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0.0.2.2\CJ-Trafic\DJ\1. COMP.  RELATII CU CONSILIERII\0. SEDINTE  CJSM\1. ȘEDINȚE CJSM 2022\22.Ședință extraordinară 09.decembrie 2022\PH repartizare UAT cota 6 supl 2022\"/>
    </mc:Choice>
  </mc:AlternateContent>
  <xr:revisionPtr revIDLastSave="0" documentId="13_ncr:1_{34FED1F0-EFB0-433B-9358-6B99D5A663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1 (2)" sheetId="5" r:id="rId1"/>
    <sheet name="Anexa 1" sheetId="4" r:id="rId2"/>
    <sheet name="Sheet2" sheetId="2" state="hidden" r:id="rId3"/>
  </sheets>
  <definedNames>
    <definedName name="cote16" localSheetId="0">'Anexa 1 (2)'!#REF!</definedName>
    <definedName name="cote16">'Anexa 1'!#REF!</definedName>
    <definedName name="_xlnm.Print_Area" localSheetId="1">'Anexa 1'!$A$1:$E$58</definedName>
    <definedName name="_xlnm.Print_Area" localSheetId="0">'Anexa 1 (2)'!$A$1:$D$95</definedName>
    <definedName name="_xlnm.Print_Titles" localSheetId="1">'Anexa 1'!$9:$13</definedName>
    <definedName name="_xlnm.Print_Titles" localSheetId="0">'Anexa 1 (2)'!$9:$13</definedName>
    <definedName name="_xlnm.Print_Titles" localSheetId="2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8" i="5" l="1"/>
  <c r="D78" i="5" s="1"/>
  <c r="B76" i="5"/>
  <c r="D3" i="5"/>
  <c r="C86" i="5"/>
  <c r="C76" i="5"/>
  <c r="D85" i="5"/>
  <c r="D84" i="5"/>
  <c r="D83" i="5"/>
  <c r="D82" i="5"/>
  <c r="D79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51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17" i="5"/>
  <c r="C94" i="5"/>
  <c r="C93" i="5"/>
  <c r="C90" i="5"/>
  <c r="C89" i="5"/>
  <c r="B14" i="5"/>
  <c r="D2" i="5"/>
  <c r="D53" i="4"/>
  <c r="C23" i="2"/>
  <c r="E3" i="4"/>
  <c r="C80" i="5" l="1"/>
  <c r="D80" i="5"/>
  <c r="C15" i="5"/>
  <c r="D86" i="5"/>
  <c r="D76" i="5"/>
  <c r="B86" i="5"/>
  <c r="B80" i="5"/>
  <c r="H76" i="2"/>
  <c r="G76" i="2"/>
  <c r="F76" i="2"/>
  <c r="E76" i="2"/>
  <c r="D76" i="2"/>
  <c r="C76" i="2"/>
  <c r="H70" i="2"/>
  <c r="G70" i="2"/>
  <c r="G5" i="2" s="1"/>
  <c r="F70" i="2"/>
  <c r="E70" i="2"/>
  <c r="D70" i="2"/>
  <c r="C70" i="2"/>
  <c r="H66" i="2"/>
  <c r="C66" i="2"/>
  <c r="D66" i="2"/>
  <c r="E66" i="2"/>
  <c r="F66" i="2"/>
  <c r="F5" i="2" s="1"/>
  <c r="G66" i="2"/>
  <c r="B75" i="2"/>
  <c r="E49" i="4" s="1"/>
  <c r="B74" i="2"/>
  <c r="E48" i="4" s="1"/>
  <c r="B73" i="2"/>
  <c r="E47" i="4" s="1"/>
  <c r="B72" i="2"/>
  <c r="B69" i="2"/>
  <c r="E43" i="4" s="1"/>
  <c r="B68" i="2"/>
  <c r="E42" i="4" s="1"/>
  <c r="B8" i="2"/>
  <c r="B18" i="4" s="1"/>
  <c r="B9" i="2"/>
  <c r="B19" i="4" s="1"/>
  <c r="B10" i="2"/>
  <c r="B20" i="4" s="1"/>
  <c r="B11" i="2"/>
  <c r="B21" i="4" s="1"/>
  <c r="B12" i="2"/>
  <c r="B22" i="4" s="1"/>
  <c r="B13" i="2"/>
  <c r="B23" i="4" s="1"/>
  <c r="B14" i="2"/>
  <c r="B24" i="4" s="1"/>
  <c r="B15" i="2"/>
  <c r="B25" i="4" s="1"/>
  <c r="B16" i="2"/>
  <c r="B26" i="4" s="1"/>
  <c r="B17" i="2"/>
  <c r="B27" i="4" s="1"/>
  <c r="B18" i="2"/>
  <c r="B28" i="4" s="1"/>
  <c r="B19" i="2"/>
  <c r="B29" i="4" s="1"/>
  <c r="B20" i="2"/>
  <c r="B30" i="4" s="1"/>
  <c r="B21" i="2"/>
  <c r="B31" i="4" s="1"/>
  <c r="B22" i="2"/>
  <c r="B32" i="4" s="1"/>
  <c r="B23" i="2"/>
  <c r="B33" i="4" s="1"/>
  <c r="B24" i="2"/>
  <c r="B34" i="4" s="1"/>
  <c r="B25" i="2"/>
  <c r="B35" i="4" s="1"/>
  <c r="B26" i="2"/>
  <c r="B36" i="4" s="1"/>
  <c r="B27" i="2"/>
  <c r="B37" i="4" s="1"/>
  <c r="B28" i="2"/>
  <c r="B38" i="4" s="1"/>
  <c r="B29" i="2"/>
  <c r="B39" i="4" s="1"/>
  <c r="B30" i="2"/>
  <c r="B40" i="4" s="1"/>
  <c r="B31" i="2"/>
  <c r="B41" i="4" s="1"/>
  <c r="B32" i="2"/>
  <c r="B42" i="4" s="1"/>
  <c r="B33" i="2"/>
  <c r="B43" i="4" s="1"/>
  <c r="B34" i="2"/>
  <c r="B44" i="4" s="1"/>
  <c r="B35" i="2"/>
  <c r="B45" i="4" s="1"/>
  <c r="B36" i="2"/>
  <c r="B46" i="4" s="1"/>
  <c r="B37" i="2"/>
  <c r="B47" i="4" s="1"/>
  <c r="B38" i="2"/>
  <c r="B48" i="4" s="1"/>
  <c r="B39" i="2"/>
  <c r="B49" i="4" s="1"/>
  <c r="B40" i="2"/>
  <c r="B50" i="4" s="1"/>
  <c r="B41" i="2"/>
  <c r="E15" i="4" s="1"/>
  <c r="B42" i="2"/>
  <c r="E16" i="4" s="1"/>
  <c r="B43" i="2"/>
  <c r="E17" i="4" s="1"/>
  <c r="B44" i="2"/>
  <c r="E18" i="4" s="1"/>
  <c r="B45" i="2"/>
  <c r="E19" i="4" s="1"/>
  <c r="B46" i="2"/>
  <c r="E20" i="4" s="1"/>
  <c r="B47" i="2"/>
  <c r="E21" i="4" s="1"/>
  <c r="B48" i="2"/>
  <c r="E22" i="4" s="1"/>
  <c r="B49" i="2"/>
  <c r="E23" i="4" s="1"/>
  <c r="B50" i="2"/>
  <c r="E24" i="4" s="1"/>
  <c r="B51" i="2"/>
  <c r="E25" i="4" s="1"/>
  <c r="B52" i="2"/>
  <c r="E26" i="4" s="1"/>
  <c r="B53" i="2"/>
  <c r="E27" i="4" s="1"/>
  <c r="B54" i="2"/>
  <c r="E28" i="4" s="1"/>
  <c r="B55" i="2"/>
  <c r="E29" i="4" s="1"/>
  <c r="B56" i="2"/>
  <c r="E30" i="4" s="1"/>
  <c r="B57" i="2"/>
  <c r="E31" i="4" s="1"/>
  <c r="B58" i="2"/>
  <c r="E32" i="4" s="1"/>
  <c r="B59" i="2"/>
  <c r="E33" i="4" s="1"/>
  <c r="B60" i="2"/>
  <c r="E34" i="4" s="1"/>
  <c r="B61" i="2"/>
  <c r="E35" i="4" s="1"/>
  <c r="B62" i="2"/>
  <c r="E36" i="4" s="1"/>
  <c r="B63" i="2"/>
  <c r="E37" i="4" s="1"/>
  <c r="B64" i="2"/>
  <c r="E38" i="4" s="1"/>
  <c r="B65" i="2"/>
  <c r="E39" i="4" s="1"/>
  <c r="B7" i="2"/>
  <c r="B17" i="4" s="1"/>
  <c r="D15" i="5" l="1"/>
  <c r="B15" i="5"/>
  <c r="E5" i="2"/>
  <c r="B76" i="2"/>
  <c r="E46" i="4"/>
  <c r="B70" i="2"/>
  <c r="B66" i="2"/>
  <c r="C5" i="2"/>
  <c r="D5" i="2"/>
  <c r="H5" i="2"/>
  <c r="B5" i="2" l="1"/>
  <c r="D58" i="4"/>
  <c r="D57" i="4"/>
  <c r="D54" i="4"/>
  <c r="E2" i="4"/>
  <c r="B4" i="2" l="1"/>
  <c r="B14" i="4" s="1"/>
  <c r="E44" i="4"/>
  <c r="E50" i="4"/>
  <c r="E40" i="4"/>
  <c r="B15" i="4" l="1"/>
</calcChain>
</file>

<file path=xl/sharedStrings.xml><?xml version="1.0" encoding="utf-8"?>
<sst xmlns="http://schemas.openxmlformats.org/spreadsheetml/2006/main" count="246" uniqueCount="97">
  <si>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</si>
  <si>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</si>
  <si>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</si>
  <si>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</si>
  <si>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</si>
  <si>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</si>
  <si>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</si>
  <si>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</si>
  <si>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</si>
  <si>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</si>
  <si>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</si>
  <si>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</si>
  <si>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</si>
  <si>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</si>
  <si>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</si>
  <si>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</si>
  <si>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</si>
  <si>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</si>
  <si>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</si>
  <si>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</si>
  <si>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</si>
  <si>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</si>
  <si>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</si>
  <si>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</si>
  <si>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</si>
  <si>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</si>
  <si>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</si>
  <si>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</si>
  <si>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</si>
  <si>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</si>
  <si>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</si>
  <si>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</si>
  <si>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</si>
  <si>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</si>
  <si>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</si>
  <si>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</si>
  <si>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</si>
  <si>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</si>
  <si>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</si>
  <si>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mii lei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</si>
  <si>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</si>
  <si>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</si>
  <si>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</si>
  <si>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</si>
  <si>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</si>
  <si>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</si>
  <si>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</si>
  <si>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</si>
  <si>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</si>
  <si>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</si>
  <si>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</si>
  <si>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</si>
  <si>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</si>
  <si>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</si>
  <si>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</si>
  <si>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</si>
  <si>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</si>
  <si>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</si>
  <si>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</si>
  <si>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</si>
  <si>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</si>
  <si>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</si>
  <si>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</si>
  <si>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</si>
  <si>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</si>
  <si>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</si>
  <si>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</si>
  <si>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</si>
  <si>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</si>
  <si>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</si>
  <si>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</si>
  <si>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</si>
  <si>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</si>
  <si>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</si>
  <si>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</si>
  <si>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</si>
  <si>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</si>
  <si>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</si>
  <si>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</si>
  <si>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</si>
  <si>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t>UAT</t>
  </si>
  <si>
    <t>TOTAL</t>
  </si>
  <si>
    <t>din care</t>
  </si>
  <si>
    <t>suma de repartizat</t>
  </si>
  <si>
    <t>diferenta ramasa de repartizat</t>
  </si>
  <si>
    <r>
      <t>Sume din cota de 6% din impozitul pe venit pentru echilibrarea bugetelor locale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</si>
  <si>
    <t>pe unități administrativ-teritoriale a sumei corespunzătoare cotei de 6% din impozitul pe venit, fond aflat la dispoziția consiliului județean, în conformitate cu prevederile art. 6 alin. (6) din Legea bugetului de stat pe anul 2021, nr. 15/2021</t>
  </si>
  <si>
    <t>hot</t>
  </si>
  <si>
    <t>proiect</t>
  </si>
  <si>
    <t>lei</t>
  </si>
  <si>
    <t>4 (2+3)</t>
  </si>
  <si>
    <r>
      <t>Sume repartizate din Fondul la dispozitia Consiliului Judetean
(</t>
    </r>
    <r>
      <rPr>
        <b/>
        <u/>
        <sz val="11"/>
        <rFont val="Times New Roman"/>
        <family val="1"/>
      </rPr>
      <t>cod 040205</t>
    </r>
    <r>
      <rPr>
        <b/>
        <sz val="11"/>
        <rFont val="Times New Roman"/>
        <family val="1"/>
      </rPr>
      <t>)</t>
    </r>
  </si>
  <si>
    <t>pe unități administrativ-teritoriale a sumei corespunzătoare cotei de 6% din impozitul pe venit, încasat suplimentar, fond aflat la dispoziția consiliului județean, în conformitate cu prevederile art. 6 alin. (10) din Legea bugetului de stat pe anul 2022, nr. 317/2021, cu modificările și completările ulterioare</t>
  </si>
  <si>
    <t>Sume repartizate cf. art. 6 alin. (6) din Legea bugetului de stat pe anul 2022</t>
  </si>
  <si>
    <t>Sume incasate suplimentar, repartizate cf. art. 6 alin. (10) din Legea bugetului de stat pe anul 2022</t>
  </si>
  <si>
    <t>Total sume repartizate din fondul la dispoziția Consiliului Județean pe anul 2022</t>
  </si>
  <si>
    <t>Red./Tehn.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</si>
</sst>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Arial"/>
      <family val="2"/>
    </font>
    <font>
      <b/>
      <sz val="12"/>
      <color theme="0"/>
      <name val="Times New Roman"/>
      <family val="1"/>
    </font>
    <font>
      <i/>
      <sz val="9"/>
      <name val="Times New Roman"/>
      <family val="1"/>
    </font>
    <font>
      <i/>
      <sz val="10"/>
      <color theme="5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u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25">
    <xf numFmtId="0" fontId="0" fillId="0" borderId="0" xfId="0"/>
    <xf numFmtId="0" fontId="4" fillId="0" borderId="0" xfId="0" applyFont="1"/>
    <xf numFmtId="0" fontId="6" fillId="0" borderId="0" xfId="1" applyFont="1"/>
    <xf numFmtId="0" fontId="4" fillId="0" borderId="0" xfId="1" applyFont="1"/>
    <xf numFmtId="0" fontId="5" fillId="0" borderId="0" xfId="0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7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" fontId="8" fillId="0" borderId="9" xfId="1" applyNumberFormat="1" applyFont="1" applyBorder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3" fontId="9" fillId="0" borderId="0" xfId="0" applyNumberFormat="1" applyFont="1"/>
    <xf numFmtId="3" fontId="3" fillId="0" borderId="0" xfId="1" applyNumberFormat="1" applyFont="1" applyAlignment="1">
      <alignment vertical="top" wrapText="1"/>
    </xf>
    <xf numFmtId="0" fontId="2" fillId="0" borderId="0" xfId="0" applyFont="1"/>
    <xf numFmtId="3" fontId="1" fillId="0" borderId="10" xfId="1" applyNumberFormat="1" applyFont="1" applyBorder="1" applyAlignment="1">
      <alignment horizontal="right" wrapText="1"/>
    </xf>
    <xf numFmtId="3" fontId="1" fillId="0" borderId="10" xfId="1" applyNumberFormat="1" applyFont="1" applyBorder="1" applyAlignment="1">
      <alignment horizontal="left" wrapText="1"/>
    </xf>
    <xf numFmtId="3" fontId="1" fillId="0" borderId="10" xfId="1" applyNumberFormat="1" applyFont="1" applyBorder="1" applyAlignment="1">
      <alignment wrapText="1"/>
    </xf>
    <xf numFmtId="0" fontId="2" fillId="0" borderId="17" xfId="0" applyFont="1" applyBorder="1"/>
    <xf numFmtId="0" fontId="2" fillId="0" borderId="10" xfId="0" applyFont="1" applyBorder="1"/>
    <xf numFmtId="0" fontId="2" fillId="0" borderId="18" xfId="0" applyFont="1" applyBorder="1"/>
    <xf numFmtId="3" fontId="1" fillId="0" borderId="17" xfId="1" applyNumberFormat="1" applyFont="1" applyBorder="1" applyAlignment="1">
      <alignment horizontal="left" wrapText="1"/>
    </xf>
    <xf numFmtId="3" fontId="1" fillId="0" borderId="18" xfId="1" applyNumberFormat="1" applyFont="1" applyBorder="1" applyAlignment="1">
      <alignment horizontal="right" wrapText="1"/>
    </xf>
    <xf numFmtId="3" fontId="1" fillId="0" borderId="17" xfId="1" applyNumberFormat="1" applyFont="1" applyBorder="1" applyAlignment="1">
      <alignment wrapText="1"/>
    </xf>
    <xf numFmtId="3" fontId="1" fillId="2" borderId="17" xfId="1" applyNumberFormat="1" applyFont="1" applyFill="1" applyBorder="1" applyAlignment="1">
      <alignment wrapText="1"/>
    </xf>
    <xf numFmtId="3" fontId="1" fillId="0" borderId="19" xfId="1" applyNumberFormat="1" applyFont="1" applyBorder="1" applyAlignment="1">
      <alignment wrapText="1"/>
    </xf>
    <xf numFmtId="3" fontId="1" fillId="0" borderId="20" xfId="1" applyNumberFormat="1" applyFont="1" applyBorder="1" applyAlignment="1">
      <alignment wrapText="1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2" fillId="0" borderId="10" xfId="0" applyNumberFormat="1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0" fontId="13" fillId="0" borderId="0" xfId="1" applyFont="1"/>
    <xf numFmtId="3" fontId="5" fillId="0" borderId="9" xfId="1" applyNumberFormat="1" applyFont="1" applyBorder="1" applyAlignment="1">
      <alignment horizontal="left" wrapText="1"/>
    </xf>
    <xf numFmtId="0" fontId="13" fillId="0" borderId="0" xfId="0" applyFont="1"/>
    <xf numFmtId="3" fontId="5" fillId="0" borderId="9" xfId="1" applyNumberFormat="1" applyFont="1" applyBorder="1" applyAlignment="1">
      <alignment wrapText="1"/>
    </xf>
    <xf numFmtId="3" fontId="5" fillId="2" borderId="9" xfId="1" applyNumberFormat="1" applyFont="1" applyFill="1" applyBorder="1" applyAlignment="1">
      <alignment wrapText="1"/>
    </xf>
    <xf numFmtId="3" fontId="5" fillId="0" borderId="0" xfId="1" applyNumberFormat="1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9" fillId="0" borderId="28" xfId="0" applyFont="1" applyBorder="1"/>
    <xf numFmtId="0" fontId="9" fillId="0" borderId="29" xfId="0" applyFont="1" applyBorder="1"/>
    <xf numFmtId="3" fontId="5" fillId="0" borderId="11" xfId="1" applyNumberFormat="1" applyFont="1" applyBorder="1" applyAlignment="1">
      <alignment wrapText="1"/>
    </xf>
    <xf numFmtId="3" fontId="5" fillId="0" borderId="12" xfId="1" applyNumberFormat="1" applyFont="1" applyBorder="1" applyAlignment="1">
      <alignment wrapText="1"/>
    </xf>
    <xf numFmtId="3" fontId="5" fillId="0" borderId="13" xfId="1" applyNumberFormat="1" applyFont="1" applyBorder="1" applyAlignment="1">
      <alignment wrapText="1"/>
    </xf>
    <xf numFmtId="3" fontId="5" fillId="0" borderId="11" xfId="1" applyNumberFormat="1" applyFont="1" applyBorder="1" applyAlignment="1">
      <alignment horizontal="right" wrapText="1"/>
    </xf>
    <xf numFmtId="3" fontId="5" fillId="0" borderId="11" xfId="1" applyNumberFormat="1" applyFont="1" applyBorder="1" applyAlignment="1">
      <alignment horizontal="left" wrapText="1"/>
    </xf>
    <xf numFmtId="3" fontId="14" fillId="0" borderId="17" xfId="1" applyNumberFormat="1" applyFont="1" applyBorder="1" applyAlignment="1">
      <alignment wrapText="1"/>
    </xf>
    <xf numFmtId="3" fontId="15" fillId="0" borderId="11" xfId="1" applyNumberFormat="1" applyFont="1" applyBorder="1" applyAlignment="1">
      <alignment horizontal="right" wrapText="1"/>
    </xf>
    <xf numFmtId="0" fontId="7" fillId="0" borderId="33" xfId="1" applyFont="1" applyBorder="1" applyAlignment="1">
      <alignment horizontal="center" wrapText="1"/>
    </xf>
    <xf numFmtId="0" fontId="7" fillId="0" borderId="8" xfId="0" applyFont="1" applyBorder="1" applyAlignment="1">
      <alignment horizontal="center"/>
    </xf>
    <xf numFmtId="3" fontId="15" fillId="0" borderId="10" xfId="1" applyNumberFormat="1" applyFont="1" applyBorder="1" applyAlignment="1">
      <alignment horizontal="right" wrapText="1"/>
    </xf>
    <xf numFmtId="0" fontId="9" fillId="0" borderId="11" xfId="0" applyFont="1" applyBorder="1"/>
    <xf numFmtId="0" fontId="16" fillId="0" borderId="33" xfId="0" applyFont="1" applyBorder="1" applyAlignment="1">
      <alignment horizontal="center"/>
    </xf>
    <xf numFmtId="0" fontId="17" fillId="0" borderId="10" xfId="0" applyFont="1" applyBorder="1"/>
    <xf numFmtId="3" fontId="3" fillId="0" borderId="9" xfId="1" applyNumberFormat="1" applyFont="1" applyBorder="1" applyAlignment="1">
      <alignment horizontal="left" wrapText="1"/>
    </xf>
    <xf numFmtId="4" fontId="3" fillId="0" borderId="10" xfId="1" applyNumberFormat="1" applyFont="1" applyBorder="1" applyAlignment="1">
      <alignment horizontal="right" wrapText="1"/>
    </xf>
    <xf numFmtId="4" fontId="19" fillId="0" borderId="10" xfId="1" applyNumberFormat="1" applyFont="1" applyBorder="1" applyAlignment="1">
      <alignment horizontal="right" wrapText="1"/>
    </xf>
    <xf numFmtId="4" fontId="3" fillId="0" borderId="11" xfId="1" applyNumberFormat="1" applyFont="1" applyBorder="1" applyAlignment="1">
      <alignment horizontal="right" wrapText="1"/>
    </xf>
    <xf numFmtId="4" fontId="3" fillId="0" borderId="10" xfId="1" applyNumberFormat="1" applyFont="1" applyBorder="1" applyAlignment="1">
      <alignment horizontal="left" wrapText="1"/>
    </xf>
    <xf numFmtId="4" fontId="20" fillId="0" borderId="10" xfId="0" applyNumberFormat="1" applyFont="1" applyBorder="1"/>
    <xf numFmtId="4" fontId="10" fillId="0" borderId="11" xfId="0" applyNumberFormat="1" applyFont="1" applyBorder="1"/>
    <xf numFmtId="3" fontId="3" fillId="0" borderId="9" xfId="1" applyNumberFormat="1" applyFont="1" applyBorder="1" applyAlignment="1">
      <alignment wrapText="1"/>
    </xf>
    <xf numFmtId="3" fontId="3" fillId="2" borderId="9" xfId="1" applyNumberFormat="1" applyFont="1" applyFill="1" applyBorder="1" applyAlignment="1">
      <alignment wrapText="1"/>
    </xf>
    <xf numFmtId="4" fontId="3" fillId="0" borderId="10" xfId="1" applyNumberFormat="1" applyFont="1" applyBorder="1" applyAlignment="1">
      <alignment wrapText="1"/>
    </xf>
    <xf numFmtId="4" fontId="19" fillId="0" borderId="10" xfId="1" applyNumberFormat="1" applyFont="1" applyBorder="1" applyAlignment="1">
      <alignment wrapText="1"/>
    </xf>
    <xf numFmtId="4" fontId="3" fillId="0" borderId="11" xfId="1" applyNumberFormat="1" applyFont="1" applyBorder="1" applyAlignment="1">
      <alignment wrapText="1"/>
    </xf>
    <xf numFmtId="4" fontId="3" fillId="0" borderId="11" xfId="0" applyNumberFormat="1" applyFont="1" applyBorder="1"/>
    <xf numFmtId="3" fontId="3" fillId="0" borderId="12" xfId="1" applyNumberFormat="1" applyFont="1" applyBorder="1" applyAlignment="1">
      <alignment wrapText="1"/>
    </xf>
    <xf numFmtId="4" fontId="3" fillId="0" borderId="34" xfId="1" applyNumberFormat="1" applyFont="1" applyBorder="1" applyAlignment="1">
      <alignment wrapText="1"/>
    </xf>
    <xf numFmtId="4" fontId="19" fillId="0" borderId="34" xfId="1" applyNumberFormat="1" applyFont="1" applyBorder="1" applyAlignment="1">
      <alignment wrapText="1"/>
    </xf>
    <xf numFmtId="4" fontId="3" fillId="0" borderId="13" xfId="1" applyNumberFormat="1" applyFont="1" applyBorder="1" applyAlignment="1">
      <alignment wrapText="1"/>
    </xf>
    <xf numFmtId="0" fontId="3" fillId="0" borderId="0" xfId="1" applyFont="1" applyAlignment="1">
      <alignment horizontal="left"/>
    </xf>
    <xf numFmtId="0" fontId="3" fillId="0" borderId="0" xfId="2" applyFont="1" applyAlignment="1">
      <alignment horizontal="right"/>
    </xf>
    <xf numFmtId="0" fontId="3" fillId="0" borderId="0" xfId="0" applyFont="1" applyAlignment="1">
      <alignment horizontal="right"/>
    </xf>
    <xf numFmtId="0" fontId="10" fillId="0" borderId="0" xfId="1" applyFont="1"/>
    <xf numFmtId="0" fontId="5" fillId="0" borderId="32" xfId="1" applyFont="1" applyBorder="1" applyAlignment="1">
      <alignment horizontal="center" vertical="center" wrapText="1"/>
    </xf>
    <xf numFmtId="0" fontId="18" fillId="4" borderId="32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0" fillId="0" borderId="0" xfId="0" applyFont="1"/>
    <xf numFmtId="3" fontId="5" fillId="0" borderId="35" xfId="1" applyNumberFormat="1" applyFont="1" applyBorder="1" applyAlignment="1">
      <alignment wrapText="1"/>
    </xf>
    <xf numFmtId="4" fontId="3" fillId="0" borderId="35" xfId="1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4">
    <cellStyle name="Normal" xfId="0" builtinId="0"/>
    <cellStyle name="Normal 2" xfId="3" xr:uid="{5704E71F-2081-448E-BF29-8F27B26825F8}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51795-A23F-40FA-9200-D78E3EFA354A}">
  <dimension ref="A1:IK95"/>
  <sheetViews>
    <sheetView tabSelected="1" topLeftCell="A5" zoomScaleNormal="100" workbookViewId="0">
      <selection activeCell="D20" sqref="D20"/>
    </sheetView>
  </sheetViews>
  <sheetFormatPr defaultColWidth="17.140625" defaultRowHeight="12.75" x14ac:dyDescent="0.2"/>
  <cols>
    <col min="1" max="1" width="26.7109375" style="1" customWidth="1"/>
    <col min="2" max="4" width="24.5703125" style="1" customWidth="1"/>
    <col min="5" max="254" width="17.140625" style="1"/>
    <col min="255" max="255" width="17.28515625" style="1" customWidth="1"/>
    <col min="256" max="256" width="14.7109375" style="1" customWidth="1"/>
    <col min="257" max="257" width="13" style="1" customWidth="1"/>
    <col min="258" max="258" width="13.42578125" style="1" customWidth="1"/>
    <col min="259" max="259" width="25.28515625" style="1" customWidth="1"/>
    <col min="260" max="510" width="17.140625" style="1"/>
    <col min="511" max="511" width="17.28515625" style="1" customWidth="1"/>
    <col min="512" max="512" width="14.7109375" style="1" customWidth="1"/>
    <col min="513" max="513" width="13" style="1" customWidth="1"/>
    <col min="514" max="514" width="13.42578125" style="1" customWidth="1"/>
    <col min="515" max="515" width="25.28515625" style="1" customWidth="1"/>
    <col min="516" max="766" width="17.140625" style="1"/>
    <col min="767" max="767" width="17.28515625" style="1" customWidth="1"/>
    <col min="768" max="768" width="14.7109375" style="1" customWidth="1"/>
    <col min="769" max="769" width="13" style="1" customWidth="1"/>
    <col min="770" max="770" width="13.42578125" style="1" customWidth="1"/>
    <col min="771" max="771" width="25.28515625" style="1" customWidth="1"/>
    <col min="772" max="1022" width="17.140625" style="1"/>
    <col min="1023" max="1023" width="17.28515625" style="1" customWidth="1"/>
    <col min="1024" max="1024" width="14.7109375" style="1" customWidth="1"/>
    <col min="1025" max="1025" width="13" style="1" customWidth="1"/>
    <col min="1026" max="1026" width="13.42578125" style="1" customWidth="1"/>
    <col min="1027" max="1027" width="25.28515625" style="1" customWidth="1"/>
    <col min="1028" max="1278" width="17.140625" style="1"/>
    <col min="1279" max="1279" width="17.28515625" style="1" customWidth="1"/>
    <col min="1280" max="1280" width="14.7109375" style="1" customWidth="1"/>
    <col min="1281" max="1281" width="13" style="1" customWidth="1"/>
    <col min="1282" max="1282" width="13.42578125" style="1" customWidth="1"/>
    <col min="1283" max="1283" width="25.28515625" style="1" customWidth="1"/>
    <col min="1284" max="1534" width="17.140625" style="1"/>
    <col min="1535" max="1535" width="17.28515625" style="1" customWidth="1"/>
    <col min="1536" max="1536" width="14.7109375" style="1" customWidth="1"/>
    <col min="1537" max="1537" width="13" style="1" customWidth="1"/>
    <col min="1538" max="1538" width="13.42578125" style="1" customWidth="1"/>
    <col min="1539" max="1539" width="25.28515625" style="1" customWidth="1"/>
    <col min="1540" max="1790" width="17.140625" style="1"/>
    <col min="1791" max="1791" width="17.28515625" style="1" customWidth="1"/>
    <col min="1792" max="1792" width="14.7109375" style="1" customWidth="1"/>
    <col min="1793" max="1793" width="13" style="1" customWidth="1"/>
    <col min="1794" max="1794" width="13.42578125" style="1" customWidth="1"/>
    <col min="1795" max="1795" width="25.28515625" style="1" customWidth="1"/>
    <col min="1796" max="2046" width="17.140625" style="1"/>
    <col min="2047" max="2047" width="17.28515625" style="1" customWidth="1"/>
    <col min="2048" max="2048" width="14.7109375" style="1" customWidth="1"/>
    <col min="2049" max="2049" width="13" style="1" customWidth="1"/>
    <col min="2050" max="2050" width="13.42578125" style="1" customWidth="1"/>
    <col min="2051" max="2051" width="25.28515625" style="1" customWidth="1"/>
    <col min="2052" max="2302" width="17.140625" style="1"/>
    <col min="2303" max="2303" width="17.28515625" style="1" customWidth="1"/>
    <col min="2304" max="2304" width="14.7109375" style="1" customWidth="1"/>
    <col min="2305" max="2305" width="13" style="1" customWidth="1"/>
    <col min="2306" max="2306" width="13.42578125" style="1" customWidth="1"/>
    <col min="2307" max="2307" width="25.28515625" style="1" customWidth="1"/>
    <col min="2308" max="2558" width="17.140625" style="1"/>
    <col min="2559" max="2559" width="17.28515625" style="1" customWidth="1"/>
    <col min="2560" max="2560" width="14.7109375" style="1" customWidth="1"/>
    <col min="2561" max="2561" width="13" style="1" customWidth="1"/>
    <col min="2562" max="2562" width="13.42578125" style="1" customWidth="1"/>
    <col min="2563" max="2563" width="25.28515625" style="1" customWidth="1"/>
    <col min="2564" max="2814" width="17.140625" style="1"/>
    <col min="2815" max="2815" width="17.28515625" style="1" customWidth="1"/>
    <col min="2816" max="2816" width="14.7109375" style="1" customWidth="1"/>
    <col min="2817" max="2817" width="13" style="1" customWidth="1"/>
    <col min="2818" max="2818" width="13.42578125" style="1" customWidth="1"/>
    <col min="2819" max="2819" width="25.28515625" style="1" customWidth="1"/>
    <col min="2820" max="3070" width="17.140625" style="1"/>
    <col min="3071" max="3071" width="17.28515625" style="1" customWidth="1"/>
    <col min="3072" max="3072" width="14.7109375" style="1" customWidth="1"/>
    <col min="3073" max="3073" width="13" style="1" customWidth="1"/>
    <col min="3074" max="3074" width="13.42578125" style="1" customWidth="1"/>
    <col min="3075" max="3075" width="25.28515625" style="1" customWidth="1"/>
    <col min="3076" max="3326" width="17.140625" style="1"/>
    <col min="3327" max="3327" width="17.28515625" style="1" customWidth="1"/>
    <col min="3328" max="3328" width="14.7109375" style="1" customWidth="1"/>
    <col min="3329" max="3329" width="13" style="1" customWidth="1"/>
    <col min="3330" max="3330" width="13.42578125" style="1" customWidth="1"/>
    <col min="3331" max="3331" width="25.28515625" style="1" customWidth="1"/>
    <col min="3332" max="3582" width="17.140625" style="1"/>
    <col min="3583" max="3583" width="17.28515625" style="1" customWidth="1"/>
    <col min="3584" max="3584" width="14.7109375" style="1" customWidth="1"/>
    <col min="3585" max="3585" width="13" style="1" customWidth="1"/>
    <col min="3586" max="3586" width="13.42578125" style="1" customWidth="1"/>
    <col min="3587" max="3587" width="25.28515625" style="1" customWidth="1"/>
    <col min="3588" max="3838" width="17.140625" style="1"/>
    <col min="3839" max="3839" width="17.28515625" style="1" customWidth="1"/>
    <col min="3840" max="3840" width="14.7109375" style="1" customWidth="1"/>
    <col min="3841" max="3841" width="13" style="1" customWidth="1"/>
    <col min="3842" max="3842" width="13.42578125" style="1" customWidth="1"/>
    <col min="3843" max="3843" width="25.28515625" style="1" customWidth="1"/>
    <col min="3844" max="4094" width="17.140625" style="1"/>
    <col min="4095" max="4095" width="17.28515625" style="1" customWidth="1"/>
    <col min="4096" max="4096" width="14.7109375" style="1" customWidth="1"/>
    <col min="4097" max="4097" width="13" style="1" customWidth="1"/>
    <col min="4098" max="4098" width="13.42578125" style="1" customWidth="1"/>
    <col min="4099" max="4099" width="25.28515625" style="1" customWidth="1"/>
    <col min="4100" max="4350" width="17.140625" style="1"/>
    <col min="4351" max="4351" width="17.28515625" style="1" customWidth="1"/>
    <col min="4352" max="4352" width="14.7109375" style="1" customWidth="1"/>
    <col min="4353" max="4353" width="13" style="1" customWidth="1"/>
    <col min="4354" max="4354" width="13.42578125" style="1" customWidth="1"/>
    <col min="4355" max="4355" width="25.28515625" style="1" customWidth="1"/>
    <col min="4356" max="4606" width="17.140625" style="1"/>
    <col min="4607" max="4607" width="17.28515625" style="1" customWidth="1"/>
    <col min="4608" max="4608" width="14.7109375" style="1" customWidth="1"/>
    <col min="4609" max="4609" width="13" style="1" customWidth="1"/>
    <col min="4610" max="4610" width="13.42578125" style="1" customWidth="1"/>
    <col min="4611" max="4611" width="25.28515625" style="1" customWidth="1"/>
    <col min="4612" max="4862" width="17.140625" style="1"/>
    <col min="4863" max="4863" width="17.28515625" style="1" customWidth="1"/>
    <col min="4864" max="4864" width="14.7109375" style="1" customWidth="1"/>
    <col min="4865" max="4865" width="13" style="1" customWidth="1"/>
    <col min="4866" max="4866" width="13.42578125" style="1" customWidth="1"/>
    <col min="4867" max="4867" width="25.28515625" style="1" customWidth="1"/>
    <col min="4868" max="5118" width="17.140625" style="1"/>
    <col min="5119" max="5119" width="17.28515625" style="1" customWidth="1"/>
    <col min="5120" max="5120" width="14.7109375" style="1" customWidth="1"/>
    <col min="5121" max="5121" width="13" style="1" customWidth="1"/>
    <col min="5122" max="5122" width="13.42578125" style="1" customWidth="1"/>
    <col min="5123" max="5123" width="25.28515625" style="1" customWidth="1"/>
    <col min="5124" max="5374" width="17.140625" style="1"/>
    <col min="5375" max="5375" width="17.28515625" style="1" customWidth="1"/>
    <col min="5376" max="5376" width="14.7109375" style="1" customWidth="1"/>
    <col min="5377" max="5377" width="13" style="1" customWidth="1"/>
    <col min="5378" max="5378" width="13.42578125" style="1" customWidth="1"/>
    <col min="5379" max="5379" width="25.28515625" style="1" customWidth="1"/>
    <col min="5380" max="5630" width="17.140625" style="1"/>
    <col min="5631" max="5631" width="17.28515625" style="1" customWidth="1"/>
    <col min="5632" max="5632" width="14.7109375" style="1" customWidth="1"/>
    <col min="5633" max="5633" width="13" style="1" customWidth="1"/>
    <col min="5634" max="5634" width="13.42578125" style="1" customWidth="1"/>
    <col min="5635" max="5635" width="25.28515625" style="1" customWidth="1"/>
    <col min="5636" max="5886" width="17.140625" style="1"/>
    <col min="5887" max="5887" width="17.28515625" style="1" customWidth="1"/>
    <col min="5888" max="5888" width="14.7109375" style="1" customWidth="1"/>
    <col min="5889" max="5889" width="13" style="1" customWidth="1"/>
    <col min="5890" max="5890" width="13.42578125" style="1" customWidth="1"/>
    <col min="5891" max="5891" width="25.28515625" style="1" customWidth="1"/>
    <col min="5892" max="6142" width="17.140625" style="1"/>
    <col min="6143" max="6143" width="17.28515625" style="1" customWidth="1"/>
    <col min="6144" max="6144" width="14.7109375" style="1" customWidth="1"/>
    <col min="6145" max="6145" width="13" style="1" customWidth="1"/>
    <col min="6146" max="6146" width="13.42578125" style="1" customWidth="1"/>
    <col min="6147" max="6147" width="25.28515625" style="1" customWidth="1"/>
    <col min="6148" max="6398" width="17.140625" style="1"/>
    <col min="6399" max="6399" width="17.28515625" style="1" customWidth="1"/>
    <col min="6400" max="6400" width="14.7109375" style="1" customWidth="1"/>
    <col min="6401" max="6401" width="13" style="1" customWidth="1"/>
    <col min="6402" max="6402" width="13.42578125" style="1" customWidth="1"/>
    <col min="6403" max="6403" width="25.28515625" style="1" customWidth="1"/>
    <col min="6404" max="6654" width="17.140625" style="1"/>
    <col min="6655" max="6655" width="17.28515625" style="1" customWidth="1"/>
    <col min="6656" max="6656" width="14.7109375" style="1" customWidth="1"/>
    <col min="6657" max="6657" width="13" style="1" customWidth="1"/>
    <col min="6658" max="6658" width="13.42578125" style="1" customWidth="1"/>
    <col min="6659" max="6659" width="25.28515625" style="1" customWidth="1"/>
    <col min="6660" max="6910" width="17.140625" style="1"/>
    <col min="6911" max="6911" width="17.28515625" style="1" customWidth="1"/>
    <col min="6912" max="6912" width="14.7109375" style="1" customWidth="1"/>
    <col min="6913" max="6913" width="13" style="1" customWidth="1"/>
    <col min="6914" max="6914" width="13.42578125" style="1" customWidth="1"/>
    <col min="6915" max="6915" width="25.28515625" style="1" customWidth="1"/>
    <col min="6916" max="7166" width="17.140625" style="1"/>
    <col min="7167" max="7167" width="17.28515625" style="1" customWidth="1"/>
    <col min="7168" max="7168" width="14.7109375" style="1" customWidth="1"/>
    <col min="7169" max="7169" width="13" style="1" customWidth="1"/>
    <col min="7170" max="7170" width="13.42578125" style="1" customWidth="1"/>
    <col min="7171" max="7171" width="25.28515625" style="1" customWidth="1"/>
    <col min="7172" max="7422" width="17.140625" style="1"/>
    <col min="7423" max="7423" width="17.28515625" style="1" customWidth="1"/>
    <col min="7424" max="7424" width="14.7109375" style="1" customWidth="1"/>
    <col min="7425" max="7425" width="13" style="1" customWidth="1"/>
    <col min="7426" max="7426" width="13.42578125" style="1" customWidth="1"/>
    <col min="7427" max="7427" width="25.28515625" style="1" customWidth="1"/>
    <col min="7428" max="7678" width="17.140625" style="1"/>
    <col min="7679" max="7679" width="17.28515625" style="1" customWidth="1"/>
    <col min="7680" max="7680" width="14.7109375" style="1" customWidth="1"/>
    <col min="7681" max="7681" width="13" style="1" customWidth="1"/>
    <col min="7682" max="7682" width="13.42578125" style="1" customWidth="1"/>
    <col min="7683" max="7683" width="25.28515625" style="1" customWidth="1"/>
    <col min="7684" max="7934" width="17.140625" style="1"/>
    <col min="7935" max="7935" width="17.28515625" style="1" customWidth="1"/>
    <col min="7936" max="7936" width="14.7109375" style="1" customWidth="1"/>
    <col min="7937" max="7937" width="13" style="1" customWidth="1"/>
    <col min="7938" max="7938" width="13.42578125" style="1" customWidth="1"/>
    <col min="7939" max="7939" width="25.28515625" style="1" customWidth="1"/>
    <col min="7940" max="8190" width="17.140625" style="1"/>
    <col min="8191" max="8191" width="17.28515625" style="1" customWidth="1"/>
    <col min="8192" max="8192" width="14.7109375" style="1" customWidth="1"/>
    <col min="8193" max="8193" width="13" style="1" customWidth="1"/>
    <col min="8194" max="8194" width="13.42578125" style="1" customWidth="1"/>
    <col min="8195" max="8195" width="25.28515625" style="1" customWidth="1"/>
    <col min="8196" max="8446" width="17.140625" style="1"/>
    <col min="8447" max="8447" width="17.28515625" style="1" customWidth="1"/>
    <col min="8448" max="8448" width="14.7109375" style="1" customWidth="1"/>
    <col min="8449" max="8449" width="13" style="1" customWidth="1"/>
    <col min="8450" max="8450" width="13.42578125" style="1" customWidth="1"/>
    <col min="8451" max="8451" width="25.28515625" style="1" customWidth="1"/>
    <col min="8452" max="8702" width="17.140625" style="1"/>
    <col min="8703" max="8703" width="17.28515625" style="1" customWidth="1"/>
    <col min="8704" max="8704" width="14.7109375" style="1" customWidth="1"/>
    <col min="8705" max="8705" width="13" style="1" customWidth="1"/>
    <col min="8706" max="8706" width="13.42578125" style="1" customWidth="1"/>
    <col min="8707" max="8707" width="25.28515625" style="1" customWidth="1"/>
    <col min="8708" max="8958" width="17.140625" style="1"/>
    <col min="8959" max="8959" width="17.28515625" style="1" customWidth="1"/>
    <col min="8960" max="8960" width="14.7109375" style="1" customWidth="1"/>
    <col min="8961" max="8961" width="13" style="1" customWidth="1"/>
    <col min="8962" max="8962" width="13.42578125" style="1" customWidth="1"/>
    <col min="8963" max="8963" width="25.28515625" style="1" customWidth="1"/>
    <col min="8964" max="9214" width="17.140625" style="1"/>
    <col min="9215" max="9215" width="17.28515625" style="1" customWidth="1"/>
    <col min="9216" max="9216" width="14.7109375" style="1" customWidth="1"/>
    <col min="9217" max="9217" width="13" style="1" customWidth="1"/>
    <col min="9218" max="9218" width="13.42578125" style="1" customWidth="1"/>
    <col min="9219" max="9219" width="25.28515625" style="1" customWidth="1"/>
    <col min="9220" max="9470" width="17.140625" style="1"/>
    <col min="9471" max="9471" width="17.28515625" style="1" customWidth="1"/>
    <col min="9472" max="9472" width="14.7109375" style="1" customWidth="1"/>
    <col min="9473" max="9473" width="13" style="1" customWidth="1"/>
    <col min="9474" max="9474" width="13.42578125" style="1" customWidth="1"/>
    <col min="9475" max="9475" width="25.28515625" style="1" customWidth="1"/>
    <col min="9476" max="9726" width="17.140625" style="1"/>
    <col min="9727" max="9727" width="17.28515625" style="1" customWidth="1"/>
    <col min="9728" max="9728" width="14.7109375" style="1" customWidth="1"/>
    <col min="9729" max="9729" width="13" style="1" customWidth="1"/>
    <col min="9730" max="9730" width="13.42578125" style="1" customWidth="1"/>
    <col min="9731" max="9731" width="25.28515625" style="1" customWidth="1"/>
    <col min="9732" max="9982" width="17.140625" style="1"/>
    <col min="9983" max="9983" width="17.28515625" style="1" customWidth="1"/>
    <col min="9984" max="9984" width="14.7109375" style="1" customWidth="1"/>
    <col min="9985" max="9985" width="13" style="1" customWidth="1"/>
    <col min="9986" max="9986" width="13.42578125" style="1" customWidth="1"/>
    <col min="9987" max="9987" width="25.28515625" style="1" customWidth="1"/>
    <col min="9988" max="10238" width="17.140625" style="1"/>
    <col min="10239" max="10239" width="17.28515625" style="1" customWidth="1"/>
    <col min="10240" max="10240" width="14.7109375" style="1" customWidth="1"/>
    <col min="10241" max="10241" width="13" style="1" customWidth="1"/>
    <col min="10242" max="10242" width="13.42578125" style="1" customWidth="1"/>
    <col min="10243" max="10243" width="25.28515625" style="1" customWidth="1"/>
    <col min="10244" max="10494" width="17.140625" style="1"/>
    <col min="10495" max="10495" width="17.28515625" style="1" customWidth="1"/>
    <col min="10496" max="10496" width="14.7109375" style="1" customWidth="1"/>
    <col min="10497" max="10497" width="13" style="1" customWidth="1"/>
    <col min="10498" max="10498" width="13.42578125" style="1" customWidth="1"/>
    <col min="10499" max="10499" width="25.28515625" style="1" customWidth="1"/>
    <col min="10500" max="10750" width="17.140625" style="1"/>
    <col min="10751" max="10751" width="17.28515625" style="1" customWidth="1"/>
    <col min="10752" max="10752" width="14.7109375" style="1" customWidth="1"/>
    <col min="10753" max="10753" width="13" style="1" customWidth="1"/>
    <col min="10754" max="10754" width="13.42578125" style="1" customWidth="1"/>
    <col min="10755" max="10755" width="25.28515625" style="1" customWidth="1"/>
    <col min="10756" max="11006" width="17.140625" style="1"/>
    <col min="11007" max="11007" width="17.28515625" style="1" customWidth="1"/>
    <col min="11008" max="11008" width="14.7109375" style="1" customWidth="1"/>
    <col min="11009" max="11009" width="13" style="1" customWidth="1"/>
    <col min="11010" max="11010" width="13.42578125" style="1" customWidth="1"/>
    <col min="11011" max="11011" width="25.28515625" style="1" customWidth="1"/>
    <col min="11012" max="11262" width="17.140625" style="1"/>
    <col min="11263" max="11263" width="17.28515625" style="1" customWidth="1"/>
    <col min="11264" max="11264" width="14.7109375" style="1" customWidth="1"/>
    <col min="11265" max="11265" width="13" style="1" customWidth="1"/>
    <col min="11266" max="11266" width="13.42578125" style="1" customWidth="1"/>
    <col min="11267" max="11267" width="25.28515625" style="1" customWidth="1"/>
    <col min="11268" max="11518" width="17.140625" style="1"/>
    <col min="11519" max="11519" width="17.28515625" style="1" customWidth="1"/>
    <col min="11520" max="11520" width="14.7109375" style="1" customWidth="1"/>
    <col min="11521" max="11521" width="13" style="1" customWidth="1"/>
    <col min="11522" max="11522" width="13.42578125" style="1" customWidth="1"/>
    <col min="11523" max="11523" width="25.28515625" style="1" customWidth="1"/>
    <col min="11524" max="11774" width="17.140625" style="1"/>
    <col min="11775" max="11775" width="17.28515625" style="1" customWidth="1"/>
    <col min="11776" max="11776" width="14.7109375" style="1" customWidth="1"/>
    <col min="11777" max="11777" width="13" style="1" customWidth="1"/>
    <col min="11778" max="11778" width="13.42578125" style="1" customWidth="1"/>
    <col min="11779" max="11779" width="25.28515625" style="1" customWidth="1"/>
    <col min="11780" max="12030" width="17.140625" style="1"/>
    <col min="12031" max="12031" width="17.28515625" style="1" customWidth="1"/>
    <col min="12032" max="12032" width="14.7109375" style="1" customWidth="1"/>
    <col min="12033" max="12033" width="13" style="1" customWidth="1"/>
    <col min="12034" max="12034" width="13.42578125" style="1" customWidth="1"/>
    <col min="12035" max="12035" width="25.28515625" style="1" customWidth="1"/>
    <col min="12036" max="12286" width="17.140625" style="1"/>
    <col min="12287" max="12287" width="17.28515625" style="1" customWidth="1"/>
    <col min="12288" max="12288" width="14.7109375" style="1" customWidth="1"/>
    <col min="12289" max="12289" width="13" style="1" customWidth="1"/>
    <col min="12290" max="12290" width="13.42578125" style="1" customWidth="1"/>
    <col min="12291" max="12291" width="25.28515625" style="1" customWidth="1"/>
    <col min="12292" max="12542" width="17.140625" style="1"/>
    <col min="12543" max="12543" width="17.28515625" style="1" customWidth="1"/>
    <col min="12544" max="12544" width="14.7109375" style="1" customWidth="1"/>
    <col min="12545" max="12545" width="13" style="1" customWidth="1"/>
    <col min="12546" max="12546" width="13.42578125" style="1" customWidth="1"/>
    <col min="12547" max="12547" width="25.28515625" style="1" customWidth="1"/>
    <col min="12548" max="12798" width="17.140625" style="1"/>
    <col min="12799" max="12799" width="17.28515625" style="1" customWidth="1"/>
    <col min="12800" max="12800" width="14.7109375" style="1" customWidth="1"/>
    <col min="12801" max="12801" width="13" style="1" customWidth="1"/>
    <col min="12802" max="12802" width="13.42578125" style="1" customWidth="1"/>
    <col min="12803" max="12803" width="25.28515625" style="1" customWidth="1"/>
    <col min="12804" max="13054" width="17.140625" style="1"/>
    <col min="13055" max="13055" width="17.28515625" style="1" customWidth="1"/>
    <col min="13056" max="13056" width="14.7109375" style="1" customWidth="1"/>
    <col min="13057" max="13057" width="13" style="1" customWidth="1"/>
    <col min="13058" max="13058" width="13.42578125" style="1" customWidth="1"/>
    <col min="13059" max="13059" width="25.28515625" style="1" customWidth="1"/>
    <col min="13060" max="13310" width="17.140625" style="1"/>
    <col min="13311" max="13311" width="17.28515625" style="1" customWidth="1"/>
    <col min="13312" max="13312" width="14.7109375" style="1" customWidth="1"/>
    <col min="13313" max="13313" width="13" style="1" customWidth="1"/>
    <col min="13314" max="13314" width="13.42578125" style="1" customWidth="1"/>
    <col min="13315" max="13315" width="25.28515625" style="1" customWidth="1"/>
    <col min="13316" max="13566" width="17.140625" style="1"/>
    <col min="13567" max="13567" width="17.28515625" style="1" customWidth="1"/>
    <col min="13568" max="13568" width="14.7109375" style="1" customWidth="1"/>
    <col min="13569" max="13569" width="13" style="1" customWidth="1"/>
    <col min="13570" max="13570" width="13.42578125" style="1" customWidth="1"/>
    <col min="13571" max="13571" width="25.28515625" style="1" customWidth="1"/>
    <col min="13572" max="13822" width="17.140625" style="1"/>
    <col min="13823" max="13823" width="17.28515625" style="1" customWidth="1"/>
    <col min="13824" max="13824" width="14.7109375" style="1" customWidth="1"/>
    <col min="13825" max="13825" width="13" style="1" customWidth="1"/>
    <col min="13826" max="13826" width="13.42578125" style="1" customWidth="1"/>
    <col min="13827" max="13827" width="25.28515625" style="1" customWidth="1"/>
    <col min="13828" max="14078" width="17.140625" style="1"/>
    <col min="14079" max="14079" width="17.28515625" style="1" customWidth="1"/>
    <col min="14080" max="14080" width="14.7109375" style="1" customWidth="1"/>
    <col min="14081" max="14081" width="13" style="1" customWidth="1"/>
    <col min="14082" max="14082" width="13.42578125" style="1" customWidth="1"/>
    <col min="14083" max="14083" width="25.28515625" style="1" customWidth="1"/>
    <col min="14084" max="14334" width="17.140625" style="1"/>
    <col min="14335" max="14335" width="17.28515625" style="1" customWidth="1"/>
    <col min="14336" max="14336" width="14.7109375" style="1" customWidth="1"/>
    <col min="14337" max="14337" width="13" style="1" customWidth="1"/>
    <col min="14338" max="14338" width="13.42578125" style="1" customWidth="1"/>
    <col min="14339" max="14339" width="25.28515625" style="1" customWidth="1"/>
    <col min="14340" max="14590" width="17.140625" style="1"/>
    <col min="14591" max="14591" width="17.28515625" style="1" customWidth="1"/>
    <col min="14592" max="14592" width="14.7109375" style="1" customWidth="1"/>
    <col min="14593" max="14593" width="13" style="1" customWidth="1"/>
    <col min="14594" max="14594" width="13.42578125" style="1" customWidth="1"/>
    <col min="14595" max="14595" width="25.28515625" style="1" customWidth="1"/>
    <col min="14596" max="14846" width="17.140625" style="1"/>
    <col min="14847" max="14847" width="17.28515625" style="1" customWidth="1"/>
    <col min="14848" max="14848" width="14.7109375" style="1" customWidth="1"/>
    <col min="14849" max="14849" width="13" style="1" customWidth="1"/>
    <col min="14850" max="14850" width="13.42578125" style="1" customWidth="1"/>
    <col min="14851" max="14851" width="25.28515625" style="1" customWidth="1"/>
    <col min="14852" max="15102" width="17.140625" style="1"/>
    <col min="15103" max="15103" width="17.28515625" style="1" customWidth="1"/>
    <col min="15104" max="15104" width="14.7109375" style="1" customWidth="1"/>
    <col min="15105" max="15105" width="13" style="1" customWidth="1"/>
    <col min="15106" max="15106" width="13.42578125" style="1" customWidth="1"/>
    <col min="15107" max="15107" width="25.28515625" style="1" customWidth="1"/>
    <col min="15108" max="15358" width="17.140625" style="1"/>
    <col min="15359" max="15359" width="17.28515625" style="1" customWidth="1"/>
    <col min="15360" max="15360" width="14.7109375" style="1" customWidth="1"/>
    <col min="15361" max="15361" width="13" style="1" customWidth="1"/>
    <col min="15362" max="15362" width="13.42578125" style="1" customWidth="1"/>
    <col min="15363" max="15363" width="25.28515625" style="1" customWidth="1"/>
    <col min="15364" max="15614" width="17.140625" style="1"/>
    <col min="15615" max="15615" width="17.28515625" style="1" customWidth="1"/>
    <col min="15616" max="15616" width="14.7109375" style="1" customWidth="1"/>
    <col min="15617" max="15617" width="13" style="1" customWidth="1"/>
    <col min="15618" max="15618" width="13.42578125" style="1" customWidth="1"/>
    <col min="15619" max="15619" width="25.28515625" style="1" customWidth="1"/>
    <col min="15620" max="15870" width="17.140625" style="1"/>
    <col min="15871" max="15871" width="17.28515625" style="1" customWidth="1"/>
    <col min="15872" max="15872" width="14.7109375" style="1" customWidth="1"/>
    <col min="15873" max="15873" width="13" style="1" customWidth="1"/>
    <col min="15874" max="15874" width="13.42578125" style="1" customWidth="1"/>
    <col min="15875" max="15875" width="25.28515625" style="1" customWidth="1"/>
    <col min="15876" max="16126" width="17.140625" style="1"/>
    <col min="16127" max="16127" width="17.28515625" style="1" customWidth="1"/>
    <col min="16128" max="16128" width="14.7109375" style="1" customWidth="1"/>
    <col min="16129" max="16129" width="13" style="1" customWidth="1"/>
    <col min="16130" max="16130" width="13.42578125" style="1" customWidth="1"/>
    <col min="16131" max="16131" width="25.28515625" style="1" customWidth="1"/>
    <col min="16132" max="16384" width="17.140625" style="1"/>
  </cols>
  <sheetData>
    <row r="1" spans="1:6" ht="15.75" x14ac:dyDescent="0.25">
      <c r="A1" s="89" t="s">
        <v>35</v>
      </c>
      <c r="B1" s="89"/>
      <c r="C1" s="89"/>
      <c r="D1" s="90" t="s">
        <v>79</v>
      </c>
      <c r="E1" s="2" t="s">
        <v>88</v>
      </c>
    </row>
    <row r="2" spans="1:6" ht="15.75" customHeight="1" x14ac:dyDescent="0.25">
      <c r="A2" s="89" t="s">
        <v>36</v>
      </c>
      <c r="B2" s="89"/>
      <c r="C2" s="89"/>
      <c r="D2" s="91" t="str">
        <f>IF($E$1="proiect","la Proiectul de hotărâre","la Hotărârea Consiliului Judeţean")</f>
        <v>la Proiectul de hotărâre</v>
      </c>
      <c r="E2" s="3"/>
    </row>
    <row r="3" spans="1:6" ht="15.75" x14ac:dyDescent="0.25">
      <c r="A3" s="89" t="s">
        <v>37</v>
      </c>
      <c r="B3" s="89"/>
      <c r="C3" s="89"/>
      <c r="D3" s="91" t="str">
        <f>IF($E$1="proiect","nr. _____/2022 ","Satu Mare nr. _____/2022")</f>
        <v xml:space="preserve">nr. _____/2022 </v>
      </c>
      <c r="E3" s="3"/>
    </row>
    <row r="4" spans="1:6" ht="15.75" x14ac:dyDescent="0.25">
      <c r="A4" s="92"/>
      <c r="B4" s="92"/>
      <c r="C4" s="92"/>
      <c r="D4" s="92"/>
      <c r="E4" s="3"/>
      <c r="F4" s="3"/>
    </row>
    <row r="5" spans="1:6" ht="15.75" x14ac:dyDescent="0.25">
      <c r="A5" s="92"/>
      <c r="B5" s="92"/>
      <c r="C5" s="92"/>
      <c r="D5" s="92"/>
      <c r="E5" s="3"/>
      <c r="F5" s="3"/>
    </row>
    <row r="6" spans="1:6" ht="15.75" customHeight="1" x14ac:dyDescent="0.25">
      <c r="A6" s="100" t="s">
        <v>38</v>
      </c>
      <c r="B6" s="100"/>
      <c r="C6" s="100"/>
      <c r="D6" s="100"/>
      <c r="E6" s="6"/>
      <c r="F6" s="6"/>
    </row>
    <row r="7" spans="1:6" ht="51" customHeight="1" x14ac:dyDescent="0.2">
      <c r="A7" s="101" t="s">
        <v>92</v>
      </c>
      <c r="B7" s="101"/>
      <c r="C7" s="101"/>
      <c r="D7" s="101"/>
      <c r="E7" s="20"/>
      <c r="F7" s="20"/>
    </row>
    <row r="8" spans="1:6" ht="15.75" x14ac:dyDescent="0.25">
      <c r="A8" s="5"/>
      <c r="B8" s="5"/>
      <c r="C8" s="5"/>
      <c r="D8" s="3"/>
      <c r="E8" s="3"/>
      <c r="F8" s="3"/>
    </row>
    <row r="9" spans="1:6" ht="16.5" thickBot="1" x14ac:dyDescent="0.3">
      <c r="A9" s="6"/>
      <c r="B9" s="6"/>
      <c r="C9" s="6"/>
      <c r="D9" s="7" t="s">
        <v>89</v>
      </c>
      <c r="E9" s="3"/>
      <c r="F9" s="3"/>
    </row>
    <row r="10" spans="1:6" s="8" customFormat="1" x14ac:dyDescent="0.2">
      <c r="A10" s="102" t="s">
        <v>40</v>
      </c>
      <c r="B10" s="105" t="s">
        <v>91</v>
      </c>
      <c r="C10" s="105"/>
      <c r="D10" s="106"/>
    </row>
    <row r="11" spans="1:6" s="8" customFormat="1" ht="27.75" customHeight="1" x14ac:dyDescent="0.2">
      <c r="A11" s="103"/>
      <c r="B11" s="107"/>
      <c r="C11" s="107"/>
      <c r="D11" s="108"/>
    </row>
    <row r="12" spans="1:6" s="8" customFormat="1" ht="75.75" customHeight="1" thickBot="1" x14ac:dyDescent="0.25">
      <c r="A12" s="104"/>
      <c r="B12" s="93" t="s">
        <v>93</v>
      </c>
      <c r="C12" s="94" t="s">
        <v>94</v>
      </c>
      <c r="D12" s="95" t="s">
        <v>95</v>
      </c>
    </row>
    <row r="13" spans="1:6" s="11" customFormat="1" ht="12" customHeight="1" thickTop="1" x14ac:dyDescent="0.2">
      <c r="A13" s="9">
        <v>1</v>
      </c>
      <c r="B13" s="66">
        <v>2</v>
      </c>
      <c r="C13" s="70">
        <v>3</v>
      </c>
      <c r="D13" s="67" t="s">
        <v>90</v>
      </c>
    </row>
    <row r="14" spans="1:6" s="13" customFormat="1" ht="15" customHeight="1" x14ac:dyDescent="0.25">
      <c r="A14" s="12"/>
      <c r="B14" s="68">
        <f>Sheet2!B4</f>
        <v>0</v>
      </c>
      <c r="C14" s="71"/>
      <c r="D14" s="69"/>
    </row>
    <row r="15" spans="1:6" ht="31.5" x14ac:dyDescent="0.25">
      <c r="A15" s="72" t="s">
        <v>41</v>
      </c>
      <c r="B15" s="73">
        <f>SUM(B76,B80,B86)</f>
        <v>32994000</v>
      </c>
      <c r="C15" s="74">
        <f t="shared" ref="C15:D15" si="0">SUM(C76,C80,C86)</f>
        <v>594640.26</v>
      </c>
      <c r="D15" s="75">
        <f t="shared" si="0"/>
        <v>33588640.259999998</v>
      </c>
    </row>
    <row r="16" spans="1:6" ht="15.75" x14ac:dyDescent="0.25">
      <c r="A16" s="72"/>
      <c r="B16" s="76"/>
      <c r="C16" s="77">
        <v>594640.26</v>
      </c>
      <c r="D16" s="78"/>
    </row>
    <row r="17" spans="1:4" ht="15.75" x14ac:dyDescent="0.25">
      <c r="A17" s="79" t="s">
        <v>49</v>
      </c>
      <c r="B17" s="97">
        <v>425000</v>
      </c>
      <c r="C17" s="77">
        <v>9000</v>
      </c>
      <c r="D17" s="78">
        <f>B17+C17</f>
        <v>434000</v>
      </c>
    </row>
    <row r="18" spans="1:4" ht="15.75" x14ac:dyDescent="0.25">
      <c r="A18" s="79" t="s">
        <v>50</v>
      </c>
      <c r="B18" s="97">
        <v>425000</v>
      </c>
      <c r="C18" s="77">
        <v>9000</v>
      </c>
      <c r="D18" s="78">
        <f t="shared" ref="D18:D75" si="1">B18+C18</f>
        <v>434000</v>
      </c>
    </row>
    <row r="19" spans="1:4" ht="15.75" x14ac:dyDescent="0.25">
      <c r="A19" s="79" t="s">
        <v>4</v>
      </c>
      <c r="B19" s="97">
        <v>425000</v>
      </c>
      <c r="C19" s="77">
        <v>9000</v>
      </c>
      <c r="D19" s="78">
        <f t="shared" si="1"/>
        <v>434000</v>
      </c>
    </row>
    <row r="20" spans="1:4" ht="15.75" x14ac:dyDescent="0.25">
      <c r="A20" s="79" t="s">
        <v>5</v>
      </c>
      <c r="B20" s="97">
        <v>425000</v>
      </c>
      <c r="C20" s="77">
        <v>9000</v>
      </c>
      <c r="D20" s="78">
        <f t="shared" si="1"/>
        <v>434000</v>
      </c>
    </row>
    <row r="21" spans="1:4" ht="15.75" x14ac:dyDescent="0.25">
      <c r="A21" s="79" t="s">
        <v>51</v>
      </c>
      <c r="B21" s="97">
        <v>425000</v>
      </c>
      <c r="C21" s="77">
        <v>9000</v>
      </c>
      <c r="D21" s="78">
        <f t="shared" si="1"/>
        <v>434000</v>
      </c>
    </row>
    <row r="22" spans="1:4" ht="15.75" x14ac:dyDescent="0.25">
      <c r="A22" s="80" t="s">
        <v>6</v>
      </c>
      <c r="B22" s="97">
        <v>425000</v>
      </c>
      <c r="C22" s="77">
        <v>9000</v>
      </c>
      <c r="D22" s="78">
        <f t="shared" si="1"/>
        <v>434000</v>
      </c>
    </row>
    <row r="23" spans="1:4" ht="15.75" x14ac:dyDescent="0.25">
      <c r="A23" s="79" t="s">
        <v>7</v>
      </c>
      <c r="B23" s="97">
        <v>425000</v>
      </c>
      <c r="C23" s="77">
        <v>9000</v>
      </c>
      <c r="D23" s="78">
        <f t="shared" si="1"/>
        <v>434000</v>
      </c>
    </row>
    <row r="24" spans="1:4" ht="15.75" x14ac:dyDescent="0.25">
      <c r="A24" s="79" t="s">
        <v>8</v>
      </c>
      <c r="B24" s="97">
        <v>425000</v>
      </c>
      <c r="C24" s="77">
        <v>9000</v>
      </c>
      <c r="D24" s="78">
        <f t="shared" si="1"/>
        <v>434000</v>
      </c>
    </row>
    <row r="25" spans="1:4" ht="15.75" x14ac:dyDescent="0.25">
      <c r="A25" s="79" t="s">
        <v>9</v>
      </c>
      <c r="B25" s="97">
        <v>425000</v>
      </c>
      <c r="C25" s="77">
        <v>9000</v>
      </c>
      <c r="D25" s="78">
        <f t="shared" si="1"/>
        <v>434000</v>
      </c>
    </row>
    <row r="26" spans="1:4" ht="15.75" x14ac:dyDescent="0.25">
      <c r="A26" s="79" t="s">
        <v>10</v>
      </c>
      <c r="B26" s="97">
        <v>425000</v>
      </c>
      <c r="C26" s="77">
        <v>9000</v>
      </c>
      <c r="D26" s="78">
        <f t="shared" si="1"/>
        <v>434000</v>
      </c>
    </row>
    <row r="27" spans="1:4" ht="15.75" x14ac:dyDescent="0.25">
      <c r="A27" s="80" t="s">
        <v>11</v>
      </c>
      <c r="B27" s="97">
        <v>425000</v>
      </c>
      <c r="C27" s="77">
        <v>9000</v>
      </c>
      <c r="D27" s="78">
        <f t="shared" si="1"/>
        <v>434000</v>
      </c>
    </row>
    <row r="28" spans="1:4" ht="15.75" x14ac:dyDescent="0.25">
      <c r="A28" s="79" t="s">
        <v>52</v>
      </c>
      <c r="B28" s="97">
        <v>425000</v>
      </c>
      <c r="C28" s="77">
        <v>9000</v>
      </c>
      <c r="D28" s="78">
        <f t="shared" si="1"/>
        <v>434000</v>
      </c>
    </row>
    <row r="29" spans="1:4" ht="15.75" x14ac:dyDescent="0.25">
      <c r="A29" s="79" t="s">
        <v>53</v>
      </c>
      <c r="B29" s="97">
        <v>425000</v>
      </c>
      <c r="C29" s="77">
        <v>9000</v>
      </c>
      <c r="D29" s="78">
        <f t="shared" si="1"/>
        <v>434000</v>
      </c>
    </row>
    <row r="30" spans="1:4" ht="15.75" x14ac:dyDescent="0.25">
      <c r="A30" s="79" t="s">
        <v>54</v>
      </c>
      <c r="B30" s="97">
        <v>425000</v>
      </c>
      <c r="C30" s="77">
        <v>9000</v>
      </c>
      <c r="D30" s="78">
        <f t="shared" si="1"/>
        <v>434000</v>
      </c>
    </row>
    <row r="31" spans="1:4" ht="15.75" x14ac:dyDescent="0.25">
      <c r="A31" s="79" t="s">
        <v>55</v>
      </c>
      <c r="B31" s="97">
        <v>425000</v>
      </c>
      <c r="C31" s="77">
        <v>9000</v>
      </c>
      <c r="D31" s="78">
        <f t="shared" si="1"/>
        <v>434000</v>
      </c>
    </row>
    <row r="32" spans="1:4" ht="15.75" x14ac:dyDescent="0.25">
      <c r="A32" s="79" t="s">
        <v>56</v>
      </c>
      <c r="B32" s="97">
        <v>425000</v>
      </c>
      <c r="C32" s="77">
        <v>9000</v>
      </c>
      <c r="D32" s="78">
        <f t="shared" si="1"/>
        <v>434000</v>
      </c>
    </row>
    <row r="33" spans="1:4" ht="15.75" x14ac:dyDescent="0.25">
      <c r="A33" s="79" t="s">
        <v>12</v>
      </c>
      <c r="B33" s="97">
        <v>425000</v>
      </c>
      <c r="C33" s="77">
        <v>9000</v>
      </c>
      <c r="D33" s="78">
        <f t="shared" si="1"/>
        <v>434000</v>
      </c>
    </row>
    <row r="34" spans="1:4" ht="15.75" x14ac:dyDescent="0.25">
      <c r="A34" s="79" t="s">
        <v>13</v>
      </c>
      <c r="B34" s="97">
        <v>425000</v>
      </c>
      <c r="C34" s="77">
        <v>9000</v>
      </c>
      <c r="D34" s="78">
        <f t="shared" si="1"/>
        <v>434000</v>
      </c>
    </row>
    <row r="35" spans="1:4" ht="15.75" x14ac:dyDescent="0.25">
      <c r="A35" s="79" t="s">
        <v>57</v>
      </c>
      <c r="B35" s="97">
        <v>425000</v>
      </c>
      <c r="C35" s="77">
        <v>9000</v>
      </c>
      <c r="D35" s="78">
        <f t="shared" si="1"/>
        <v>434000</v>
      </c>
    </row>
    <row r="36" spans="1:4" ht="15.75" x14ac:dyDescent="0.25">
      <c r="A36" s="80" t="s">
        <v>58</v>
      </c>
      <c r="B36" s="97">
        <v>425000</v>
      </c>
      <c r="C36" s="77">
        <v>9000</v>
      </c>
      <c r="D36" s="78">
        <f t="shared" si="1"/>
        <v>434000</v>
      </c>
    </row>
    <row r="37" spans="1:4" ht="15.75" x14ac:dyDescent="0.25">
      <c r="A37" s="79" t="s">
        <v>59</v>
      </c>
      <c r="B37" s="97">
        <v>425000</v>
      </c>
      <c r="C37" s="77">
        <v>9000</v>
      </c>
      <c r="D37" s="78">
        <f t="shared" si="1"/>
        <v>434000</v>
      </c>
    </row>
    <row r="38" spans="1:4" ht="15.75" x14ac:dyDescent="0.25">
      <c r="A38" s="79" t="s">
        <v>14</v>
      </c>
      <c r="B38" s="97">
        <v>425000</v>
      </c>
      <c r="C38" s="77">
        <v>9000</v>
      </c>
      <c r="D38" s="78">
        <f t="shared" si="1"/>
        <v>434000</v>
      </c>
    </row>
    <row r="39" spans="1:4" ht="15.75" x14ac:dyDescent="0.25">
      <c r="A39" s="79" t="s">
        <v>15</v>
      </c>
      <c r="B39" s="97">
        <v>425000</v>
      </c>
      <c r="C39" s="77">
        <v>9000</v>
      </c>
      <c r="D39" s="78">
        <f t="shared" si="1"/>
        <v>434000</v>
      </c>
    </row>
    <row r="40" spans="1:4" ht="15.75" x14ac:dyDescent="0.25">
      <c r="A40" s="79" t="s">
        <v>60</v>
      </c>
      <c r="B40" s="97">
        <v>425000</v>
      </c>
      <c r="C40" s="77">
        <v>9000</v>
      </c>
      <c r="D40" s="78">
        <f t="shared" si="1"/>
        <v>434000</v>
      </c>
    </row>
    <row r="41" spans="1:4" ht="15.75" x14ac:dyDescent="0.25">
      <c r="A41" s="79" t="s">
        <v>16</v>
      </c>
      <c r="B41" s="97">
        <v>425000</v>
      </c>
      <c r="C41" s="77">
        <v>9000</v>
      </c>
      <c r="D41" s="78">
        <f t="shared" si="1"/>
        <v>434000</v>
      </c>
    </row>
    <row r="42" spans="1:4" ht="15.75" x14ac:dyDescent="0.25">
      <c r="A42" s="79" t="s">
        <v>61</v>
      </c>
      <c r="B42" s="97">
        <v>425000</v>
      </c>
      <c r="C42" s="77">
        <v>9000</v>
      </c>
      <c r="D42" s="78">
        <f t="shared" si="1"/>
        <v>434000</v>
      </c>
    </row>
    <row r="43" spans="1:4" ht="15.75" x14ac:dyDescent="0.25">
      <c r="A43" s="79" t="s">
        <v>17</v>
      </c>
      <c r="B43" s="97">
        <v>425000</v>
      </c>
      <c r="C43" s="77">
        <v>9000</v>
      </c>
      <c r="D43" s="78">
        <f t="shared" si="1"/>
        <v>434000</v>
      </c>
    </row>
    <row r="44" spans="1:4" ht="15.75" x14ac:dyDescent="0.25">
      <c r="A44" s="79" t="s">
        <v>18</v>
      </c>
      <c r="B44" s="97">
        <v>425000</v>
      </c>
      <c r="C44" s="77">
        <v>9000</v>
      </c>
      <c r="D44" s="78">
        <f t="shared" si="1"/>
        <v>434000</v>
      </c>
    </row>
    <row r="45" spans="1:4" ht="15.75" x14ac:dyDescent="0.25">
      <c r="A45" s="79" t="s">
        <v>19</v>
      </c>
      <c r="B45" s="97">
        <v>425000</v>
      </c>
      <c r="C45" s="77">
        <v>9000</v>
      </c>
      <c r="D45" s="78">
        <f t="shared" si="1"/>
        <v>434000</v>
      </c>
    </row>
    <row r="46" spans="1:4" ht="15.75" x14ac:dyDescent="0.25">
      <c r="A46" s="79" t="s">
        <v>20</v>
      </c>
      <c r="B46" s="97">
        <v>425000</v>
      </c>
      <c r="C46" s="77">
        <v>9000</v>
      </c>
      <c r="D46" s="78">
        <f t="shared" si="1"/>
        <v>434000</v>
      </c>
    </row>
    <row r="47" spans="1:4" ht="15.75" x14ac:dyDescent="0.25">
      <c r="A47" s="79" t="s">
        <v>62</v>
      </c>
      <c r="B47" s="97">
        <v>425000</v>
      </c>
      <c r="C47" s="77">
        <v>9000</v>
      </c>
      <c r="D47" s="78">
        <f t="shared" si="1"/>
        <v>434000</v>
      </c>
    </row>
    <row r="48" spans="1:4" ht="15.75" x14ac:dyDescent="0.25">
      <c r="A48" s="79" t="s">
        <v>21</v>
      </c>
      <c r="B48" s="97">
        <v>425000</v>
      </c>
      <c r="C48" s="77">
        <v>9000</v>
      </c>
      <c r="D48" s="78">
        <f t="shared" si="1"/>
        <v>434000</v>
      </c>
    </row>
    <row r="49" spans="1:245" ht="15.75" x14ac:dyDescent="0.25">
      <c r="A49" s="79" t="s">
        <v>22</v>
      </c>
      <c r="B49" s="97">
        <v>425000</v>
      </c>
      <c r="C49" s="77">
        <v>9000</v>
      </c>
      <c r="D49" s="78">
        <f t="shared" si="1"/>
        <v>434000</v>
      </c>
    </row>
    <row r="50" spans="1:245" ht="15.75" x14ac:dyDescent="0.25">
      <c r="A50" s="79" t="s">
        <v>23</v>
      </c>
      <c r="B50" s="97">
        <v>425000</v>
      </c>
      <c r="C50" s="77">
        <v>9000</v>
      </c>
      <c r="D50" s="78">
        <f t="shared" si="1"/>
        <v>434000</v>
      </c>
    </row>
    <row r="51" spans="1:245" ht="15.75" x14ac:dyDescent="0.25">
      <c r="A51" s="79" t="s">
        <v>63</v>
      </c>
      <c r="B51" s="97">
        <v>425000</v>
      </c>
      <c r="C51" s="77">
        <v>9000</v>
      </c>
      <c r="D51" s="78">
        <f t="shared" si="1"/>
        <v>434000</v>
      </c>
    </row>
    <row r="52" spans="1:245" ht="15.75" x14ac:dyDescent="0.25">
      <c r="A52" s="79" t="s">
        <v>64</v>
      </c>
      <c r="B52" s="97">
        <v>425000</v>
      </c>
      <c r="C52" s="77">
        <v>9000</v>
      </c>
      <c r="D52" s="78">
        <f t="shared" si="1"/>
        <v>434000</v>
      </c>
    </row>
    <row r="53" spans="1:245" s="15" customFormat="1" ht="15.75" customHeight="1" x14ac:dyDescent="0.25">
      <c r="A53" s="79" t="s">
        <v>65</v>
      </c>
      <c r="B53" s="97">
        <v>425000</v>
      </c>
      <c r="C53" s="77">
        <v>9000</v>
      </c>
      <c r="D53" s="78">
        <f t="shared" si="1"/>
        <v>434000</v>
      </c>
      <c r="E53" s="43"/>
      <c r="F53" s="43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</row>
    <row r="54" spans="1:245" s="15" customFormat="1" ht="15.75" customHeight="1" x14ac:dyDescent="0.25">
      <c r="A54" s="79" t="s">
        <v>24</v>
      </c>
      <c r="B54" s="97">
        <v>425000</v>
      </c>
      <c r="C54" s="77">
        <v>9000</v>
      </c>
      <c r="D54" s="78">
        <f t="shared" si="1"/>
        <v>434000</v>
      </c>
      <c r="E54" s="43"/>
      <c r="F54" s="43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</row>
    <row r="55" spans="1:245" s="15" customFormat="1" ht="15.75" x14ac:dyDescent="0.25">
      <c r="A55" s="79" t="s">
        <v>66</v>
      </c>
      <c r="B55" s="97">
        <v>425000</v>
      </c>
      <c r="C55" s="77">
        <v>9000</v>
      </c>
      <c r="D55" s="78">
        <f t="shared" si="1"/>
        <v>434000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</row>
    <row r="56" spans="1:245" s="15" customFormat="1" ht="15.75" x14ac:dyDescent="0.25">
      <c r="A56" s="79" t="s">
        <v>25</v>
      </c>
      <c r="B56" s="97">
        <v>425000</v>
      </c>
      <c r="C56" s="77">
        <v>9000</v>
      </c>
      <c r="D56" s="78">
        <f t="shared" si="1"/>
        <v>434000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</row>
    <row r="57" spans="1:245" s="15" customFormat="1" ht="15.75" x14ac:dyDescent="0.25">
      <c r="A57" s="79" t="s">
        <v>67</v>
      </c>
      <c r="B57" s="97">
        <v>425000</v>
      </c>
      <c r="C57" s="77">
        <v>9000</v>
      </c>
      <c r="D57" s="78">
        <f t="shared" si="1"/>
        <v>434000</v>
      </c>
      <c r="E57" s="42"/>
      <c r="F57" s="42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</row>
    <row r="58" spans="1:245" s="15" customFormat="1" ht="15.75" x14ac:dyDescent="0.25">
      <c r="A58" s="79" t="s">
        <v>68</v>
      </c>
      <c r="B58" s="97">
        <v>425000</v>
      </c>
      <c r="C58" s="77">
        <v>9000</v>
      </c>
      <c r="D58" s="78">
        <f t="shared" si="1"/>
        <v>434000</v>
      </c>
      <c r="E58" s="42"/>
      <c r="F58" s="42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</row>
    <row r="59" spans="1:245" ht="15.75" x14ac:dyDescent="0.25">
      <c r="A59" s="79" t="s">
        <v>69</v>
      </c>
      <c r="B59" s="97">
        <v>425000</v>
      </c>
      <c r="C59" s="77">
        <v>9000</v>
      </c>
      <c r="D59" s="78">
        <f t="shared" si="1"/>
        <v>434000</v>
      </c>
    </row>
    <row r="60" spans="1:245" ht="15.75" x14ac:dyDescent="0.25">
      <c r="A60" s="79" t="s">
        <v>70</v>
      </c>
      <c r="B60" s="97">
        <v>425000</v>
      </c>
      <c r="C60" s="77">
        <v>9000</v>
      </c>
      <c r="D60" s="78">
        <f t="shared" si="1"/>
        <v>434000</v>
      </c>
    </row>
    <row r="61" spans="1:245" ht="15.75" x14ac:dyDescent="0.25">
      <c r="A61" s="79" t="s">
        <v>71</v>
      </c>
      <c r="B61" s="97">
        <v>425000</v>
      </c>
      <c r="C61" s="77">
        <v>9000</v>
      </c>
      <c r="D61" s="78">
        <f t="shared" si="1"/>
        <v>434000</v>
      </c>
    </row>
    <row r="62" spans="1:245" ht="15.75" x14ac:dyDescent="0.25">
      <c r="A62" s="79" t="s">
        <v>72</v>
      </c>
      <c r="B62" s="97">
        <v>425000</v>
      </c>
      <c r="C62" s="77">
        <v>9000</v>
      </c>
      <c r="D62" s="78">
        <f t="shared" si="1"/>
        <v>434000</v>
      </c>
    </row>
    <row r="63" spans="1:245" ht="15.75" x14ac:dyDescent="0.25">
      <c r="A63" s="79" t="s">
        <v>26</v>
      </c>
      <c r="B63" s="97">
        <v>425000</v>
      </c>
      <c r="C63" s="77">
        <v>9000</v>
      </c>
      <c r="D63" s="78">
        <f t="shared" si="1"/>
        <v>434000</v>
      </c>
    </row>
    <row r="64" spans="1:245" ht="15.75" x14ac:dyDescent="0.25">
      <c r="A64" s="79" t="s">
        <v>27</v>
      </c>
      <c r="B64" s="97">
        <v>425000</v>
      </c>
      <c r="C64" s="77">
        <v>9000</v>
      </c>
      <c r="D64" s="78">
        <f t="shared" si="1"/>
        <v>434000</v>
      </c>
    </row>
    <row r="65" spans="1:4" ht="15.75" x14ac:dyDescent="0.25">
      <c r="A65" s="79" t="s">
        <v>28</v>
      </c>
      <c r="B65" s="97">
        <v>425000</v>
      </c>
      <c r="C65" s="77">
        <v>9000</v>
      </c>
      <c r="D65" s="78">
        <f t="shared" si="1"/>
        <v>434000</v>
      </c>
    </row>
    <row r="66" spans="1:4" ht="15.75" x14ac:dyDescent="0.25">
      <c r="A66" s="79" t="s">
        <v>73</v>
      </c>
      <c r="B66" s="97">
        <v>425000</v>
      </c>
      <c r="C66" s="77">
        <v>9000</v>
      </c>
      <c r="D66" s="78">
        <f t="shared" si="1"/>
        <v>434000</v>
      </c>
    </row>
    <row r="67" spans="1:4" ht="15.75" x14ac:dyDescent="0.25">
      <c r="A67" s="79" t="s">
        <v>74</v>
      </c>
      <c r="B67" s="97">
        <v>425000</v>
      </c>
      <c r="C67" s="77">
        <v>9000</v>
      </c>
      <c r="D67" s="78">
        <f t="shared" si="1"/>
        <v>434000</v>
      </c>
    </row>
    <row r="68" spans="1:4" ht="15.75" x14ac:dyDescent="0.25">
      <c r="A68" s="79" t="s">
        <v>29</v>
      </c>
      <c r="B68" s="97">
        <v>425000</v>
      </c>
      <c r="C68" s="77">
        <v>9000</v>
      </c>
      <c r="D68" s="78">
        <f t="shared" si="1"/>
        <v>434000</v>
      </c>
    </row>
    <row r="69" spans="1:4" ht="15.75" x14ac:dyDescent="0.25">
      <c r="A69" s="79" t="s">
        <v>75</v>
      </c>
      <c r="B69" s="97">
        <v>425000</v>
      </c>
      <c r="C69" s="77">
        <v>9000</v>
      </c>
      <c r="D69" s="78">
        <f t="shared" si="1"/>
        <v>434000</v>
      </c>
    </row>
    <row r="70" spans="1:4" ht="15.75" x14ac:dyDescent="0.25">
      <c r="A70" s="79" t="s">
        <v>30</v>
      </c>
      <c r="B70" s="97">
        <v>425000</v>
      </c>
      <c r="C70" s="77">
        <v>9000</v>
      </c>
      <c r="D70" s="78">
        <f t="shared" si="1"/>
        <v>434000</v>
      </c>
    </row>
    <row r="71" spans="1:4" ht="15.75" x14ac:dyDescent="0.25">
      <c r="A71" s="79" t="s">
        <v>31</v>
      </c>
      <c r="B71" s="97">
        <v>425000</v>
      </c>
      <c r="C71" s="77">
        <v>9000</v>
      </c>
      <c r="D71" s="78">
        <f t="shared" si="1"/>
        <v>434000</v>
      </c>
    </row>
    <row r="72" spans="1:4" ht="15.75" x14ac:dyDescent="0.25">
      <c r="A72" s="79" t="s">
        <v>32</v>
      </c>
      <c r="B72" s="97">
        <v>425000</v>
      </c>
      <c r="C72" s="77">
        <v>9000</v>
      </c>
      <c r="D72" s="78">
        <f t="shared" si="1"/>
        <v>434000</v>
      </c>
    </row>
    <row r="73" spans="1:4" ht="15.75" x14ac:dyDescent="0.25">
      <c r="A73" s="79" t="s">
        <v>33</v>
      </c>
      <c r="B73" s="97">
        <v>425000</v>
      </c>
      <c r="C73" s="77">
        <v>9000</v>
      </c>
      <c r="D73" s="78">
        <f t="shared" si="1"/>
        <v>434000</v>
      </c>
    </row>
    <row r="74" spans="1:4" ht="15.75" x14ac:dyDescent="0.25">
      <c r="A74" s="79" t="s">
        <v>76</v>
      </c>
      <c r="B74" s="97">
        <v>425000</v>
      </c>
      <c r="C74" s="77">
        <v>9000</v>
      </c>
      <c r="D74" s="78">
        <f t="shared" si="1"/>
        <v>434000</v>
      </c>
    </row>
    <row r="75" spans="1:4" ht="15.75" x14ac:dyDescent="0.25">
      <c r="A75" s="79" t="s">
        <v>34</v>
      </c>
      <c r="B75" s="97">
        <v>425000</v>
      </c>
      <c r="C75" s="77">
        <v>9000</v>
      </c>
      <c r="D75" s="78">
        <f t="shared" si="1"/>
        <v>434000</v>
      </c>
    </row>
    <row r="76" spans="1:4" ht="15.75" x14ac:dyDescent="0.25">
      <c r="A76" s="79" t="s">
        <v>42</v>
      </c>
      <c r="B76" s="81">
        <f>SUM(B17:B75)</f>
        <v>25075000</v>
      </c>
      <c r="C76" s="82">
        <f t="shared" ref="C76:D76" si="2">SUM(C17:C50,C51:C75)</f>
        <v>531000</v>
      </c>
      <c r="D76" s="83">
        <f t="shared" si="2"/>
        <v>25606000</v>
      </c>
    </row>
    <row r="77" spans="1:4" ht="15.75" x14ac:dyDescent="0.25">
      <c r="A77" s="79"/>
      <c r="B77" s="81"/>
      <c r="C77" s="77"/>
      <c r="D77" s="84"/>
    </row>
    <row r="78" spans="1:4" ht="15.75" x14ac:dyDescent="0.25">
      <c r="A78" s="79" t="s">
        <v>0</v>
      </c>
      <c r="B78" s="97">
        <v>4519000</v>
      </c>
      <c r="C78" s="77">
        <f>C16-C76-C86-C79</f>
        <v>12640.260000000009</v>
      </c>
      <c r="D78" s="78">
        <f t="shared" ref="D78:D79" si="3">B78+C78</f>
        <v>4531640.26</v>
      </c>
    </row>
    <row r="79" spans="1:4" ht="15.75" x14ac:dyDescent="0.25">
      <c r="A79" s="79" t="s">
        <v>1</v>
      </c>
      <c r="B79" s="97">
        <v>1000000</v>
      </c>
      <c r="C79" s="77">
        <v>11000</v>
      </c>
      <c r="D79" s="78">
        <f t="shared" si="3"/>
        <v>1011000</v>
      </c>
    </row>
    <row r="80" spans="1:4" ht="15.75" x14ac:dyDescent="0.25">
      <c r="A80" s="79" t="s">
        <v>43</v>
      </c>
      <c r="B80" s="98">
        <f>SUM(B78:B79)</f>
        <v>5519000</v>
      </c>
      <c r="C80" s="82">
        <f t="shared" ref="C80:D80" si="4">SUM(C78:C79)</f>
        <v>23640.260000000009</v>
      </c>
      <c r="D80" s="83">
        <f t="shared" si="4"/>
        <v>5542640.2599999998</v>
      </c>
    </row>
    <row r="81" spans="1:4" ht="15.75" x14ac:dyDescent="0.25">
      <c r="A81" s="79"/>
      <c r="B81" s="98"/>
      <c r="C81" s="77"/>
      <c r="D81" s="84"/>
    </row>
    <row r="82" spans="1:4" ht="15.75" x14ac:dyDescent="0.25">
      <c r="A82" s="79" t="s">
        <v>2</v>
      </c>
      <c r="B82" s="97">
        <v>600000</v>
      </c>
      <c r="C82" s="77">
        <v>10000</v>
      </c>
      <c r="D82" s="78">
        <f t="shared" ref="D82:D85" si="5">B82+C82</f>
        <v>610000</v>
      </c>
    </row>
    <row r="83" spans="1:4" ht="15.75" x14ac:dyDescent="0.25">
      <c r="A83" s="79" t="s">
        <v>3</v>
      </c>
      <c r="B83" s="97">
        <v>600000</v>
      </c>
      <c r="C83" s="77">
        <v>10000</v>
      </c>
      <c r="D83" s="78">
        <f t="shared" si="5"/>
        <v>610000</v>
      </c>
    </row>
    <row r="84" spans="1:4" ht="15.75" x14ac:dyDescent="0.25">
      <c r="A84" s="79" t="s">
        <v>78</v>
      </c>
      <c r="B84" s="97">
        <v>600000</v>
      </c>
      <c r="C84" s="77">
        <v>10000</v>
      </c>
      <c r="D84" s="78">
        <f t="shared" si="5"/>
        <v>610000</v>
      </c>
    </row>
    <row r="85" spans="1:4" ht="15.75" x14ac:dyDescent="0.25">
      <c r="A85" s="79" t="s">
        <v>77</v>
      </c>
      <c r="B85" s="97">
        <v>600000</v>
      </c>
      <c r="C85" s="77">
        <v>10000</v>
      </c>
      <c r="D85" s="78">
        <f t="shared" si="5"/>
        <v>610000</v>
      </c>
    </row>
    <row r="86" spans="1:4" ht="16.5" thickBot="1" x14ac:dyDescent="0.3">
      <c r="A86" s="85" t="s">
        <v>44</v>
      </c>
      <c r="B86" s="86">
        <f>SUM(B82:B85)</f>
        <v>2400000</v>
      </c>
      <c r="C86" s="87">
        <f t="shared" ref="C86:D86" si="6">SUM(C82:C85)</f>
        <v>40000</v>
      </c>
      <c r="D86" s="88">
        <f t="shared" si="6"/>
        <v>2440000</v>
      </c>
    </row>
    <row r="87" spans="1:4" ht="15" x14ac:dyDescent="0.25">
      <c r="A87" s="48"/>
      <c r="B87" s="48"/>
    </row>
    <row r="88" spans="1:4" ht="14.25" x14ac:dyDescent="0.2">
      <c r="A88" s="51"/>
      <c r="B88" s="51"/>
    </row>
    <row r="89" spans="1:4" ht="15.75" x14ac:dyDescent="0.25">
      <c r="A89" s="99" t="s">
        <v>45</v>
      </c>
      <c r="B89" s="99"/>
      <c r="C89" s="109" t="str">
        <f>IF($E$1="proiect","DIRECTOR EXECUTIV,","SECRETAR GENERAL AL JUDEŢULUI,")</f>
        <v>DIRECTOR EXECUTIV,</v>
      </c>
      <c r="D89" s="109"/>
    </row>
    <row r="90" spans="1:4" ht="15.75" x14ac:dyDescent="0.25">
      <c r="A90" s="99" t="s">
        <v>46</v>
      </c>
      <c r="B90" s="99"/>
      <c r="C90" s="109" t="str">
        <f>IF($E$1="proiect","Hadady Éva Katalin","Crasnai Mihaela Elena Ana")</f>
        <v>Hadady Éva Katalin</v>
      </c>
      <c r="D90" s="109"/>
    </row>
    <row r="91" spans="1:4" ht="15.75" x14ac:dyDescent="0.25">
      <c r="A91" s="14"/>
      <c r="B91" s="14"/>
      <c r="C91" s="14"/>
      <c r="D91" s="15"/>
    </row>
    <row r="92" spans="1:4" ht="15.75" x14ac:dyDescent="0.25">
      <c r="A92" s="14"/>
      <c r="B92" s="14"/>
      <c r="C92" s="14"/>
      <c r="D92" s="15"/>
    </row>
    <row r="93" spans="1:4" ht="15.75" x14ac:dyDescent="0.25">
      <c r="A93" s="96"/>
      <c r="B93" s="15"/>
      <c r="C93" s="99" t="str">
        <f>IF($E$1="proiect","ŞEF SERVICIU,"," ")</f>
        <v>ŞEF SERVICIU,</v>
      </c>
      <c r="D93" s="99"/>
    </row>
    <row r="94" spans="1:4" ht="15.75" x14ac:dyDescent="0.25">
      <c r="A94" s="17" t="s">
        <v>96</v>
      </c>
      <c r="B94" s="15"/>
      <c r="C94" s="99" t="str">
        <f>IF($E$1="proiect","Magdalena Sofia Manţa"," ")</f>
        <v>Magdalena Sofia Manţa</v>
      </c>
      <c r="D94" s="99"/>
    </row>
    <row r="95" spans="1:4" x14ac:dyDescent="0.2">
      <c r="A95" s="18" t="s">
        <v>48</v>
      </c>
    </row>
  </sheetData>
  <mergeCells count="10">
    <mergeCell ref="C94:D94"/>
    <mergeCell ref="A6:D6"/>
    <mergeCell ref="A7:D7"/>
    <mergeCell ref="A10:A12"/>
    <mergeCell ref="B10:D11"/>
    <mergeCell ref="A89:B89"/>
    <mergeCell ref="C89:D89"/>
    <mergeCell ref="A90:B90"/>
    <mergeCell ref="C90:D90"/>
    <mergeCell ref="C93:D93"/>
  </mergeCells>
  <pageMargins left="0.78740157480314965" right="0.78740157480314965" top="0.78740157480314965" bottom="0.78740157480314965" header="0.51181102362204722" footer="0.31496062992125984"/>
  <pageSetup paperSize="9" scale="85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9EA45-892B-42A8-9ECF-C539FC1F6453}">
  <dimension ref="A1:IL58"/>
  <sheetViews>
    <sheetView zoomScaleNormal="100" workbookViewId="0">
      <selection activeCell="B15" sqref="B15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3.42578125" style="1" customWidth="1"/>
    <col min="4" max="4" width="26.7109375" style="1" customWidth="1"/>
    <col min="5" max="5" width="24.42578125" style="1" customWidth="1"/>
    <col min="6" max="255" width="17.140625" style="1"/>
    <col min="256" max="256" width="17.28515625" style="1" customWidth="1"/>
    <col min="257" max="257" width="14.7109375" style="1" customWidth="1"/>
    <col min="258" max="258" width="13" style="1" customWidth="1"/>
    <col min="259" max="259" width="13.42578125" style="1" customWidth="1"/>
    <col min="260" max="260" width="25.28515625" style="1" customWidth="1"/>
    <col min="261" max="511" width="17.140625" style="1"/>
    <col min="512" max="512" width="17.28515625" style="1" customWidth="1"/>
    <col min="513" max="513" width="14.7109375" style="1" customWidth="1"/>
    <col min="514" max="514" width="13" style="1" customWidth="1"/>
    <col min="515" max="515" width="13.42578125" style="1" customWidth="1"/>
    <col min="516" max="516" width="25.28515625" style="1" customWidth="1"/>
    <col min="517" max="767" width="17.140625" style="1"/>
    <col min="768" max="768" width="17.28515625" style="1" customWidth="1"/>
    <col min="769" max="769" width="14.7109375" style="1" customWidth="1"/>
    <col min="770" max="770" width="13" style="1" customWidth="1"/>
    <col min="771" max="771" width="13.42578125" style="1" customWidth="1"/>
    <col min="772" max="772" width="25.28515625" style="1" customWidth="1"/>
    <col min="773" max="1023" width="17.140625" style="1"/>
    <col min="1024" max="1024" width="17.28515625" style="1" customWidth="1"/>
    <col min="1025" max="1025" width="14.7109375" style="1" customWidth="1"/>
    <col min="1026" max="1026" width="13" style="1" customWidth="1"/>
    <col min="1027" max="1027" width="13.42578125" style="1" customWidth="1"/>
    <col min="1028" max="1028" width="25.28515625" style="1" customWidth="1"/>
    <col min="1029" max="1279" width="17.140625" style="1"/>
    <col min="1280" max="1280" width="17.28515625" style="1" customWidth="1"/>
    <col min="1281" max="1281" width="14.7109375" style="1" customWidth="1"/>
    <col min="1282" max="1282" width="13" style="1" customWidth="1"/>
    <col min="1283" max="1283" width="13.42578125" style="1" customWidth="1"/>
    <col min="1284" max="1284" width="25.28515625" style="1" customWidth="1"/>
    <col min="1285" max="1535" width="17.140625" style="1"/>
    <col min="1536" max="1536" width="17.28515625" style="1" customWidth="1"/>
    <col min="1537" max="1537" width="14.7109375" style="1" customWidth="1"/>
    <col min="1538" max="1538" width="13" style="1" customWidth="1"/>
    <col min="1539" max="1539" width="13.42578125" style="1" customWidth="1"/>
    <col min="1540" max="1540" width="25.28515625" style="1" customWidth="1"/>
    <col min="1541" max="1791" width="17.140625" style="1"/>
    <col min="1792" max="1792" width="17.28515625" style="1" customWidth="1"/>
    <col min="1793" max="1793" width="14.7109375" style="1" customWidth="1"/>
    <col min="1794" max="1794" width="13" style="1" customWidth="1"/>
    <col min="1795" max="1795" width="13.42578125" style="1" customWidth="1"/>
    <col min="1796" max="1796" width="25.28515625" style="1" customWidth="1"/>
    <col min="1797" max="2047" width="17.140625" style="1"/>
    <col min="2048" max="2048" width="17.28515625" style="1" customWidth="1"/>
    <col min="2049" max="2049" width="14.7109375" style="1" customWidth="1"/>
    <col min="2050" max="2050" width="13" style="1" customWidth="1"/>
    <col min="2051" max="2051" width="13.42578125" style="1" customWidth="1"/>
    <col min="2052" max="2052" width="25.28515625" style="1" customWidth="1"/>
    <col min="2053" max="2303" width="17.140625" style="1"/>
    <col min="2304" max="2304" width="17.28515625" style="1" customWidth="1"/>
    <col min="2305" max="2305" width="14.7109375" style="1" customWidth="1"/>
    <col min="2306" max="2306" width="13" style="1" customWidth="1"/>
    <col min="2307" max="2307" width="13.42578125" style="1" customWidth="1"/>
    <col min="2308" max="2308" width="25.28515625" style="1" customWidth="1"/>
    <col min="2309" max="2559" width="17.140625" style="1"/>
    <col min="2560" max="2560" width="17.28515625" style="1" customWidth="1"/>
    <col min="2561" max="2561" width="14.7109375" style="1" customWidth="1"/>
    <col min="2562" max="2562" width="13" style="1" customWidth="1"/>
    <col min="2563" max="2563" width="13.42578125" style="1" customWidth="1"/>
    <col min="2564" max="2564" width="25.28515625" style="1" customWidth="1"/>
    <col min="2565" max="2815" width="17.140625" style="1"/>
    <col min="2816" max="2816" width="17.28515625" style="1" customWidth="1"/>
    <col min="2817" max="2817" width="14.7109375" style="1" customWidth="1"/>
    <col min="2818" max="2818" width="13" style="1" customWidth="1"/>
    <col min="2819" max="2819" width="13.42578125" style="1" customWidth="1"/>
    <col min="2820" max="2820" width="25.28515625" style="1" customWidth="1"/>
    <col min="2821" max="3071" width="17.140625" style="1"/>
    <col min="3072" max="3072" width="17.28515625" style="1" customWidth="1"/>
    <col min="3073" max="3073" width="14.7109375" style="1" customWidth="1"/>
    <col min="3074" max="3074" width="13" style="1" customWidth="1"/>
    <col min="3075" max="3075" width="13.42578125" style="1" customWidth="1"/>
    <col min="3076" max="3076" width="25.28515625" style="1" customWidth="1"/>
    <col min="3077" max="3327" width="17.140625" style="1"/>
    <col min="3328" max="3328" width="17.28515625" style="1" customWidth="1"/>
    <col min="3329" max="3329" width="14.7109375" style="1" customWidth="1"/>
    <col min="3330" max="3330" width="13" style="1" customWidth="1"/>
    <col min="3331" max="3331" width="13.42578125" style="1" customWidth="1"/>
    <col min="3332" max="3332" width="25.28515625" style="1" customWidth="1"/>
    <col min="3333" max="3583" width="17.140625" style="1"/>
    <col min="3584" max="3584" width="17.28515625" style="1" customWidth="1"/>
    <col min="3585" max="3585" width="14.7109375" style="1" customWidth="1"/>
    <col min="3586" max="3586" width="13" style="1" customWidth="1"/>
    <col min="3587" max="3587" width="13.42578125" style="1" customWidth="1"/>
    <col min="3588" max="3588" width="25.28515625" style="1" customWidth="1"/>
    <col min="3589" max="3839" width="17.140625" style="1"/>
    <col min="3840" max="3840" width="17.28515625" style="1" customWidth="1"/>
    <col min="3841" max="3841" width="14.7109375" style="1" customWidth="1"/>
    <col min="3842" max="3842" width="13" style="1" customWidth="1"/>
    <col min="3843" max="3843" width="13.42578125" style="1" customWidth="1"/>
    <col min="3844" max="3844" width="25.28515625" style="1" customWidth="1"/>
    <col min="3845" max="4095" width="17.140625" style="1"/>
    <col min="4096" max="4096" width="17.28515625" style="1" customWidth="1"/>
    <col min="4097" max="4097" width="14.7109375" style="1" customWidth="1"/>
    <col min="4098" max="4098" width="13" style="1" customWidth="1"/>
    <col min="4099" max="4099" width="13.42578125" style="1" customWidth="1"/>
    <col min="4100" max="4100" width="25.28515625" style="1" customWidth="1"/>
    <col min="4101" max="4351" width="17.140625" style="1"/>
    <col min="4352" max="4352" width="17.28515625" style="1" customWidth="1"/>
    <col min="4353" max="4353" width="14.7109375" style="1" customWidth="1"/>
    <col min="4354" max="4354" width="13" style="1" customWidth="1"/>
    <col min="4355" max="4355" width="13.42578125" style="1" customWidth="1"/>
    <col min="4356" max="4356" width="25.28515625" style="1" customWidth="1"/>
    <col min="4357" max="4607" width="17.140625" style="1"/>
    <col min="4608" max="4608" width="17.28515625" style="1" customWidth="1"/>
    <col min="4609" max="4609" width="14.7109375" style="1" customWidth="1"/>
    <col min="4610" max="4610" width="13" style="1" customWidth="1"/>
    <col min="4611" max="4611" width="13.42578125" style="1" customWidth="1"/>
    <col min="4612" max="4612" width="25.28515625" style="1" customWidth="1"/>
    <col min="4613" max="4863" width="17.140625" style="1"/>
    <col min="4864" max="4864" width="17.28515625" style="1" customWidth="1"/>
    <col min="4865" max="4865" width="14.7109375" style="1" customWidth="1"/>
    <col min="4866" max="4866" width="13" style="1" customWidth="1"/>
    <col min="4867" max="4867" width="13.42578125" style="1" customWidth="1"/>
    <col min="4868" max="4868" width="25.28515625" style="1" customWidth="1"/>
    <col min="4869" max="5119" width="17.140625" style="1"/>
    <col min="5120" max="5120" width="17.28515625" style="1" customWidth="1"/>
    <col min="5121" max="5121" width="14.7109375" style="1" customWidth="1"/>
    <col min="5122" max="5122" width="13" style="1" customWidth="1"/>
    <col min="5123" max="5123" width="13.42578125" style="1" customWidth="1"/>
    <col min="5124" max="5124" width="25.28515625" style="1" customWidth="1"/>
    <col min="5125" max="5375" width="17.140625" style="1"/>
    <col min="5376" max="5376" width="17.28515625" style="1" customWidth="1"/>
    <col min="5377" max="5377" width="14.7109375" style="1" customWidth="1"/>
    <col min="5378" max="5378" width="13" style="1" customWidth="1"/>
    <col min="5379" max="5379" width="13.42578125" style="1" customWidth="1"/>
    <col min="5380" max="5380" width="25.28515625" style="1" customWidth="1"/>
    <col min="5381" max="5631" width="17.140625" style="1"/>
    <col min="5632" max="5632" width="17.28515625" style="1" customWidth="1"/>
    <col min="5633" max="5633" width="14.7109375" style="1" customWidth="1"/>
    <col min="5634" max="5634" width="13" style="1" customWidth="1"/>
    <col min="5635" max="5635" width="13.42578125" style="1" customWidth="1"/>
    <col min="5636" max="5636" width="25.28515625" style="1" customWidth="1"/>
    <col min="5637" max="5887" width="17.140625" style="1"/>
    <col min="5888" max="5888" width="17.28515625" style="1" customWidth="1"/>
    <col min="5889" max="5889" width="14.7109375" style="1" customWidth="1"/>
    <col min="5890" max="5890" width="13" style="1" customWidth="1"/>
    <col min="5891" max="5891" width="13.42578125" style="1" customWidth="1"/>
    <col min="5892" max="5892" width="25.28515625" style="1" customWidth="1"/>
    <col min="5893" max="6143" width="17.140625" style="1"/>
    <col min="6144" max="6144" width="17.28515625" style="1" customWidth="1"/>
    <col min="6145" max="6145" width="14.7109375" style="1" customWidth="1"/>
    <col min="6146" max="6146" width="13" style="1" customWidth="1"/>
    <col min="6147" max="6147" width="13.42578125" style="1" customWidth="1"/>
    <col min="6148" max="6148" width="25.28515625" style="1" customWidth="1"/>
    <col min="6149" max="6399" width="17.140625" style="1"/>
    <col min="6400" max="6400" width="17.28515625" style="1" customWidth="1"/>
    <col min="6401" max="6401" width="14.7109375" style="1" customWidth="1"/>
    <col min="6402" max="6402" width="13" style="1" customWidth="1"/>
    <col min="6403" max="6403" width="13.42578125" style="1" customWidth="1"/>
    <col min="6404" max="6404" width="25.28515625" style="1" customWidth="1"/>
    <col min="6405" max="6655" width="17.140625" style="1"/>
    <col min="6656" max="6656" width="17.28515625" style="1" customWidth="1"/>
    <col min="6657" max="6657" width="14.7109375" style="1" customWidth="1"/>
    <col min="6658" max="6658" width="13" style="1" customWidth="1"/>
    <col min="6659" max="6659" width="13.42578125" style="1" customWidth="1"/>
    <col min="6660" max="6660" width="25.28515625" style="1" customWidth="1"/>
    <col min="6661" max="6911" width="17.140625" style="1"/>
    <col min="6912" max="6912" width="17.28515625" style="1" customWidth="1"/>
    <col min="6913" max="6913" width="14.7109375" style="1" customWidth="1"/>
    <col min="6914" max="6914" width="13" style="1" customWidth="1"/>
    <col min="6915" max="6915" width="13.42578125" style="1" customWidth="1"/>
    <col min="6916" max="6916" width="25.28515625" style="1" customWidth="1"/>
    <col min="6917" max="7167" width="17.140625" style="1"/>
    <col min="7168" max="7168" width="17.28515625" style="1" customWidth="1"/>
    <col min="7169" max="7169" width="14.7109375" style="1" customWidth="1"/>
    <col min="7170" max="7170" width="13" style="1" customWidth="1"/>
    <col min="7171" max="7171" width="13.42578125" style="1" customWidth="1"/>
    <col min="7172" max="7172" width="25.28515625" style="1" customWidth="1"/>
    <col min="7173" max="7423" width="17.140625" style="1"/>
    <col min="7424" max="7424" width="17.28515625" style="1" customWidth="1"/>
    <col min="7425" max="7425" width="14.7109375" style="1" customWidth="1"/>
    <col min="7426" max="7426" width="13" style="1" customWidth="1"/>
    <col min="7427" max="7427" width="13.42578125" style="1" customWidth="1"/>
    <col min="7428" max="7428" width="25.28515625" style="1" customWidth="1"/>
    <col min="7429" max="7679" width="17.140625" style="1"/>
    <col min="7680" max="7680" width="17.28515625" style="1" customWidth="1"/>
    <col min="7681" max="7681" width="14.7109375" style="1" customWidth="1"/>
    <col min="7682" max="7682" width="13" style="1" customWidth="1"/>
    <col min="7683" max="7683" width="13.42578125" style="1" customWidth="1"/>
    <col min="7684" max="7684" width="25.28515625" style="1" customWidth="1"/>
    <col min="7685" max="7935" width="17.140625" style="1"/>
    <col min="7936" max="7936" width="17.28515625" style="1" customWidth="1"/>
    <col min="7937" max="7937" width="14.7109375" style="1" customWidth="1"/>
    <col min="7938" max="7938" width="13" style="1" customWidth="1"/>
    <col min="7939" max="7939" width="13.42578125" style="1" customWidth="1"/>
    <col min="7940" max="7940" width="25.28515625" style="1" customWidth="1"/>
    <col min="7941" max="8191" width="17.140625" style="1"/>
    <col min="8192" max="8192" width="17.28515625" style="1" customWidth="1"/>
    <col min="8193" max="8193" width="14.7109375" style="1" customWidth="1"/>
    <col min="8194" max="8194" width="13" style="1" customWidth="1"/>
    <col min="8195" max="8195" width="13.42578125" style="1" customWidth="1"/>
    <col min="8196" max="8196" width="25.28515625" style="1" customWidth="1"/>
    <col min="8197" max="8447" width="17.140625" style="1"/>
    <col min="8448" max="8448" width="17.28515625" style="1" customWidth="1"/>
    <col min="8449" max="8449" width="14.7109375" style="1" customWidth="1"/>
    <col min="8450" max="8450" width="13" style="1" customWidth="1"/>
    <col min="8451" max="8451" width="13.42578125" style="1" customWidth="1"/>
    <col min="8452" max="8452" width="25.28515625" style="1" customWidth="1"/>
    <col min="8453" max="8703" width="17.140625" style="1"/>
    <col min="8704" max="8704" width="17.28515625" style="1" customWidth="1"/>
    <col min="8705" max="8705" width="14.7109375" style="1" customWidth="1"/>
    <col min="8706" max="8706" width="13" style="1" customWidth="1"/>
    <col min="8707" max="8707" width="13.42578125" style="1" customWidth="1"/>
    <col min="8708" max="8708" width="25.28515625" style="1" customWidth="1"/>
    <col min="8709" max="8959" width="17.140625" style="1"/>
    <col min="8960" max="8960" width="17.28515625" style="1" customWidth="1"/>
    <col min="8961" max="8961" width="14.7109375" style="1" customWidth="1"/>
    <col min="8962" max="8962" width="13" style="1" customWidth="1"/>
    <col min="8963" max="8963" width="13.42578125" style="1" customWidth="1"/>
    <col min="8964" max="8964" width="25.28515625" style="1" customWidth="1"/>
    <col min="8965" max="9215" width="17.140625" style="1"/>
    <col min="9216" max="9216" width="17.28515625" style="1" customWidth="1"/>
    <col min="9217" max="9217" width="14.7109375" style="1" customWidth="1"/>
    <col min="9218" max="9218" width="13" style="1" customWidth="1"/>
    <col min="9219" max="9219" width="13.42578125" style="1" customWidth="1"/>
    <col min="9220" max="9220" width="25.28515625" style="1" customWidth="1"/>
    <col min="9221" max="9471" width="17.140625" style="1"/>
    <col min="9472" max="9472" width="17.28515625" style="1" customWidth="1"/>
    <col min="9473" max="9473" width="14.7109375" style="1" customWidth="1"/>
    <col min="9474" max="9474" width="13" style="1" customWidth="1"/>
    <col min="9475" max="9475" width="13.42578125" style="1" customWidth="1"/>
    <col min="9476" max="9476" width="25.28515625" style="1" customWidth="1"/>
    <col min="9477" max="9727" width="17.140625" style="1"/>
    <col min="9728" max="9728" width="17.28515625" style="1" customWidth="1"/>
    <col min="9729" max="9729" width="14.7109375" style="1" customWidth="1"/>
    <col min="9730" max="9730" width="13" style="1" customWidth="1"/>
    <col min="9731" max="9731" width="13.42578125" style="1" customWidth="1"/>
    <col min="9732" max="9732" width="25.28515625" style="1" customWidth="1"/>
    <col min="9733" max="9983" width="17.140625" style="1"/>
    <col min="9984" max="9984" width="17.28515625" style="1" customWidth="1"/>
    <col min="9985" max="9985" width="14.7109375" style="1" customWidth="1"/>
    <col min="9986" max="9986" width="13" style="1" customWidth="1"/>
    <col min="9987" max="9987" width="13.42578125" style="1" customWidth="1"/>
    <col min="9988" max="9988" width="25.28515625" style="1" customWidth="1"/>
    <col min="9989" max="10239" width="17.140625" style="1"/>
    <col min="10240" max="10240" width="17.28515625" style="1" customWidth="1"/>
    <col min="10241" max="10241" width="14.7109375" style="1" customWidth="1"/>
    <col min="10242" max="10242" width="13" style="1" customWidth="1"/>
    <col min="10243" max="10243" width="13.42578125" style="1" customWidth="1"/>
    <col min="10244" max="10244" width="25.28515625" style="1" customWidth="1"/>
    <col min="10245" max="10495" width="17.140625" style="1"/>
    <col min="10496" max="10496" width="17.28515625" style="1" customWidth="1"/>
    <col min="10497" max="10497" width="14.7109375" style="1" customWidth="1"/>
    <col min="10498" max="10498" width="13" style="1" customWidth="1"/>
    <col min="10499" max="10499" width="13.42578125" style="1" customWidth="1"/>
    <col min="10500" max="10500" width="25.28515625" style="1" customWidth="1"/>
    <col min="10501" max="10751" width="17.140625" style="1"/>
    <col min="10752" max="10752" width="17.28515625" style="1" customWidth="1"/>
    <col min="10753" max="10753" width="14.7109375" style="1" customWidth="1"/>
    <col min="10754" max="10754" width="13" style="1" customWidth="1"/>
    <col min="10755" max="10755" width="13.42578125" style="1" customWidth="1"/>
    <col min="10756" max="10756" width="25.28515625" style="1" customWidth="1"/>
    <col min="10757" max="11007" width="17.140625" style="1"/>
    <col min="11008" max="11008" width="17.28515625" style="1" customWidth="1"/>
    <col min="11009" max="11009" width="14.7109375" style="1" customWidth="1"/>
    <col min="11010" max="11010" width="13" style="1" customWidth="1"/>
    <col min="11011" max="11011" width="13.42578125" style="1" customWidth="1"/>
    <col min="11012" max="11012" width="25.28515625" style="1" customWidth="1"/>
    <col min="11013" max="11263" width="17.140625" style="1"/>
    <col min="11264" max="11264" width="17.28515625" style="1" customWidth="1"/>
    <col min="11265" max="11265" width="14.7109375" style="1" customWidth="1"/>
    <col min="11266" max="11266" width="13" style="1" customWidth="1"/>
    <col min="11267" max="11267" width="13.42578125" style="1" customWidth="1"/>
    <col min="11268" max="11268" width="25.28515625" style="1" customWidth="1"/>
    <col min="11269" max="11519" width="17.140625" style="1"/>
    <col min="11520" max="11520" width="17.28515625" style="1" customWidth="1"/>
    <col min="11521" max="11521" width="14.7109375" style="1" customWidth="1"/>
    <col min="11522" max="11522" width="13" style="1" customWidth="1"/>
    <col min="11523" max="11523" width="13.42578125" style="1" customWidth="1"/>
    <col min="11524" max="11524" width="25.28515625" style="1" customWidth="1"/>
    <col min="11525" max="11775" width="17.140625" style="1"/>
    <col min="11776" max="11776" width="17.28515625" style="1" customWidth="1"/>
    <col min="11777" max="11777" width="14.7109375" style="1" customWidth="1"/>
    <col min="11778" max="11778" width="13" style="1" customWidth="1"/>
    <col min="11779" max="11779" width="13.42578125" style="1" customWidth="1"/>
    <col min="11780" max="11780" width="25.28515625" style="1" customWidth="1"/>
    <col min="11781" max="12031" width="17.140625" style="1"/>
    <col min="12032" max="12032" width="17.28515625" style="1" customWidth="1"/>
    <col min="12033" max="12033" width="14.7109375" style="1" customWidth="1"/>
    <col min="12034" max="12034" width="13" style="1" customWidth="1"/>
    <col min="12035" max="12035" width="13.42578125" style="1" customWidth="1"/>
    <col min="12036" max="12036" width="25.28515625" style="1" customWidth="1"/>
    <col min="12037" max="12287" width="17.140625" style="1"/>
    <col min="12288" max="12288" width="17.28515625" style="1" customWidth="1"/>
    <col min="12289" max="12289" width="14.7109375" style="1" customWidth="1"/>
    <col min="12290" max="12290" width="13" style="1" customWidth="1"/>
    <col min="12291" max="12291" width="13.42578125" style="1" customWidth="1"/>
    <col min="12292" max="12292" width="25.28515625" style="1" customWidth="1"/>
    <col min="12293" max="12543" width="17.140625" style="1"/>
    <col min="12544" max="12544" width="17.28515625" style="1" customWidth="1"/>
    <col min="12545" max="12545" width="14.7109375" style="1" customWidth="1"/>
    <col min="12546" max="12546" width="13" style="1" customWidth="1"/>
    <col min="12547" max="12547" width="13.42578125" style="1" customWidth="1"/>
    <col min="12548" max="12548" width="25.28515625" style="1" customWidth="1"/>
    <col min="12549" max="12799" width="17.140625" style="1"/>
    <col min="12800" max="12800" width="17.28515625" style="1" customWidth="1"/>
    <col min="12801" max="12801" width="14.7109375" style="1" customWidth="1"/>
    <col min="12802" max="12802" width="13" style="1" customWidth="1"/>
    <col min="12803" max="12803" width="13.42578125" style="1" customWidth="1"/>
    <col min="12804" max="12804" width="25.28515625" style="1" customWidth="1"/>
    <col min="12805" max="13055" width="17.140625" style="1"/>
    <col min="13056" max="13056" width="17.28515625" style="1" customWidth="1"/>
    <col min="13057" max="13057" width="14.7109375" style="1" customWidth="1"/>
    <col min="13058" max="13058" width="13" style="1" customWidth="1"/>
    <col min="13059" max="13059" width="13.42578125" style="1" customWidth="1"/>
    <col min="13060" max="13060" width="25.28515625" style="1" customWidth="1"/>
    <col min="13061" max="13311" width="17.140625" style="1"/>
    <col min="13312" max="13312" width="17.28515625" style="1" customWidth="1"/>
    <col min="13313" max="13313" width="14.7109375" style="1" customWidth="1"/>
    <col min="13314" max="13314" width="13" style="1" customWidth="1"/>
    <col min="13315" max="13315" width="13.42578125" style="1" customWidth="1"/>
    <col min="13316" max="13316" width="25.28515625" style="1" customWidth="1"/>
    <col min="13317" max="13567" width="17.140625" style="1"/>
    <col min="13568" max="13568" width="17.28515625" style="1" customWidth="1"/>
    <col min="13569" max="13569" width="14.7109375" style="1" customWidth="1"/>
    <col min="13570" max="13570" width="13" style="1" customWidth="1"/>
    <col min="13571" max="13571" width="13.42578125" style="1" customWidth="1"/>
    <col min="13572" max="13572" width="25.28515625" style="1" customWidth="1"/>
    <col min="13573" max="13823" width="17.140625" style="1"/>
    <col min="13824" max="13824" width="17.28515625" style="1" customWidth="1"/>
    <col min="13825" max="13825" width="14.7109375" style="1" customWidth="1"/>
    <col min="13826" max="13826" width="13" style="1" customWidth="1"/>
    <col min="13827" max="13827" width="13.42578125" style="1" customWidth="1"/>
    <col min="13828" max="13828" width="25.28515625" style="1" customWidth="1"/>
    <col min="13829" max="14079" width="17.140625" style="1"/>
    <col min="14080" max="14080" width="17.28515625" style="1" customWidth="1"/>
    <col min="14081" max="14081" width="14.7109375" style="1" customWidth="1"/>
    <col min="14082" max="14082" width="13" style="1" customWidth="1"/>
    <col min="14083" max="14083" width="13.42578125" style="1" customWidth="1"/>
    <col min="14084" max="14084" width="25.28515625" style="1" customWidth="1"/>
    <col min="14085" max="14335" width="17.140625" style="1"/>
    <col min="14336" max="14336" width="17.28515625" style="1" customWidth="1"/>
    <col min="14337" max="14337" width="14.7109375" style="1" customWidth="1"/>
    <col min="14338" max="14338" width="13" style="1" customWidth="1"/>
    <col min="14339" max="14339" width="13.42578125" style="1" customWidth="1"/>
    <col min="14340" max="14340" width="25.28515625" style="1" customWidth="1"/>
    <col min="14341" max="14591" width="17.140625" style="1"/>
    <col min="14592" max="14592" width="17.28515625" style="1" customWidth="1"/>
    <col min="14593" max="14593" width="14.7109375" style="1" customWidth="1"/>
    <col min="14594" max="14594" width="13" style="1" customWidth="1"/>
    <col min="14595" max="14595" width="13.42578125" style="1" customWidth="1"/>
    <col min="14596" max="14596" width="25.28515625" style="1" customWidth="1"/>
    <col min="14597" max="14847" width="17.140625" style="1"/>
    <col min="14848" max="14848" width="17.28515625" style="1" customWidth="1"/>
    <col min="14849" max="14849" width="14.7109375" style="1" customWidth="1"/>
    <col min="14850" max="14850" width="13" style="1" customWidth="1"/>
    <col min="14851" max="14851" width="13.42578125" style="1" customWidth="1"/>
    <col min="14852" max="14852" width="25.28515625" style="1" customWidth="1"/>
    <col min="14853" max="15103" width="17.140625" style="1"/>
    <col min="15104" max="15104" width="17.28515625" style="1" customWidth="1"/>
    <col min="15105" max="15105" width="14.7109375" style="1" customWidth="1"/>
    <col min="15106" max="15106" width="13" style="1" customWidth="1"/>
    <col min="15107" max="15107" width="13.42578125" style="1" customWidth="1"/>
    <col min="15108" max="15108" width="25.28515625" style="1" customWidth="1"/>
    <col min="15109" max="15359" width="17.140625" style="1"/>
    <col min="15360" max="15360" width="17.28515625" style="1" customWidth="1"/>
    <col min="15361" max="15361" width="14.7109375" style="1" customWidth="1"/>
    <col min="15362" max="15362" width="13" style="1" customWidth="1"/>
    <col min="15363" max="15363" width="13.42578125" style="1" customWidth="1"/>
    <col min="15364" max="15364" width="25.28515625" style="1" customWidth="1"/>
    <col min="15365" max="15615" width="17.140625" style="1"/>
    <col min="15616" max="15616" width="17.28515625" style="1" customWidth="1"/>
    <col min="15617" max="15617" width="14.7109375" style="1" customWidth="1"/>
    <col min="15618" max="15618" width="13" style="1" customWidth="1"/>
    <col min="15619" max="15619" width="13.42578125" style="1" customWidth="1"/>
    <col min="15620" max="15620" width="25.28515625" style="1" customWidth="1"/>
    <col min="15621" max="15871" width="17.140625" style="1"/>
    <col min="15872" max="15872" width="17.28515625" style="1" customWidth="1"/>
    <col min="15873" max="15873" width="14.7109375" style="1" customWidth="1"/>
    <col min="15874" max="15874" width="13" style="1" customWidth="1"/>
    <col min="15875" max="15875" width="13.42578125" style="1" customWidth="1"/>
    <col min="15876" max="15876" width="25.28515625" style="1" customWidth="1"/>
    <col min="15877" max="16127" width="17.140625" style="1"/>
    <col min="16128" max="16128" width="17.28515625" style="1" customWidth="1"/>
    <col min="16129" max="16129" width="14.7109375" style="1" customWidth="1"/>
    <col min="16130" max="16130" width="13" style="1" customWidth="1"/>
    <col min="16131" max="16131" width="13.42578125" style="1" customWidth="1"/>
    <col min="16132" max="16132" width="25.28515625" style="1" customWidth="1"/>
    <col min="16133" max="16384" width="17.140625" style="1"/>
  </cols>
  <sheetData>
    <row r="1" spans="1:7" ht="14.25" x14ac:dyDescent="0.2">
      <c r="A1" s="45" t="s">
        <v>35</v>
      </c>
      <c r="B1" s="45"/>
      <c r="C1" s="45"/>
      <c r="D1" s="45"/>
      <c r="E1" s="44" t="s">
        <v>79</v>
      </c>
      <c r="F1" s="2" t="s">
        <v>87</v>
      </c>
    </row>
    <row r="2" spans="1:7" ht="15.75" customHeight="1" x14ac:dyDescent="0.2">
      <c r="A2" s="45" t="s">
        <v>36</v>
      </c>
      <c r="B2" s="45"/>
      <c r="C2" s="45"/>
      <c r="D2" s="45"/>
      <c r="E2" s="4" t="str">
        <f>IF($F$1="proiect","la Proiectul de hotărâre","la Hotărârea Consiliului Judeţean")</f>
        <v>la Hotărârea Consiliului Judeţean</v>
      </c>
      <c r="F2" s="3"/>
    </row>
    <row r="3" spans="1:7" ht="14.25" x14ac:dyDescent="0.2">
      <c r="A3" s="45" t="s">
        <v>37</v>
      </c>
      <c r="B3" s="45"/>
      <c r="C3" s="45"/>
      <c r="D3" s="45"/>
      <c r="E3" s="4" t="str">
        <f>IF($F$1="proiect","nr. _____/2021 ","Satu Mare nr. _____/2021")</f>
        <v>Satu Mare nr. _____/2021</v>
      </c>
      <c r="F3" s="3"/>
    </row>
    <row r="4" spans="1:7" ht="15" x14ac:dyDescent="0.25">
      <c r="A4" s="46"/>
      <c r="B4" s="46"/>
      <c r="C4" s="46"/>
      <c r="D4" s="46"/>
      <c r="E4" s="46"/>
      <c r="F4" s="3"/>
      <c r="G4" s="3"/>
    </row>
    <row r="5" spans="1:7" ht="15" x14ac:dyDescent="0.25">
      <c r="A5" s="46"/>
      <c r="B5" s="46"/>
      <c r="C5" s="46"/>
      <c r="D5" s="46"/>
      <c r="E5" s="46"/>
      <c r="F5" s="3"/>
      <c r="G5" s="3"/>
    </row>
    <row r="6" spans="1:7" ht="15.75" customHeight="1" x14ac:dyDescent="0.25">
      <c r="A6" s="114" t="s">
        <v>38</v>
      </c>
      <c r="B6" s="114"/>
      <c r="C6" s="114"/>
      <c r="D6" s="114"/>
      <c r="E6" s="114"/>
      <c r="F6" s="6"/>
      <c r="G6" s="6"/>
    </row>
    <row r="7" spans="1:7" ht="44.25" customHeight="1" x14ac:dyDescent="0.2">
      <c r="A7" s="115" t="s">
        <v>86</v>
      </c>
      <c r="B7" s="115"/>
      <c r="C7" s="115"/>
      <c r="D7" s="115"/>
      <c r="E7" s="115"/>
      <c r="F7" s="20"/>
      <c r="G7" s="20"/>
    </row>
    <row r="8" spans="1:7" ht="15.75" x14ac:dyDescent="0.25">
      <c r="A8" s="5"/>
      <c r="B8" s="5"/>
      <c r="C8" s="5"/>
      <c r="D8" s="5"/>
      <c r="E8" s="3"/>
      <c r="F8" s="3"/>
      <c r="G8" s="3"/>
    </row>
    <row r="9" spans="1:7" ht="16.5" thickBot="1" x14ac:dyDescent="0.3">
      <c r="A9" s="6"/>
      <c r="B9" s="6"/>
      <c r="C9" s="6"/>
      <c r="D9" s="6"/>
      <c r="E9" s="7" t="s">
        <v>39</v>
      </c>
      <c r="F9" s="3"/>
      <c r="G9" s="3"/>
    </row>
    <row r="10" spans="1:7" s="8" customFormat="1" ht="15.75" customHeight="1" x14ac:dyDescent="0.2">
      <c r="A10" s="117" t="s">
        <v>40</v>
      </c>
      <c r="B10" s="111" t="s">
        <v>85</v>
      </c>
      <c r="D10" s="117" t="s">
        <v>40</v>
      </c>
      <c r="E10" s="111" t="s">
        <v>85</v>
      </c>
    </row>
    <row r="11" spans="1:7" s="8" customFormat="1" ht="15.75" customHeight="1" x14ac:dyDescent="0.2">
      <c r="A11" s="118"/>
      <c r="B11" s="112"/>
      <c r="D11" s="118"/>
      <c r="E11" s="112"/>
    </row>
    <row r="12" spans="1:7" s="8" customFormat="1" ht="27" customHeight="1" thickBot="1" x14ac:dyDescent="0.25">
      <c r="A12" s="119"/>
      <c r="B12" s="113"/>
      <c r="D12" s="119"/>
      <c r="E12" s="113"/>
    </row>
    <row r="13" spans="1:7" s="11" customFormat="1" ht="12" customHeight="1" thickTop="1" x14ac:dyDescent="0.2">
      <c r="A13" s="9">
        <v>1</v>
      </c>
      <c r="B13" s="10">
        <v>2</v>
      </c>
      <c r="D13" s="55">
        <v>1</v>
      </c>
      <c r="E13" s="56">
        <v>2</v>
      </c>
    </row>
    <row r="14" spans="1:7" s="13" customFormat="1" ht="15" customHeight="1" x14ac:dyDescent="0.25">
      <c r="A14" s="12"/>
      <c r="B14" s="65">
        <f>Sheet2!B4</f>
        <v>0</v>
      </c>
      <c r="C14" s="19"/>
      <c r="D14" s="57"/>
      <c r="E14" s="58"/>
    </row>
    <row r="15" spans="1:7" ht="29.25" x14ac:dyDescent="0.25">
      <c r="A15" s="47" t="s">
        <v>41</v>
      </c>
      <c r="B15" s="62">
        <f>SUM(E40,E44,E50)</f>
        <v>27134</v>
      </c>
      <c r="C15" s="48"/>
      <c r="D15" s="49" t="s">
        <v>63</v>
      </c>
      <c r="E15" s="59">
        <f>Sheet2!B41</f>
        <v>360</v>
      </c>
    </row>
    <row r="16" spans="1:7" ht="15" x14ac:dyDescent="0.25">
      <c r="A16" s="47"/>
      <c r="B16" s="63"/>
      <c r="C16" s="48"/>
      <c r="D16" s="49" t="s">
        <v>64</v>
      </c>
      <c r="E16" s="59">
        <f>Sheet2!B42</f>
        <v>380</v>
      </c>
    </row>
    <row r="17" spans="1:5" ht="15" x14ac:dyDescent="0.25">
      <c r="A17" s="49" t="s">
        <v>49</v>
      </c>
      <c r="B17" s="59">
        <f>Sheet2!B7</f>
        <v>350</v>
      </c>
      <c r="C17" s="48"/>
      <c r="D17" s="49" t="s">
        <v>65</v>
      </c>
      <c r="E17" s="59">
        <f>Sheet2!B43</f>
        <v>360</v>
      </c>
    </row>
    <row r="18" spans="1:5" ht="15" x14ac:dyDescent="0.25">
      <c r="A18" s="49" t="s">
        <v>50</v>
      </c>
      <c r="B18" s="59">
        <f>Sheet2!B8</f>
        <v>360</v>
      </c>
      <c r="C18" s="48"/>
      <c r="D18" s="49" t="s">
        <v>24</v>
      </c>
      <c r="E18" s="59">
        <f>Sheet2!B44</f>
        <v>330</v>
      </c>
    </row>
    <row r="19" spans="1:5" ht="15" x14ac:dyDescent="0.25">
      <c r="A19" s="49" t="s">
        <v>4</v>
      </c>
      <c r="B19" s="59">
        <f>Sheet2!B9</f>
        <v>360</v>
      </c>
      <c r="C19" s="48"/>
      <c r="D19" s="49" t="s">
        <v>66</v>
      </c>
      <c r="E19" s="59">
        <f>Sheet2!B45</f>
        <v>360</v>
      </c>
    </row>
    <row r="20" spans="1:5" ht="15" x14ac:dyDescent="0.25">
      <c r="A20" s="49" t="s">
        <v>5</v>
      </c>
      <c r="B20" s="59">
        <f>Sheet2!B10</f>
        <v>350</v>
      </c>
      <c r="C20" s="48"/>
      <c r="D20" s="49" t="s">
        <v>25</v>
      </c>
      <c r="E20" s="59">
        <f>Sheet2!B46</f>
        <v>300</v>
      </c>
    </row>
    <row r="21" spans="1:5" ht="15" x14ac:dyDescent="0.25">
      <c r="A21" s="49" t="s">
        <v>51</v>
      </c>
      <c r="B21" s="59">
        <f>Sheet2!B11</f>
        <v>300</v>
      </c>
      <c r="C21" s="48"/>
      <c r="D21" s="49" t="s">
        <v>67</v>
      </c>
      <c r="E21" s="59">
        <f>Sheet2!B47</f>
        <v>360</v>
      </c>
    </row>
    <row r="22" spans="1:5" ht="15" x14ac:dyDescent="0.25">
      <c r="A22" s="50" t="s">
        <v>6</v>
      </c>
      <c r="B22" s="59">
        <f>Sheet2!B12</f>
        <v>360</v>
      </c>
      <c r="C22" s="48"/>
      <c r="D22" s="49" t="s">
        <v>68</v>
      </c>
      <c r="E22" s="59">
        <f>Sheet2!B48</f>
        <v>300</v>
      </c>
    </row>
    <row r="23" spans="1:5" ht="15" x14ac:dyDescent="0.25">
      <c r="A23" s="49" t="s">
        <v>7</v>
      </c>
      <c r="B23" s="59">
        <f>Sheet2!B13</f>
        <v>360</v>
      </c>
      <c r="C23" s="48"/>
      <c r="D23" s="49" t="s">
        <v>69</v>
      </c>
      <c r="E23" s="59">
        <f>Sheet2!B49</f>
        <v>330</v>
      </c>
    </row>
    <row r="24" spans="1:5" ht="15" x14ac:dyDescent="0.25">
      <c r="A24" s="49" t="s">
        <v>8</v>
      </c>
      <c r="B24" s="59">
        <f>Sheet2!B14</f>
        <v>360</v>
      </c>
      <c r="C24" s="48"/>
      <c r="D24" s="49" t="s">
        <v>70</v>
      </c>
      <c r="E24" s="59">
        <f>Sheet2!B50</f>
        <v>360</v>
      </c>
    </row>
    <row r="25" spans="1:5" ht="15" x14ac:dyDescent="0.25">
      <c r="A25" s="49" t="s">
        <v>9</v>
      </c>
      <c r="B25" s="59">
        <f>Sheet2!B15</f>
        <v>400</v>
      </c>
      <c r="C25" s="48"/>
      <c r="D25" s="49" t="s">
        <v>71</v>
      </c>
      <c r="E25" s="59">
        <f>Sheet2!B51</f>
        <v>360</v>
      </c>
    </row>
    <row r="26" spans="1:5" ht="15" x14ac:dyDescent="0.25">
      <c r="A26" s="49" t="s">
        <v>10</v>
      </c>
      <c r="B26" s="59">
        <f>Sheet2!B16</f>
        <v>350</v>
      </c>
      <c r="C26" s="48"/>
      <c r="D26" s="49" t="s">
        <v>72</v>
      </c>
      <c r="E26" s="59">
        <f>Sheet2!B52</f>
        <v>300</v>
      </c>
    </row>
    <row r="27" spans="1:5" ht="15" x14ac:dyDescent="0.25">
      <c r="A27" s="50" t="s">
        <v>11</v>
      </c>
      <c r="B27" s="59">
        <f>Sheet2!B17</f>
        <v>370</v>
      </c>
      <c r="C27" s="48"/>
      <c r="D27" s="49" t="s">
        <v>26</v>
      </c>
      <c r="E27" s="59">
        <f>Sheet2!B53</f>
        <v>360</v>
      </c>
    </row>
    <row r="28" spans="1:5" ht="15" x14ac:dyDescent="0.25">
      <c r="A28" s="49" t="s">
        <v>52</v>
      </c>
      <c r="B28" s="59">
        <f>Sheet2!B18</f>
        <v>370</v>
      </c>
      <c r="C28" s="48"/>
      <c r="D28" s="49" t="s">
        <v>27</v>
      </c>
      <c r="E28" s="59">
        <f>Sheet2!B54</f>
        <v>370</v>
      </c>
    </row>
    <row r="29" spans="1:5" ht="15" x14ac:dyDescent="0.25">
      <c r="A29" s="49" t="s">
        <v>53</v>
      </c>
      <c r="B29" s="59">
        <f>Sheet2!B19</f>
        <v>300</v>
      </c>
      <c r="C29" s="48"/>
      <c r="D29" s="49" t="s">
        <v>28</v>
      </c>
      <c r="E29" s="59">
        <f>Sheet2!B55</f>
        <v>370</v>
      </c>
    </row>
    <row r="30" spans="1:5" ht="15" x14ac:dyDescent="0.25">
      <c r="A30" s="49" t="s">
        <v>54</v>
      </c>
      <c r="B30" s="59">
        <f>Sheet2!B20</f>
        <v>360</v>
      </c>
      <c r="C30" s="48"/>
      <c r="D30" s="49" t="s">
        <v>73</v>
      </c>
      <c r="E30" s="59">
        <f>Sheet2!B56</f>
        <v>350</v>
      </c>
    </row>
    <row r="31" spans="1:5" ht="15" x14ac:dyDescent="0.25">
      <c r="A31" s="49" t="s">
        <v>55</v>
      </c>
      <c r="B31" s="59">
        <f>Sheet2!B21</f>
        <v>360</v>
      </c>
      <c r="C31" s="48"/>
      <c r="D31" s="49" t="s">
        <v>74</v>
      </c>
      <c r="E31" s="59">
        <f>Sheet2!B57</f>
        <v>300</v>
      </c>
    </row>
    <row r="32" spans="1:5" ht="15" x14ac:dyDescent="0.25">
      <c r="A32" s="49" t="s">
        <v>56</v>
      </c>
      <c r="B32" s="59">
        <f>Sheet2!B22</f>
        <v>370</v>
      </c>
      <c r="C32" s="48"/>
      <c r="D32" s="49" t="s">
        <v>29</v>
      </c>
      <c r="E32" s="59">
        <f>Sheet2!B58</f>
        <v>360</v>
      </c>
    </row>
    <row r="33" spans="1:5" ht="15" x14ac:dyDescent="0.25">
      <c r="A33" s="49" t="s">
        <v>12</v>
      </c>
      <c r="B33" s="59">
        <f>Sheet2!B23</f>
        <v>320</v>
      </c>
      <c r="C33" s="48"/>
      <c r="D33" s="49" t="s">
        <v>75</v>
      </c>
      <c r="E33" s="59">
        <f>Sheet2!B59</f>
        <v>420</v>
      </c>
    </row>
    <row r="34" spans="1:5" ht="15" x14ac:dyDescent="0.25">
      <c r="A34" s="49" t="s">
        <v>13</v>
      </c>
      <c r="B34" s="59">
        <f>Sheet2!B24</f>
        <v>370</v>
      </c>
      <c r="C34" s="48"/>
      <c r="D34" s="49" t="s">
        <v>30</v>
      </c>
      <c r="E34" s="59">
        <f>Sheet2!B60</f>
        <v>360</v>
      </c>
    </row>
    <row r="35" spans="1:5" ht="15" x14ac:dyDescent="0.25">
      <c r="A35" s="49" t="s">
        <v>57</v>
      </c>
      <c r="B35" s="59">
        <f>Sheet2!B25</f>
        <v>360</v>
      </c>
      <c r="C35" s="48"/>
      <c r="D35" s="49" t="s">
        <v>31</v>
      </c>
      <c r="E35" s="59">
        <f>Sheet2!B61</f>
        <v>360</v>
      </c>
    </row>
    <row r="36" spans="1:5" ht="15" x14ac:dyDescent="0.25">
      <c r="A36" s="50" t="s">
        <v>58</v>
      </c>
      <c r="B36" s="59">
        <f>Sheet2!B26</f>
        <v>300</v>
      </c>
      <c r="C36" s="48"/>
      <c r="D36" s="49" t="s">
        <v>32</v>
      </c>
      <c r="E36" s="59">
        <f>Sheet2!B62</f>
        <v>300</v>
      </c>
    </row>
    <row r="37" spans="1:5" ht="15" x14ac:dyDescent="0.25">
      <c r="A37" s="49" t="s">
        <v>59</v>
      </c>
      <c r="B37" s="59">
        <f>Sheet2!B27</f>
        <v>300</v>
      </c>
      <c r="C37" s="48"/>
      <c r="D37" s="49" t="s">
        <v>33</v>
      </c>
      <c r="E37" s="59">
        <f>Sheet2!B63</f>
        <v>370</v>
      </c>
    </row>
    <row r="38" spans="1:5" ht="15" x14ac:dyDescent="0.25">
      <c r="A38" s="49" t="s">
        <v>14</v>
      </c>
      <c r="B38" s="59">
        <f>Sheet2!B28</f>
        <v>360</v>
      </c>
      <c r="C38" s="48"/>
      <c r="D38" s="49" t="s">
        <v>76</v>
      </c>
      <c r="E38" s="59">
        <f>Sheet2!B64</f>
        <v>300</v>
      </c>
    </row>
    <row r="39" spans="1:5" ht="15" x14ac:dyDescent="0.25">
      <c r="A39" s="49" t="s">
        <v>15</v>
      </c>
      <c r="B39" s="59">
        <f>Sheet2!B29</f>
        <v>360</v>
      </c>
      <c r="C39" s="48"/>
      <c r="D39" s="49" t="s">
        <v>34</v>
      </c>
      <c r="E39" s="59">
        <f>Sheet2!B65</f>
        <v>360</v>
      </c>
    </row>
    <row r="40" spans="1:5" ht="15" x14ac:dyDescent="0.25">
      <c r="A40" s="49" t="s">
        <v>60</v>
      </c>
      <c r="B40" s="59">
        <f>Sheet2!B30</f>
        <v>360</v>
      </c>
      <c r="C40" s="48"/>
      <c r="D40" s="49" t="s">
        <v>42</v>
      </c>
      <c r="E40" s="59">
        <f>SUM(B17:B50,E15:E39)</f>
        <v>20510</v>
      </c>
    </row>
    <row r="41" spans="1:5" ht="15" x14ac:dyDescent="0.25">
      <c r="A41" s="49" t="s">
        <v>16</v>
      </c>
      <c r="B41" s="59">
        <f>Sheet2!B31</f>
        <v>300</v>
      </c>
      <c r="C41" s="48"/>
      <c r="D41" s="49"/>
      <c r="E41" s="59"/>
    </row>
    <row r="42" spans="1:5" ht="15" x14ac:dyDescent="0.25">
      <c r="A42" s="49" t="s">
        <v>61</v>
      </c>
      <c r="B42" s="59">
        <f>Sheet2!B32</f>
        <v>300</v>
      </c>
      <c r="C42" s="48"/>
      <c r="D42" s="49" t="s">
        <v>0</v>
      </c>
      <c r="E42" s="59">
        <f>Sheet2!B68</f>
        <v>4700</v>
      </c>
    </row>
    <row r="43" spans="1:5" ht="15" x14ac:dyDescent="0.25">
      <c r="A43" s="49" t="s">
        <v>17</v>
      </c>
      <c r="B43" s="59">
        <f>Sheet2!B33</f>
        <v>360</v>
      </c>
      <c r="C43" s="48"/>
      <c r="D43" s="49" t="s">
        <v>1</v>
      </c>
      <c r="E43" s="59">
        <f>Sheet2!B69</f>
        <v>500</v>
      </c>
    </row>
    <row r="44" spans="1:5" ht="15" x14ac:dyDescent="0.25">
      <c r="A44" s="49" t="s">
        <v>18</v>
      </c>
      <c r="B44" s="59">
        <f>Sheet2!B34</f>
        <v>360</v>
      </c>
      <c r="C44" s="48"/>
      <c r="D44" s="49" t="s">
        <v>43</v>
      </c>
      <c r="E44" s="59">
        <f>SUM(E42:E43)</f>
        <v>5200</v>
      </c>
    </row>
    <row r="45" spans="1:5" ht="15" x14ac:dyDescent="0.25">
      <c r="A45" s="49" t="s">
        <v>19</v>
      </c>
      <c r="B45" s="59">
        <f>Sheet2!B35</f>
        <v>300</v>
      </c>
      <c r="C45" s="48"/>
      <c r="D45" s="49"/>
      <c r="E45" s="59"/>
    </row>
    <row r="46" spans="1:5" ht="15" x14ac:dyDescent="0.25">
      <c r="A46" s="49" t="s">
        <v>20</v>
      </c>
      <c r="B46" s="59">
        <f>Sheet2!B36</f>
        <v>360</v>
      </c>
      <c r="C46" s="48"/>
      <c r="D46" s="49" t="s">
        <v>2</v>
      </c>
      <c r="E46" s="59">
        <f>Sheet2!B72</f>
        <v>400</v>
      </c>
    </row>
    <row r="47" spans="1:5" ht="15" x14ac:dyDescent="0.25">
      <c r="A47" s="49" t="s">
        <v>62</v>
      </c>
      <c r="B47" s="59">
        <f>Sheet2!B37</f>
        <v>400</v>
      </c>
      <c r="C47" s="48"/>
      <c r="D47" s="49" t="s">
        <v>3</v>
      </c>
      <c r="E47" s="59">
        <f>Sheet2!B73</f>
        <v>424</v>
      </c>
    </row>
    <row r="48" spans="1:5" ht="15" x14ac:dyDescent="0.25">
      <c r="A48" s="49" t="s">
        <v>21</v>
      </c>
      <c r="B48" s="59">
        <f>Sheet2!B38</f>
        <v>360</v>
      </c>
      <c r="C48" s="48"/>
      <c r="D48" s="49" t="s">
        <v>78</v>
      </c>
      <c r="E48" s="59">
        <f>Sheet2!B74</f>
        <v>300</v>
      </c>
    </row>
    <row r="49" spans="1:246" ht="15" x14ac:dyDescent="0.25">
      <c r="A49" s="49" t="s">
        <v>22</v>
      </c>
      <c r="B49" s="59">
        <f>Sheet2!B39</f>
        <v>300</v>
      </c>
      <c r="C49" s="48"/>
      <c r="D49" s="49" t="s">
        <v>77</v>
      </c>
      <c r="E49" s="59">
        <f>Sheet2!B75</f>
        <v>300</v>
      </c>
    </row>
    <row r="50" spans="1:246" ht="15.75" thickBot="1" x14ac:dyDescent="0.3">
      <c r="A50" s="60" t="s">
        <v>23</v>
      </c>
      <c r="B50" s="61">
        <f>Sheet2!B40</f>
        <v>380</v>
      </c>
      <c r="C50" s="48"/>
      <c r="D50" s="60" t="s">
        <v>44</v>
      </c>
      <c r="E50" s="61">
        <f>SUM(E46:E49)</f>
        <v>1424</v>
      </c>
    </row>
    <row r="51" spans="1:246" ht="15" x14ac:dyDescent="0.25">
      <c r="A51" s="48"/>
      <c r="B51" s="48"/>
      <c r="C51" s="48"/>
      <c r="D51" s="48"/>
      <c r="E51" s="48"/>
    </row>
    <row r="52" spans="1:246" ht="15" x14ac:dyDescent="0.25">
      <c r="A52" s="51"/>
      <c r="B52" s="51"/>
      <c r="C52" s="51"/>
      <c r="D52" s="51"/>
      <c r="E52" s="48"/>
    </row>
    <row r="53" spans="1:246" s="15" customFormat="1" ht="15.75" customHeight="1" x14ac:dyDescent="0.25">
      <c r="A53" s="110" t="s">
        <v>45</v>
      </c>
      <c r="B53" s="110"/>
      <c r="C53" s="52"/>
      <c r="D53" s="116" t="str">
        <f>IF($F$1="proiect","DIRECTOR EXECUTIV,","SECRETAR GENERAL AL JUDEŢULUI,")</f>
        <v>SECRETAR GENERAL AL JUDEŢULUI,</v>
      </c>
      <c r="E53" s="116"/>
      <c r="F53" s="43"/>
      <c r="G53" s="4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</row>
    <row r="54" spans="1:246" s="15" customFormat="1" ht="15.75" customHeight="1" x14ac:dyDescent="0.25">
      <c r="A54" s="110" t="s">
        <v>46</v>
      </c>
      <c r="B54" s="110"/>
      <c r="C54" s="52"/>
      <c r="D54" s="116" t="str">
        <f>IF($F$1="proiect","Hadady Éva Katalin","Crasnai Mihaela Elena Ana")</f>
        <v>Crasnai Mihaela Elena Ana</v>
      </c>
      <c r="E54" s="116"/>
      <c r="F54" s="43"/>
      <c r="G54" s="4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</row>
    <row r="55" spans="1:246" s="15" customFormat="1" ht="15.75" x14ac:dyDescent="0.25">
      <c r="A55" s="53"/>
      <c r="B55" s="53"/>
      <c r="C55" s="53"/>
      <c r="D55" s="53"/>
      <c r="E55" s="5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</row>
    <row r="56" spans="1:246" s="15" customFormat="1" ht="15.75" x14ac:dyDescent="0.25">
      <c r="A56" s="53"/>
      <c r="B56" s="53"/>
      <c r="C56" s="53"/>
      <c r="D56" s="53"/>
      <c r="E56" s="5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</row>
    <row r="57" spans="1:246" s="15" customFormat="1" ht="15.75" x14ac:dyDescent="0.25">
      <c r="A57" s="17" t="s">
        <v>47</v>
      </c>
      <c r="B57" s="54"/>
      <c r="C57" s="54"/>
      <c r="D57" s="110" t="str">
        <f>IF($F$1="proiect","ŞEF SERVICIU,"," ")</f>
        <v xml:space="preserve"> </v>
      </c>
      <c r="E57" s="110"/>
      <c r="F57" s="42"/>
      <c r="G57" s="42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</row>
    <row r="58" spans="1:246" s="15" customFormat="1" ht="15.75" x14ac:dyDescent="0.25">
      <c r="A58" s="18" t="s">
        <v>48</v>
      </c>
      <c r="B58" s="54"/>
      <c r="C58" s="54"/>
      <c r="D58" s="110" t="str">
        <f>IF($F$1="proiect","Magdalena Sofia Manţa"," ")</f>
        <v xml:space="preserve"> </v>
      </c>
      <c r="E58" s="110"/>
      <c r="F58" s="42"/>
      <c r="G58" s="42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</row>
  </sheetData>
  <mergeCells count="12">
    <mergeCell ref="D57:E57"/>
    <mergeCell ref="D58:E58"/>
    <mergeCell ref="E10:E12"/>
    <mergeCell ref="A6:E6"/>
    <mergeCell ref="A7:E7"/>
    <mergeCell ref="A53:B53"/>
    <mergeCell ref="D53:E53"/>
    <mergeCell ref="A54:B54"/>
    <mergeCell ref="D54:E54"/>
    <mergeCell ref="A10:A12"/>
    <mergeCell ref="B10:B12"/>
    <mergeCell ref="D10:D12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68" sqref="D68"/>
    </sheetView>
  </sheetViews>
  <sheetFormatPr defaultColWidth="9" defaultRowHeight="12.75" x14ac:dyDescent="0.2"/>
  <cols>
    <col min="1" max="1" width="22.28515625" style="21" customWidth="1"/>
    <col min="2" max="16384" width="9" style="21"/>
  </cols>
  <sheetData>
    <row r="1" spans="1:9" x14ac:dyDescent="0.2">
      <c r="A1" s="120" t="s">
        <v>80</v>
      </c>
      <c r="B1" s="122" t="s">
        <v>81</v>
      </c>
      <c r="C1" s="122" t="s">
        <v>82</v>
      </c>
      <c r="D1" s="122"/>
      <c r="E1" s="122"/>
      <c r="F1" s="122"/>
      <c r="G1" s="122"/>
      <c r="H1" s="124"/>
    </row>
    <row r="2" spans="1:9" ht="13.5" thickBot="1" x14ac:dyDescent="0.25">
      <c r="A2" s="121"/>
      <c r="B2" s="123"/>
      <c r="C2" s="39"/>
      <c r="D2" s="39"/>
      <c r="E2" s="39"/>
      <c r="F2" s="39"/>
      <c r="G2" s="39"/>
      <c r="H2" s="40"/>
    </row>
    <row r="3" spans="1:9" ht="13.5" thickTop="1" x14ac:dyDescent="0.2">
      <c r="A3" s="36" t="s">
        <v>83</v>
      </c>
      <c r="B3" s="37">
        <v>27134</v>
      </c>
      <c r="C3" s="37"/>
      <c r="D3" s="37"/>
      <c r="E3" s="37"/>
      <c r="F3" s="37"/>
      <c r="G3" s="37"/>
      <c r="H3" s="38"/>
    </row>
    <row r="4" spans="1:9" x14ac:dyDescent="0.2">
      <c r="A4" s="25" t="s">
        <v>84</v>
      </c>
      <c r="B4" s="41">
        <f>B3-B5</f>
        <v>0</v>
      </c>
      <c r="C4" s="26"/>
      <c r="D4" s="26"/>
      <c r="E4" s="26"/>
      <c r="F4" s="26"/>
      <c r="G4" s="26"/>
      <c r="H4" s="27"/>
    </row>
    <row r="5" spans="1:9" ht="38.25" x14ac:dyDescent="0.2">
      <c r="A5" s="28" t="s">
        <v>41</v>
      </c>
      <c r="B5" s="22">
        <f>SUM(B66,B70,B76)</f>
        <v>27134</v>
      </c>
      <c r="C5" s="22">
        <f t="shared" ref="C5:H5" si="0">SUM(C66,C70,C76)</f>
        <v>27134</v>
      </c>
      <c r="D5" s="22">
        <f t="shared" si="0"/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  <c r="H5" s="29">
        <f t="shared" si="0"/>
        <v>0</v>
      </c>
    </row>
    <row r="6" spans="1:9" x14ac:dyDescent="0.2">
      <c r="A6" s="28"/>
      <c r="B6" s="23"/>
      <c r="C6" s="26"/>
      <c r="D6" s="26"/>
      <c r="E6" s="26"/>
      <c r="F6" s="26"/>
      <c r="G6" s="26"/>
      <c r="H6" s="27"/>
    </row>
    <row r="7" spans="1:9" x14ac:dyDescent="0.2">
      <c r="A7" s="30" t="s">
        <v>49</v>
      </c>
      <c r="B7" s="24">
        <f>SUM(C7,D7,E7,F7,G7,H7)</f>
        <v>350</v>
      </c>
      <c r="C7" s="26">
        <v>350</v>
      </c>
      <c r="D7" s="26"/>
      <c r="E7" s="26"/>
      <c r="F7" s="26"/>
      <c r="G7" s="26"/>
      <c r="H7" s="27"/>
      <c r="I7" s="21">
        <v>1</v>
      </c>
    </row>
    <row r="8" spans="1:9" x14ac:dyDescent="0.2">
      <c r="A8" s="30" t="s">
        <v>50</v>
      </c>
      <c r="B8" s="24">
        <f t="shared" ref="B8:B65" si="1">SUM(C8,D8,E8,F8,G8,H8)</f>
        <v>360</v>
      </c>
      <c r="C8" s="26">
        <v>360</v>
      </c>
      <c r="D8" s="26"/>
      <c r="E8" s="26"/>
      <c r="F8" s="26"/>
      <c r="G8" s="26"/>
      <c r="H8" s="27"/>
      <c r="I8" s="21">
        <v>2</v>
      </c>
    </row>
    <row r="9" spans="1:9" x14ac:dyDescent="0.2">
      <c r="A9" s="30" t="s">
        <v>4</v>
      </c>
      <c r="B9" s="24">
        <f t="shared" si="1"/>
        <v>360</v>
      </c>
      <c r="C9" s="26">
        <v>360</v>
      </c>
      <c r="D9" s="26"/>
      <c r="E9" s="26"/>
      <c r="F9" s="26"/>
      <c r="G9" s="26"/>
      <c r="H9" s="27"/>
      <c r="I9" s="21">
        <v>3</v>
      </c>
    </row>
    <row r="10" spans="1:9" x14ac:dyDescent="0.2">
      <c r="A10" s="30" t="s">
        <v>5</v>
      </c>
      <c r="B10" s="24">
        <f t="shared" si="1"/>
        <v>350</v>
      </c>
      <c r="C10" s="26">
        <v>350</v>
      </c>
      <c r="D10" s="26"/>
      <c r="E10" s="26"/>
      <c r="F10" s="26"/>
      <c r="G10" s="26"/>
      <c r="H10" s="27"/>
      <c r="I10" s="21">
        <v>4</v>
      </c>
    </row>
    <row r="11" spans="1:9" x14ac:dyDescent="0.2">
      <c r="A11" s="64" t="s">
        <v>51</v>
      </c>
      <c r="B11" s="24">
        <f t="shared" si="1"/>
        <v>300</v>
      </c>
      <c r="C11" s="26">
        <v>300</v>
      </c>
      <c r="D11" s="26"/>
      <c r="E11" s="26"/>
      <c r="F11" s="26"/>
      <c r="G11" s="26"/>
      <c r="H11" s="27"/>
      <c r="I11" s="21">
        <v>5</v>
      </c>
    </row>
    <row r="12" spans="1:9" x14ac:dyDescent="0.2">
      <c r="A12" s="31" t="s">
        <v>6</v>
      </c>
      <c r="B12" s="24">
        <f t="shared" si="1"/>
        <v>360</v>
      </c>
      <c r="C12" s="26">
        <v>360</v>
      </c>
      <c r="D12" s="26"/>
      <c r="E12" s="26"/>
      <c r="F12" s="26"/>
      <c r="G12" s="26"/>
      <c r="H12" s="27"/>
      <c r="I12" s="21">
        <v>6</v>
      </c>
    </row>
    <row r="13" spans="1:9" x14ac:dyDescent="0.2">
      <c r="A13" s="30" t="s">
        <v>7</v>
      </c>
      <c r="B13" s="24">
        <f t="shared" si="1"/>
        <v>360</v>
      </c>
      <c r="C13" s="26">
        <v>360</v>
      </c>
      <c r="D13" s="26"/>
      <c r="E13" s="26"/>
      <c r="F13" s="26"/>
      <c r="G13" s="26"/>
      <c r="H13" s="27"/>
      <c r="I13" s="21">
        <v>7</v>
      </c>
    </row>
    <row r="14" spans="1:9" x14ac:dyDescent="0.2">
      <c r="A14" s="30" t="s">
        <v>8</v>
      </c>
      <c r="B14" s="24">
        <f t="shared" si="1"/>
        <v>360</v>
      </c>
      <c r="C14" s="26">
        <v>360</v>
      </c>
      <c r="D14" s="26"/>
      <c r="E14" s="26"/>
      <c r="F14" s="26"/>
      <c r="G14" s="26"/>
      <c r="H14" s="27"/>
      <c r="I14" s="21">
        <v>8</v>
      </c>
    </row>
    <row r="15" spans="1:9" x14ac:dyDescent="0.2">
      <c r="A15" s="30" t="s">
        <v>9</v>
      </c>
      <c r="B15" s="24">
        <f t="shared" si="1"/>
        <v>400</v>
      </c>
      <c r="C15" s="26">
        <v>400</v>
      </c>
      <c r="D15" s="26"/>
      <c r="E15" s="26"/>
      <c r="F15" s="26"/>
      <c r="G15" s="26"/>
      <c r="H15" s="27"/>
      <c r="I15" s="21">
        <v>9</v>
      </c>
    </row>
    <row r="16" spans="1:9" x14ac:dyDescent="0.2">
      <c r="A16" s="30" t="s">
        <v>10</v>
      </c>
      <c r="B16" s="24">
        <f t="shared" si="1"/>
        <v>350</v>
      </c>
      <c r="C16" s="26">
        <v>350</v>
      </c>
      <c r="D16" s="26"/>
      <c r="E16" s="26"/>
      <c r="F16" s="26"/>
      <c r="G16" s="26"/>
      <c r="H16" s="27"/>
      <c r="I16" s="21">
        <v>10</v>
      </c>
    </row>
    <row r="17" spans="1:9" x14ac:dyDescent="0.2">
      <c r="A17" s="31" t="s">
        <v>11</v>
      </c>
      <c r="B17" s="24">
        <f t="shared" si="1"/>
        <v>370</v>
      </c>
      <c r="C17" s="26">
        <v>370</v>
      </c>
      <c r="D17" s="26"/>
      <c r="E17" s="26"/>
      <c r="F17" s="26"/>
      <c r="G17" s="26"/>
      <c r="H17" s="27"/>
      <c r="I17" s="21">
        <v>11</v>
      </c>
    </row>
    <row r="18" spans="1:9" x14ac:dyDescent="0.2">
      <c r="A18" s="30" t="s">
        <v>52</v>
      </c>
      <c r="B18" s="24">
        <f t="shared" si="1"/>
        <v>370</v>
      </c>
      <c r="C18" s="26">
        <v>370</v>
      </c>
      <c r="D18" s="26"/>
      <c r="E18" s="26"/>
      <c r="F18" s="26"/>
      <c r="G18" s="26"/>
      <c r="H18" s="27"/>
      <c r="I18" s="21">
        <v>12</v>
      </c>
    </row>
    <row r="19" spans="1:9" x14ac:dyDescent="0.2">
      <c r="A19" s="30" t="s">
        <v>53</v>
      </c>
      <c r="B19" s="24">
        <f t="shared" si="1"/>
        <v>300</v>
      </c>
      <c r="C19" s="26">
        <v>300</v>
      </c>
      <c r="D19" s="26"/>
      <c r="E19" s="26"/>
      <c r="F19" s="26"/>
      <c r="G19" s="26"/>
      <c r="H19" s="27"/>
      <c r="I19" s="21">
        <v>13</v>
      </c>
    </row>
    <row r="20" spans="1:9" x14ac:dyDescent="0.2">
      <c r="A20" s="30" t="s">
        <v>54</v>
      </c>
      <c r="B20" s="24">
        <f t="shared" si="1"/>
        <v>360</v>
      </c>
      <c r="C20" s="26">
        <v>360</v>
      </c>
      <c r="D20" s="26"/>
      <c r="E20" s="26"/>
      <c r="F20" s="26"/>
      <c r="G20" s="26"/>
      <c r="H20" s="27"/>
      <c r="I20" s="21">
        <v>14</v>
      </c>
    </row>
    <row r="21" spans="1:9" x14ac:dyDescent="0.2">
      <c r="A21" s="30" t="s">
        <v>55</v>
      </c>
      <c r="B21" s="24">
        <f t="shared" si="1"/>
        <v>360</v>
      </c>
      <c r="C21" s="26">
        <v>360</v>
      </c>
      <c r="D21" s="26"/>
      <c r="E21" s="26"/>
      <c r="F21" s="26"/>
      <c r="G21" s="26"/>
      <c r="H21" s="27"/>
      <c r="I21" s="21">
        <v>15</v>
      </c>
    </row>
    <row r="22" spans="1:9" x14ac:dyDescent="0.2">
      <c r="A22" s="30" t="s">
        <v>56</v>
      </c>
      <c r="B22" s="24">
        <f t="shared" si="1"/>
        <v>370</v>
      </c>
      <c r="C22" s="26">
        <v>370</v>
      </c>
      <c r="D22" s="26"/>
      <c r="E22" s="26"/>
      <c r="F22" s="26"/>
      <c r="G22" s="26"/>
      <c r="H22" s="27"/>
      <c r="I22" s="21">
        <v>16</v>
      </c>
    </row>
    <row r="23" spans="1:9" x14ac:dyDescent="0.2">
      <c r="A23" s="30" t="s">
        <v>12</v>
      </c>
      <c r="B23" s="24">
        <f t="shared" si="1"/>
        <v>320</v>
      </c>
      <c r="C23" s="26">
        <f>330-10</f>
        <v>320</v>
      </c>
      <c r="D23" s="26"/>
      <c r="E23" s="26"/>
      <c r="F23" s="26"/>
      <c r="G23" s="26"/>
      <c r="H23" s="27"/>
      <c r="I23" s="21">
        <v>17</v>
      </c>
    </row>
    <row r="24" spans="1:9" x14ac:dyDescent="0.2">
      <c r="A24" s="30" t="s">
        <v>13</v>
      </c>
      <c r="B24" s="24">
        <f t="shared" si="1"/>
        <v>370</v>
      </c>
      <c r="C24" s="26">
        <v>370</v>
      </c>
      <c r="D24" s="26"/>
      <c r="E24" s="26"/>
      <c r="F24" s="26"/>
      <c r="G24" s="26"/>
      <c r="H24" s="27"/>
      <c r="I24" s="21">
        <v>18</v>
      </c>
    </row>
    <row r="25" spans="1:9" x14ac:dyDescent="0.2">
      <c r="A25" s="30" t="s">
        <v>57</v>
      </c>
      <c r="B25" s="24">
        <f t="shared" si="1"/>
        <v>360</v>
      </c>
      <c r="C25" s="26">
        <v>360</v>
      </c>
      <c r="D25" s="26"/>
      <c r="E25" s="26"/>
      <c r="F25" s="26"/>
      <c r="G25" s="26"/>
      <c r="H25" s="27"/>
      <c r="I25" s="21">
        <v>19</v>
      </c>
    </row>
    <row r="26" spans="1:9" x14ac:dyDescent="0.2">
      <c r="A26" s="31" t="s">
        <v>58</v>
      </c>
      <c r="B26" s="24">
        <f t="shared" si="1"/>
        <v>300</v>
      </c>
      <c r="C26" s="26">
        <v>300</v>
      </c>
      <c r="D26" s="26"/>
      <c r="E26" s="26"/>
      <c r="F26" s="26"/>
      <c r="G26" s="26"/>
      <c r="H26" s="27"/>
      <c r="I26" s="21">
        <v>20</v>
      </c>
    </row>
    <row r="27" spans="1:9" x14ac:dyDescent="0.2">
      <c r="A27" s="30" t="s">
        <v>59</v>
      </c>
      <c r="B27" s="24">
        <f t="shared" si="1"/>
        <v>300</v>
      </c>
      <c r="C27" s="26">
        <v>300</v>
      </c>
      <c r="D27" s="26"/>
      <c r="E27" s="26"/>
      <c r="F27" s="26"/>
      <c r="G27" s="26"/>
      <c r="H27" s="27"/>
      <c r="I27" s="21">
        <v>21</v>
      </c>
    </row>
    <row r="28" spans="1:9" x14ac:dyDescent="0.2">
      <c r="A28" s="30" t="s">
        <v>14</v>
      </c>
      <c r="B28" s="24">
        <f t="shared" si="1"/>
        <v>360</v>
      </c>
      <c r="C28" s="26">
        <v>360</v>
      </c>
      <c r="D28" s="26"/>
      <c r="E28" s="26"/>
      <c r="F28" s="26"/>
      <c r="G28" s="26"/>
      <c r="H28" s="27"/>
      <c r="I28" s="21">
        <v>22</v>
      </c>
    </row>
    <row r="29" spans="1:9" x14ac:dyDescent="0.2">
      <c r="A29" s="30" t="s">
        <v>15</v>
      </c>
      <c r="B29" s="24">
        <f t="shared" si="1"/>
        <v>360</v>
      </c>
      <c r="C29" s="26">
        <v>360</v>
      </c>
      <c r="D29" s="26"/>
      <c r="E29" s="26"/>
      <c r="F29" s="26"/>
      <c r="G29" s="26"/>
      <c r="H29" s="27"/>
      <c r="I29" s="21">
        <v>23</v>
      </c>
    </row>
    <row r="30" spans="1:9" x14ac:dyDescent="0.2">
      <c r="A30" s="30" t="s">
        <v>60</v>
      </c>
      <c r="B30" s="24">
        <f t="shared" si="1"/>
        <v>360</v>
      </c>
      <c r="C30" s="26">
        <v>360</v>
      </c>
      <c r="D30" s="26"/>
      <c r="E30" s="26"/>
      <c r="F30" s="26"/>
      <c r="G30" s="26"/>
      <c r="H30" s="27"/>
      <c r="I30" s="21">
        <v>24</v>
      </c>
    </row>
    <row r="31" spans="1:9" x14ac:dyDescent="0.2">
      <c r="A31" s="30" t="s">
        <v>16</v>
      </c>
      <c r="B31" s="24">
        <f t="shared" si="1"/>
        <v>300</v>
      </c>
      <c r="C31" s="26">
        <v>300</v>
      </c>
      <c r="D31" s="26"/>
      <c r="E31" s="26"/>
      <c r="F31" s="26"/>
      <c r="G31" s="26"/>
      <c r="H31" s="27"/>
      <c r="I31" s="21">
        <v>25</v>
      </c>
    </row>
    <row r="32" spans="1:9" x14ac:dyDescent="0.2">
      <c r="A32" s="30" t="s">
        <v>61</v>
      </c>
      <c r="B32" s="24">
        <f t="shared" si="1"/>
        <v>300</v>
      </c>
      <c r="C32" s="26">
        <v>300</v>
      </c>
      <c r="D32" s="26"/>
      <c r="E32" s="26"/>
      <c r="F32" s="26"/>
      <c r="G32" s="26"/>
      <c r="H32" s="27"/>
      <c r="I32" s="21">
        <v>26</v>
      </c>
    </row>
    <row r="33" spans="1:9" x14ac:dyDescent="0.2">
      <c r="A33" s="30" t="s">
        <v>17</v>
      </c>
      <c r="B33" s="24">
        <f t="shared" si="1"/>
        <v>360</v>
      </c>
      <c r="C33" s="26">
        <v>360</v>
      </c>
      <c r="D33" s="26"/>
      <c r="E33" s="26"/>
      <c r="F33" s="26"/>
      <c r="G33" s="26"/>
      <c r="H33" s="27"/>
      <c r="I33" s="21">
        <v>27</v>
      </c>
    </row>
    <row r="34" spans="1:9" x14ac:dyDescent="0.2">
      <c r="A34" s="30" t="s">
        <v>18</v>
      </c>
      <c r="B34" s="24">
        <f t="shared" si="1"/>
        <v>360</v>
      </c>
      <c r="C34" s="26">
        <v>360</v>
      </c>
      <c r="D34" s="26"/>
      <c r="E34" s="26"/>
      <c r="F34" s="26"/>
      <c r="G34" s="26"/>
      <c r="H34" s="27"/>
      <c r="I34" s="21">
        <v>28</v>
      </c>
    </row>
    <row r="35" spans="1:9" x14ac:dyDescent="0.2">
      <c r="A35" s="30" t="s">
        <v>19</v>
      </c>
      <c r="B35" s="24">
        <f t="shared" si="1"/>
        <v>300</v>
      </c>
      <c r="C35" s="26">
        <v>300</v>
      </c>
      <c r="D35" s="26"/>
      <c r="E35" s="26"/>
      <c r="F35" s="26"/>
      <c r="G35" s="26"/>
      <c r="H35" s="27"/>
      <c r="I35" s="21">
        <v>29</v>
      </c>
    </row>
    <row r="36" spans="1:9" x14ac:dyDescent="0.2">
      <c r="A36" s="30" t="s">
        <v>20</v>
      </c>
      <c r="B36" s="24">
        <f t="shared" si="1"/>
        <v>360</v>
      </c>
      <c r="C36" s="26">
        <v>360</v>
      </c>
      <c r="D36" s="26"/>
      <c r="E36" s="26"/>
      <c r="F36" s="26"/>
      <c r="G36" s="26"/>
      <c r="H36" s="27"/>
      <c r="I36" s="21">
        <v>30</v>
      </c>
    </row>
    <row r="37" spans="1:9" x14ac:dyDescent="0.2">
      <c r="A37" s="30" t="s">
        <v>62</v>
      </c>
      <c r="B37" s="24">
        <f t="shared" si="1"/>
        <v>400</v>
      </c>
      <c r="C37" s="26">
        <v>400</v>
      </c>
      <c r="D37" s="26"/>
      <c r="E37" s="26"/>
      <c r="F37" s="26"/>
      <c r="G37" s="26"/>
      <c r="H37" s="27"/>
      <c r="I37" s="21">
        <v>31</v>
      </c>
    </row>
    <row r="38" spans="1:9" x14ac:dyDescent="0.2">
      <c r="A38" s="30" t="s">
        <v>21</v>
      </c>
      <c r="B38" s="24">
        <f t="shared" si="1"/>
        <v>360</v>
      </c>
      <c r="C38" s="26">
        <v>360</v>
      </c>
      <c r="D38" s="26"/>
      <c r="E38" s="26"/>
      <c r="F38" s="26"/>
      <c r="G38" s="26"/>
      <c r="H38" s="27"/>
      <c r="I38" s="21">
        <v>32</v>
      </c>
    </row>
    <row r="39" spans="1:9" x14ac:dyDescent="0.2">
      <c r="A39" s="30" t="s">
        <v>22</v>
      </c>
      <c r="B39" s="24">
        <f t="shared" si="1"/>
        <v>300</v>
      </c>
      <c r="C39" s="26">
        <v>300</v>
      </c>
      <c r="D39" s="26"/>
      <c r="E39" s="26"/>
      <c r="F39" s="26"/>
      <c r="G39" s="26"/>
      <c r="H39" s="27"/>
      <c r="I39" s="21">
        <v>33</v>
      </c>
    </row>
    <row r="40" spans="1:9" x14ac:dyDescent="0.2">
      <c r="A40" s="30" t="s">
        <v>23</v>
      </c>
      <c r="B40" s="24">
        <f t="shared" si="1"/>
        <v>380</v>
      </c>
      <c r="C40" s="26">
        <v>380</v>
      </c>
      <c r="D40" s="26"/>
      <c r="E40" s="26"/>
      <c r="F40" s="26"/>
      <c r="G40" s="26"/>
      <c r="H40" s="27"/>
      <c r="I40" s="21">
        <v>34</v>
      </c>
    </row>
    <row r="41" spans="1:9" x14ac:dyDescent="0.2">
      <c r="A41" s="30" t="s">
        <v>63</v>
      </c>
      <c r="B41" s="24">
        <f t="shared" si="1"/>
        <v>360</v>
      </c>
      <c r="C41" s="26">
        <v>360</v>
      </c>
      <c r="D41" s="26"/>
      <c r="E41" s="26"/>
      <c r="F41" s="26"/>
      <c r="G41" s="26"/>
      <c r="H41" s="27"/>
      <c r="I41" s="21">
        <v>35</v>
      </c>
    </row>
    <row r="42" spans="1:9" x14ac:dyDescent="0.2">
      <c r="A42" s="30" t="s">
        <v>64</v>
      </c>
      <c r="B42" s="24">
        <f t="shared" si="1"/>
        <v>380</v>
      </c>
      <c r="C42" s="26">
        <v>380</v>
      </c>
      <c r="D42" s="26"/>
      <c r="E42" s="26"/>
      <c r="F42" s="26"/>
      <c r="G42" s="26"/>
      <c r="H42" s="27"/>
      <c r="I42" s="21">
        <v>36</v>
      </c>
    </row>
    <row r="43" spans="1:9" x14ac:dyDescent="0.2">
      <c r="A43" s="30" t="s">
        <v>65</v>
      </c>
      <c r="B43" s="24">
        <f t="shared" si="1"/>
        <v>360</v>
      </c>
      <c r="C43" s="26">
        <v>360</v>
      </c>
      <c r="D43" s="26"/>
      <c r="E43" s="26"/>
      <c r="F43" s="26"/>
      <c r="G43" s="26"/>
      <c r="H43" s="27"/>
      <c r="I43" s="21">
        <v>37</v>
      </c>
    </row>
    <row r="44" spans="1:9" x14ac:dyDescent="0.2">
      <c r="A44" s="30" t="s">
        <v>24</v>
      </c>
      <c r="B44" s="24">
        <f t="shared" si="1"/>
        <v>330</v>
      </c>
      <c r="C44" s="26">
        <v>330</v>
      </c>
      <c r="D44" s="26"/>
      <c r="E44" s="26"/>
      <c r="F44" s="26"/>
      <c r="G44" s="26"/>
      <c r="H44" s="27"/>
      <c r="I44" s="21">
        <v>38</v>
      </c>
    </row>
    <row r="45" spans="1:9" x14ac:dyDescent="0.2">
      <c r="A45" s="30" t="s">
        <v>66</v>
      </c>
      <c r="B45" s="24">
        <f t="shared" si="1"/>
        <v>360</v>
      </c>
      <c r="C45" s="26">
        <v>360</v>
      </c>
      <c r="D45" s="26"/>
      <c r="E45" s="26"/>
      <c r="F45" s="26"/>
      <c r="G45" s="26"/>
      <c r="H45" s="27"/>
      <c r="I45" s="21">
        <v>39</v>
      </c>
    </row>
    <row r="46" spans="1:9" x14ac:dyDescent="0.2">
      <c r="A46" s="30" t="s">
        <v>25</v>
      </c>
      <c r="B46" s="24">
        <f t="shared" si="1"/>
        <v>300</v>
      </c>
      <c r="C46" s="26">
        <v>300</v>
      </c>
      <c r="D46" s="26"/>
      <c r="E46" s="26"/>
      <c r="F46" s="26"/>
      <c r="G46" s="26"/>
      <c r="H46" s="27"/>
      <c r="I46" s="21">
        <v>40</v>
      </c>
    </row>
    <row r="47" spans="1:9" x14ac:dyDescent="0.2">
      <c r="A47" s="30" t="s">
        <v>67</v>
      </c>
      <c r="B47" s="24">
        <f t="shared" si="1"/>
        <v>360</v>
      </c>
      <c r="C47" s="26">
        <v>360</v>
      </c>
      <c r="D47" s="26"/>
      <c r="E47" s="26"/>
      <c r="F47" s="26"/>
      <c r="G47" s="26"/>
      <c r="H47" s="27"/>
      <c r="I47" s="21">
        <v>41</v>
      </c>
    </row>
    <row r="48" spans="1:9" x14ac:dyDescent="0.2">
      <c r="A48" s="30" t="s">
        <v>68</v>
      </c>
      <c r="B48" s="24">
        <f t="shared" si="1"/>
        <v>300</v>
      </c>
      <c r="C48" s="26">
        <v>300</v>
      </c>
      <c r="D48" s="26"/>
      <c r="E48" s="26"/>
      <c r="F48" s="26"/>
      <c r="G48" s="26"/>
      <c r="H48" s="27"/>
      <c r="I48" s="21">
        <v>42</v>
      </c>
    </row>
    <row r="49" spans="1:9" x14ac:dyDescent="0.2">
      <c r="A49" s="64" t="s">
        <v>69</v>
      </c>
      <c r="B49" s="24">
        <f t="shared" si="1"/>
        <v>330</v>
      </c>
      <c r="C49" s="26">
        <v>330</v>
      </c>
      <c r="D49" s="26"/>
      <c r="E49" s="26"/>
      <c r="F49" s="26"/>
      <c r="G49" s="26"/>
      <c r="H49" s="27"/>
      <c r="I49" s="21">
        <v>43</v>
      </c>
    </row>
    <row r="50" spans="1:9" x14ac:dyDescent="0.2">
      <c r="A50" s="64" t="s">
        <v>70</v>
      </c>
      <c r="B50" s="24">
        <f t="shared" si="1"/>
        <v>360</v>
      </c>
      <c r="C50" s="26">
        <v>360</v>
      </c>
      <c r="D50" s="26"/>
      <c r="E50" s="26"/>
      <c r="F50" s="26"/>
      <c r="G50" s="26"/>
      <c r="H50" s="27"/>
      <c r="I50" s="21">
        <v>44</v>
      </c>
    </row>
    <row r="51" spans="1:9" x14ac:dyDescent="0.2">
      <c r="A51" s="30" t="s">
        <v>71</v>
      </c>
      <c r="B51" s="24">
        <f t="shared" si="1"/>
        <v>360</v>
      </c>
      <c r="C51" s="26">
        <v>360</v>
      </c>
      <c r="D51" s="26"/>
      <c r="E51" s="26"/>
      <c r="F51" s="26"/>
      <c r="G51" s="26"/>
      <c r="H51" s="27"/>
      <c r="I51" s="21">
        <v>45</v>
      </c>
    </row>
    <row r="52" spans="1:9" x14ac:dyDescent="0.2">
      <c r="A52" s="30" t="s">
        <v>72</v>
      </c>
      <c r="B52" s="24">
        <f t="shared" si="1"/>
        <v>300</v>
      </c>
      <c r="C52" s="26">
        <v>300</v>
      </c>
      <c r="D52" s="26"/>
      <c r="E52" s="26"/>
      <c r="F52" s="26"/>
      <c r="G52" s="26"/>
      <c r="H52" s="27"/>
      <c r="I52" s="21">
        <v>46</v>
      </c>
    </row>
    <row r="53" spans="1:9" x14ac:dyDescent="0.2">
      <c r="A53" s="30" t="s">
        <v>26</v>
      </c>
      <c r="B53" s="24">
        <f t="shared" si="1"/>
        <v>360</v>
      </c>
      <c r="C53" s="26">
        <v>360</v>
      </c>
      <c r="D53" s="26"/>
      <c r="E53" s="26"/>
      <c r="F53" s="26"/>
      <c r="G53" s="26"/>
      <c r="H53" s="27"/>
      <c r="I53" s="21">
        <v>47</v>
      </c>
    </row>
    <row r="54" spans="1:9" x14ac:dyDescent="0.2">
      <c r="A54" s="30" t="s">
        <v>27</v>
      </c>
      <c r="B54" s="24">
        <f t="shared" si="1"/>
        <v>370</v>
      </c>
      <c r="C54" s="26">
        <v>370</v>
      </c>
      <c r="D54" s="26"/>
      <c r="E54" s="26"/>
      <c r="F54" s="26"/>
      <c r="G54" s="26"/>
      <c r="H54" s="27"/>
      <c r="I54" s="21">
        <v>48</v>
      </c>
    </row>
    <row r="55" spans="1:9" x14ac:dyDescent="0.2">
      <c r="A55" s="30" t="s">
        <v>28</v>
      </c>
      <c r="B55" s="24">
        <f t="shared" si="1"/>
        <v>370</v>
      </c>
      <c r="C55" s="26">
        <v>370</v>
      </c>
      <c r="D55" s="26"/>
      <c r="E55" s="26"/>
      <c r="F55" s="26"/>
      <c r="G55" s="26"/>
      <c r="H55" s="27"/>
      <c r="I55" s="21">
        <v>49</v>
      </c>
    </row>
    <row r="56" spans="1:9" x14ac:dyDescent="0.2">
      <c r="A56" s="64" t="s">
        <v>73</v>
      </c>
      <c r="B56" s="24">
        <f t="shared" si="1"/>
        <v>350</v>
      </c>
      <c r="C56" s="26">
        <v>350</v>
      </c>
      <c r="D56" s="26"/>
      <c r="E56" s="26"/>
      <c r="F56" s="26"/>
      <c r="G56" s="26"/>
      <c r="H56" s="27"/>
      <c r="I56" s="21">
        <v>50</v>
      </c>
    </row>
    <row r="57" spans="1:9" x14ac:dyDescent="0.2">
      <c r="A57" s="30" t="s">
        <v>74</v>
      </c>
      <c r="B57" s="24">
        <f t="shared" si="1"/>
        <v>300</v>
      </c>
      <c r="C57" s="26">
        <v>300</v>
      </c>
      <c r="D57" s="26"/>
      <c r="E57" s="26"/>
      <c r="F57" s="26"/>
      <c r="G57" s="26"/>
      <c r="H57" s="27"/>
      <c r="I57" s="21">
        <v>51</v>
      </c>
    </row>
    <row r="58" spans="1:9" x14ac:dyDescent="0.2">
      <c r="A58" s="30" t="s">
        <v>29</v>
      </c>
      <c r="B58" s="24">
        <f t="shared" si="1"/>
        <v>360</v>
      </c>
      <c r="C58" s="26">
        <v>360</v>
      </c>
      <c r="D58" s="26"/>
      <c r="E58" s="26"/>
      <c r="F58" s="26"/>
      <c r="G58" s="26"/>
      <c r="H58" s="27"/>
      <c r="I58" s="21">
        <v>52</v>
      </c>
    </row>
    <row r="59" spans="1:9" x14ac:dyDescent="0.2">
      <c r="A59" s="30" t="s">
        <v>75</v>
      </c>
      <c r="B59" s="24">
        <f t="shared" si="1"/>
        <v>420</v>
      </c>
      <c r="C59" s="26">
        <v>420</v>
      </c>
      <c r="D59" s="26"/>
      <c r="E59" s="26"/>
      <c r="F59" s="26"/>
      <c r="G59" s="26"/>
      <c r="H59" s="27"/>
      <c r="I59" s="21">
        <v>53</v>
      </c>
    </row>
    <row r="60" spans="1:9" x14ac:dyDescent="0.2">
      <c r="A60" s="30" t="s">
        <v>30</v>
      </c>
      <c r="B60" s="24">
        <f t="shared" si="1"/>
        <v>360</v>
      </c>
      <c r="C60" s="26">
        <v>360</v>
      </c>
      <c r="D60" s="26"/>
      <c r="E60" s="26"/>
      <c r="F60" s="26"/>
      <c r="G60" s="26"/>
      <c r="H60" s="27"/>
      <c r="I60" s="21">
        <v>54</v>
      </c>
    </row>
    <row r="61" spans="1:9" x14ac:dyDescent="0.2">
      <c r="A61" s="30" t="s">
        <v>31</v>
      </c>
      <c r="B61" s="24">
        <f t="shared" si="1"/>
        <v>360</v>
      </c>
      <c r="C61" s="26">
        <v>360</v>
      </c>
      <c r="D61" s="26"/>
      <c r="E61" s="26"/>
      <c r="F61" s="26"/>
      <c r="G61" s="26"/>
      <c r="H61" s="27"/>
      <c r="I61" s="21">
        <v>55</v>
      </c>
    </row>
    <row r="62" spans="1:9" x14ac:dyDescent="0.2">
      <c r="A62" s="30" t="s">
        <v>32</v>
      </c>
      <c r="B62" s="24">
        <f t="shared" si="1"/>
        <v>300</v>
      </c>
      <c r="C62" s="26">
        <v>300</v>
      </c>
      <c r="D62" s="26"/>
      <c r="E62" s="26"/>
      <c r="F62" s="26"/>
      <c r="G62" s="26"/>
      <c r="H62" s="27"/>
      <c r="I62" s="21">
        <v>56</v>
      </c>
    </row>
    <row r="63" spans="1:9" x14ac:dyDescent="0.2">
      <c r="A63" s="30" t="s">
        <v>33</v>
      </c>
      <c r="B63" s="24">
        <f t="shared" si="1"/>
        <v>370</v>
      </c>
      <c r="C63" s="26">
        <v>370</v>
      </c>
      <c r="D63" s="26"/>
      <c r="E63" s="26"/>
      <c r="F63" s="26"/>
      <c r="G63" s="26"/>
      <c r="H63" s="27"/>
      <c r="I63" s="21">
        <v>57</v>
      </c>
    </row>
    <row r="64" spans="1:9" x14ac:dyDescent="0.2">
      <c r="A64" s="30" t="s">
        <v>76</v>
      </c>
      <c r="B64" s="24">
        <f t="shared" si="1"/>
        <v>300</v>
      </c>
      <c r="C64" s="26">
        <v>300</v>
      </c>
      <c r="D64" s="26"/>
      <c r="E64" s="26"/>
      <c r="F64" s="26"/>
      <c r="G64" s="26"/>
      <c r="H64" s="27"/>
      <c r="I64" s="21">
        <v>58</v>
      </c>
    </row>
    <row r="65" spans="1:9" x14ac:dyDescent="0.2">
      <c r="A65" s="30" t="s">
        <v>34</v>
      </c>
      <c r="B65" s="24">
        <f t="shared" si="1"/>
        <v>360</v>
      </c>
      <c r="C65" s="26">
        <v>360</v>
      </c>
      <c r="D65" s="26"/>
      <c r="E65" s="26"/>
      <c r="F65" s="26"/>
      <c r="G65" s="26"/>
      <c r="H65" s="27"/>
      <c r="I65" s="21">
        <v>59</v>
      </c>
    </row>
    <row r="66" spans="1:9" x14ac:dyDescent="0.2">
      <c r="A66" s="30" t="s">
        <v>42</v>
      </c>
      <c r="B66" s="24">
        <f>SUM(B7:B65)</f>
        <v>20510</v>
      </c>
      <c r="C66" s="24">
        <f t="shared" ref="C66:H66" si="2">SUM(C7:C65)</f>
        <v>20510</v>
      </c>
      <c r="D66" s="24">
        <f t="shared" si="2"/>
        <v>0</v>
      </c>
      <c r="E66" s="24">
        <f t="shared" si="2"/>
        <v>0</v>
      </c>
      <c r="F66" s="24">
        <f t="shared" si="2"/>
        <v>0</v>
      </c>
      <c r="G66" s="24">
        <f t="shared" si="2"/>
        <v>0</v>
      </c>
      <c r="H66" s="27">
        <f t="shared" si="2"/>
        <v>0</v>
      </c>
    </row>
    <row r="67" spans="1:9" x14ac:dyDescent="0.2">
      <c r="A67" s="30"/>
      <c r="B67" s="24"/>
      <c r="C67" s="26"/>
      <c r="D67" s="26"/>
      <c r="E67" s="26"/>
      <c r="F67" s="26"/>
      <c r="G67" s="26"/>
      <c r="H67" s="27"/>
    </row>
    <row r="68" spans="1:9" x14ac:dyDescent="0.2">
      <c r="A68" s="30" t="s">
        <v>0</v>
      </c>
      <c r="B68" s="24">
        <f t="shared" ref="B68:B69" si="3">SUM(C68,D68,E68,F68,G68,H68)</f>
        <v>4700</v>
      </c>
      <c r="C68" s="26">
        <v>4700</v>
      </c>
      <c r="D68" s="26"/>
      <c r="E68" s="26"/>
      <c r="F68" s="26"/>
      <c r="G68" s="26"/>
      <c r="H68" s="27"/>
    </row>
    <row r="69" spans="1:9" x14ac:dyDescent="0.2">
      <c r="A69" s="30" t="s">
        <v>1</v>
      </c>
      <c r="B69" s="24">
        <f t="shared" si="3"/>
        <v>500</v>
      </c>
      <c r="C69" s="26">
        <v>500</v>
      </c>
      <c r="D69" s="26"/>
      <c r="E69" s="26"/>
      <c r="F69" s="26"/>
      <c r="G69" s="26"/>
      <c r="H69" s="27"/>
    </row>
    <row r="70" spans="1:9" x14ac:dyDescent="0.2">
      <c r="A70" s="30" t="s">
        <v>43</v>
      </c>
      <c r="B70" s="24">
        <f>SUM(B68:B69)</f>
        <v>5200</v>
      </c>
      <c r="C70" s="26">
        <f t="shared" ref="C70:H70" si="4">SUM(C68:C69)</f>
        <v>5200</v>
      </c>
      <c r="D70" s="26">
        <f t="shared" si="4"/>
        <v>0</v>
      </c>
      <c r="E70" s="26">
        <f t="shared" si="4"/>
        <v>0</v>
      </c>
      <c r="F70" s="26">
        <f t="shared" si="4"/>
        <v>0</v>
      </c>
      <c r="G70" s="26">
        <f t="shared" si="4"/>
        <v>0</v>
      </c>
      <c r="H70" s="27">
        <f t="shared" si="4"/>
        <v>0</v>
      </c>
    </row>
    <row r="71" spans="1:9" x14ac:dyDescent="0.2">
      <c r="A71" s="30"/>
      <c r="B71" s="24"/>
      <c r="C71" s="26"/>
      <c r="D71" s="26"/>
      <c r="E71" s="26"/>
      <c r="F71" s="26"/>
      <c r="G71" s="26"/>
      <c r="H71" s="27"/>
    </row>
    <row r="72" spans="1:9" x14ac:dyDescent="0.2">
      <c r="A72" s="30" t="s">
        <v>2</v>
      </c>
      <c r="B72" s="24">
        <f t="shared" ref="B72:B75" si="5">SUM(C72,D72,E72,F72,G72,H72)</f>
        <v>400</v>
      </c>
      <c r="C72" s="26">
        <v>400</v>
      </c>
      <c r="D72" s="26"/>
      <c r="E72" s="26"/>
      <c r="F72" s="26"/>
      <c r="G72" s="26"/>
      <c r="H72" s="27"/>
    </row>
    <row r="73" spans="1:9" x14ac:dyDescent="0.2">
      <c r="A73" s="30" t="s">
        <v>3</v>
      </c>
      <c r="B73" s="24">
        <f t="shared" si="5"/>
        <v>424</v>
      </c>
      <c r="C73" s="26">
        <v>424</v>
      </c>
      <c r="D73" s="26"/>
      <c r="E73" s="26"/>
      <c r="F73" s="26"/>
      <c r="G73" s="26"/>
      <c r="H73" s="27"/>
    </row>
    <row r="74" spans="1:9" x14ac:dyDescent="0.2">
      <c r="A74" s="30" t="s">
        <v>78</v>
      </c>
      <c r="B74" s="24">
        <f t="shared" si="5"/>
        <v>300</v>
      </c>
      <c r="C74" s="26">
        <v>300</v>
      </c>
      <c r="D74" s="26"/>
      <c r="E74" s="26"/>
      <c r="F74" s="26"/>
      <c r="G74" s="26"/>
      <c r="H74" s="27"/>
    </row>
    <row r="75" spans="1:9" x14ac:dyDescent="0.2">
      <c r="A75" s="30" t="s">
        <v>77</v>
      </c>
      <c r="B75" s="24">
        <f t="shared" si="5"/>
        <v>300</v>
      </c>
      <c r="C75" s="26">
        <v>300</v>
      </c>
      <c r="D75" s="26"/>
      <c r="E75" s="26"/>
      <c r="F75" s="26"/>
      <c r="G75" s="26"/>
      <c r="H75" s="27"/>
    </row>
    <row r="76" spans="1:9" x14ac:dyDescent="0.2">
      <c r="A76" s="32" t="s">
        <v>44</v>
      </c>
      <c r="B76" s="33">
        <f>SUM(B72:B75)</f>
        <v>1424</v>
      </c>
      <c r="C76" s="34">
        <f t="shared" ref="C76:H76" si="6">SUM(C72:C75)</f>
        <v>1424</v>
      </c>
      <c r="D76" s="34">
        <f t="shared" si="6"/>
        <v>0</v>
      </c>
      <c r="E76" s="34">
        <f t="shared" si="6"/>
        <v>0</v>
      </c>
      <c r="F76" s="34">
        <f t="shared" si="6"/>
        <v>0</v>
      </c>
      <c r="G76" s="34">
        <f t="shared" si="6"/>
        <v>0</v>
      </c>
      <c r="H76" s="35">
        <f t="shared" si="6"/>
        <v>0</v>
      </c>
    </row>
  </sheetData>
  <mergeCells count="3">
    <mergeCell ref="A1:A2"/>
    <mergeCell ref="B1:B2"/>
    <mergeCell ref="C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Anexa 1 (2)</vt:lpstr>
      <vt:lpstr>Anexa 1</vt:lpstr>
      <vt:lpstr>Sheet2</vt:lpstr>
      <vt:lpstr>'Anexa 1'!Print_Area</vt:lpstr>
      <vt:lpstr>'Anexa 1 (2)'!Print_Area</vt:lpstr>
      <vt:lpstr>'Anexa 1'!Print_Titles</vt:lpstr>
      <vt:lpstr>'Anexa 1 (2)'!Print_Titles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Dudas Florentina</cp:lastModifiedBy>
  <cp:lastPrinted>2022-12-09T07:16:35Z</cp:lastPrinted>
  <dcterms:created xsi:type="dcterms:W3CDTF">2019-02-15T10:30:00Z</dcterms:created>
  <dcterms:modified xsi:type="dcterms:W3CDTF">2022-12-09T07:48:10Z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