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ntesek-regi gepek\mentes\TRAFIC on BUGET (buget)\buget 2022\(12) octombrie 2022\proiecte\rectificare buget general consolidat 2022\"/>
    </mc:Choice>
  </mc:AlternateContent>
  <xr:revisionPtr revIDLastSave="0" documentId="13_ncr:1_{FF4391BA-2776-4DC4-991C-575587577053}" xr6:coauthVersionLast="47" xr6:coauthVersionMax="47" xr10:uidLastSave="{00000000-0000-0000-0000-000000000000}"/>
  <bookViews>
    <workbookView xWindow="-120" yWindow="-120" windowWidth="29040" windowHeight="15840" xr2:uid="{A5E58E54-8EB0-48C2-861D-7E52143B11DB}"/>
  </bookViews>
  <sheets>
    <sheet name="rect oct" sheetId="6" r:id="rId1"/>
    <sheet name="rect sept" sheetId="5" r:id="rId2"/>
    <sheet name="rect aug" sheetId="4" r:id="rId3"/>
    <sheet name="rect mai" sheetId="3" r:id="rId4"/>
    <sheet name="rect mart" sheetId="2" r:id="rId5"/>
    <sheet name="Sheet1" sheetId="1" r:id="rId6"/>
  </sheets>
  <definedNames>
    <definedName name="_xlnm._FilterDatabase" localSheetId="2" hidden="1">'rect aug'!$A$12:$J$925</definedName>
    <definedName name="_xlnm._FilterDatabase" localSheetId="3" hidden="1">'rect mai'!$A$12:$J$925</definedName>
    <definedName name="_xlnm._FilterDatabase" localSheetId="4" hidden="1">'rect mart'!$A$12:$J$925</definedName>
    <definedName name="_xlnm._FilterDatabase" localSheetId="0" hidden="1">'rect oct'!$A$12:$J$925</definedName>
    <definedName name="_xlnm._FilterDatabase" localSheetId="1" hidden="1">'rect sept'!$A$12:$J$925</definedName>
    <definedName name="_xlnm._FilterDatabase" localSheetId="5" hidden="1">Sheet1!$A$12:$J$925</definedName>
    <definedName name="_xlnm.Print_Area" localSheetId="2">'rect aug'!$A$1:$H$936</definedName>
    <definedName name="_xlnm.Print_Area" localSheetId="3">'rect mai'!$A$1:$H$936</definedName>
    <definedName name="_xlnm.Print_Area" localSheetId="4">'rect mart'!$A$1:$H$936</definedName>
    <definedName name="_xlnm.Print_Area" localSheetId="0">'rect oct'!$A$1:$H$936</definedName>
    <definedName name="_xlnm.Print_Area" localSheetId="1">'rect sept'!$A$1:$H$936</definedName>
    <definedName name="_xlnm.Print_Area" localSheetId="5">Sheet1!$A$1:$H$936</definedName>
    <definedName name="_xlnm.Print_Titles" localSheetId="2">'rect aug'!$8:$11</definedName>
    <definedName name="_xlnm.Print_Titles" localSheetId="3">'rect mai'!$8:$11</definedName>
    <definedName name="_xlnm.Print_Titles" localSheetId="4">'rect mart'!$8:$11</definedName>
    <definedName name="_xlnm.Print_Titles" localSheetId="0">'rect oct'!$8:$11</definedName>
    <definedName name="_xlnm.Print_Titles" localSheetId="1">'rect sept'!$8:$11</definedName>
    <definedName name="_xlnm.Print_Titles" localSheetId="5">Sheet1!$8:$11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2" i="6" l="1"/>
  <c r="E821" i="6"/>
  <c r="I821" i="6" s="1"/>
  <c r="F727" i="6"/>
  <c r="D935" i="6"/>
  <c r="D934" i="6"/>
  <c r="D930" i="6"/>
  <c r="D929" i="6"/>
  <c r="I924" i="6"/>
  <c r="E923" i="6"/>
  <c r="I923" i="6" s="1"/>
  <c r="I922" i="6"/>
  <c r="E921" i="6"/>
  <c r="I921" i="6" s="1"/>
  <c r="E920" i="6"/>
  <c r="I920" i="6" s="1"/>
  <c r="E919" i="6"/>
  <c r="E918" i="6"/>
  <c r="I918" i="6" s="1"/>
  <c r="H917" i="6"/>
  <c r="G917" i="6"/>
  <c r="F917" i="6"/>
  <c r="D917" i="6"/>
  <c r="I916" i="6"/>
  <c r="H915" i="6"/>
  <c r="G915" i="6"/>
  <c r="F915" i="6"/>
  <c r="D915" i="6"/>
  <c r="E914" i="6"/>
  <c r="I914" i="6" s="1"/>
  <c r="E913" i="6"/>
  <c r="I913" i="6" s="1"/>
  <c r="E912" i="6"/>
  <c r="E911" i="6"/>
  <c r="I911" i="6" s="1"/>
  <c r="H910" i="6"/>
  <c r="G910" i="6"/>
  <c r="F910" i="6"/>
  <c r="D910" i="6"/>
  <c r="I909" i="6"/>
  <c r="H908" i="6"/>
  <c r="G908" i="6"/>
  <c r="F908" i="6"/>
  <c r="D908" i="6"/>
  <c r="E907" i="6"/>
  <c r="I907" i="6" s="1"/>
  <c r="E906" i="6"/>
  <c r="I906" i="6" s="1"/>
  <c r="E905" i="6"/>
  <c r="I905" i="6" s="1"/>
  <c r="E904" i="6"/>
  <c r="I904" i="6" s="1"/>
  <c r="H903" i="6"/>
  <c r="G903" i="6"/>
  <c r="F903" i="6"/>
  <c r="D903" i="6"/>
  <c r="I902" i="6"/>
  <c r="H901" i="6"/>
  <c r="G901" i="6"/>
  <c r="F901" i="6"/>
  <c r="D901" i="6"/>
  <c r="I899" i="6"/>
  <c r="E898" i="6"/>
  <c r="I898" i="6" s="1"/>
  <c r="H897" i="6"/>
  <c r="G897" i="6"/>
  <c r="F897" i="6"/>
  <c r="D897" i="6"/>
  <c r="E895" i="6"/>
  <c r="I895" i="6" s="1"/>
  <c r="E894" i="6"/>
  <c r="I894" i="6" s="1"/>
  <c r="E893" i="6"/>
  <c r="H892" i="6"/>
  <c r="G892" i="6"/>
  <c r="F892" i="6"/>
  <c r="D892" i="6"/>
  <c r="E891" i="6"/>
  <c r="I891" i="6" s="1"/>
  <c r="E890" i="6"/>
  <c r="I890" i="6" s="1"/>
  <c r="E889" i="6"/>
  <c r="H888" i="6"/>
  <c r="G888" i="6"/>
  <c r="F888" i="6"/>
  <c r="D888" i="6"/>
  <c r="E887" i="6"/>
  <c r="I887" i="6" s="1"/>
  <c r="E886" i="6"/>
  <c r="I886" i="6" s="1"/>
  <c r="E885" i="6"/>
  <c r="H884" i="6"/>
  <c r="G884" i="6"/>
  <c r="F884" i="6"/>
  <c r="D884" i="6"/>
  <c r="E882" i="6"/>
  <c r="I882" i="6" s="1"/>
  <c r="E881" i="6"/>
  <c r="I881" i="6" s="1"/>
  <c r="E880" i="6"/>
  <c r="I880" i="6" s="1"/>
  <c r="I877" i="6"/>
  <c r="I875" i="6"/>
  <c r="E874" i="6"/>
  <c r="I874" i="6" s="1"/>
  <c r="I873" i="6"/>
  <c r="E872" i="6"/>
  <c r="I872" i="6" s="1"/>
  <c r="E871" i="6"/>
  <c r="I871" i="6" s="1"/>
  <c r="E870" i="6"/>
  <c r="E869" i="6"/>
  <c r="I869" i="6" s="1"/>
  <c r="H868" i="6"/>
  <c r="G868" i="6"/>
  <c r="F868" i="6"/>
  <c r="D868" i="6"/>
  <c r="I867" i="6"/>
  <c r="H866" i="6"/>
  <c r="G866" i="6"/>
  <c r="F866" i="6"/>
  <c r="D866" i="6"/>
  <c r="E865" i="6"/>
  <c r="I865" i="6" s="1"/>
  <c r="E864" i="6"/>
  <c r="I864" i="6" s="1"/>
  <c r="E863" i="6"/>
  <c r="E862" i="6"/>
  <c r="I862" i="6" s="1"/>
  <c r="H861" i="6"/>
  <c r="G861" i="6"/>
  <c r="F861" i="6"/>
  <c r="D861" i="6"/>
  <c r="I860" i="6"/>
  <c r="H859" i="6"/>
  <c r="G859" i="6"/>
  <c r="F859" i="6"/>
  <c r="D859" i="6"/>
  <c r="E858" i="6"/>
  <c r="I858" i="6" s="1"/>
  <c r="E857" i="6"/>
  <c r="I857" i="6" s="1"/>
  <c r="E856" i="6"/>
  <c r="E855" i="6"/>
  <c r="I855" i="6" s="1"/>
  <c r="H854" i="6"/>
  <c r="G854" i="6"/>
  <c r="F854" i="6"/>
  <c r="D854" i="6"/>
  <c r="I853" i="6"/>
  <c r="H852" i="6"/>
  <c r="G852" i="6"/>
  <c r="F852" i="6"/>
  <c r="D852" i="6"/>
  <c r="I850" i="6"/>
  <c r="E849" i="6"/>
  <c r="I849" i="6" s="1"/>
  <c r="H848" i="6"/>
  <c r="G848" i="6"/>
  <c r="F848" i="6"/>
  <c r="E848" i="6"/>
  <c r="D848" i="6"/>
  <c r="E846" i="6"/>
  <c r="I846" i="6" s="1"/>
  <c r="E845" i="6"/>
  <c r="E844" i="6"/>
  <c r="I844" i="6" s="1"/>
  <c r="H843" i="6"/>
  <c r="G843" i="6"/>
  <c r="F843" i="6"/>
  <c r="D843" i="6"/>
  <c r="E842" i="6"/>
  <c r="I842" i="6" s="1"/>
  <c r="E841" i="6"/>
  <c r="I841" i="6" s="1"/>
  <c r="E840" i="6"/>
  <c r="I840" i="6" s="1"/>
  <c r="H839" i="6"/>
  <c r="G839" i="6"/>
  <c r="F839" i="6"/>
  <c r="D839" i="6"/>
  <c r="E838" i="6"/>
  <c r="I838" i="6" s="1"/>
  <c r="E837" i="6"/>
  <c r="I837" i="6" s="1"/>
  <c r="E836" i="6"/>
  <c r="I836" i="6" s="1"/>
  <c r="H835" i="6"/>
  <c r="G835" i="6"/>
  <c r="F835" i="6"/>
  <c r="D835" i="6"/>
  <c r="E833" i="6"/>
  <c r="I833" i="6" s="1"/>
  <c r="E832" i="6"/>
  <c r="I832" i="6" s="1"/>
  <c r="E831" i="6"/>
  <c r="I831" i="6" s="1"/>
  <c r="I827" i="6"/>
  <c r="E826" i="6"/>
  <c r="I826" i="6" s="1"/>
  <c r="I825" i="6"/>
  <c r="E824" i="6"/>
  <c r="I824" i="6" s="1"/>
  <c r="E823" i="6"/>
  <c r="E822" i="6"/>
  <c r="H820" i="6"/>
  <c r="G820" i="6"/>
  <c r="D820" i="6"/>
  <c r="I819" i="6"/>
  <c r="H818" i="6"/>
  <c r="G818" i="6"/>
  <c r="D818" i="6"/>
  <c r="E817" i="6"/>
  <c r="I817" i="6" s="1"/>
  <c r="E816" i="6"/>
  <c r="I816" i="6" s="1"/>
  <c r="E815" i="6"/>
  <c r="E814" i="6"/>
  <c r="I814" i="6" s="1"/>
  <c r="H813" i="6"/>
  <c r="G813" i="6"/>
  <c r="F813" i="6"/>
  <c r="D813" i="6"/>
  <c r="I812" i="6"/>
  <c r="H811" i="6"/>
  <c r="G811" i="6"/>
  <c r="F811" i="6"/>
  <c r="D811" i="6"/>
  <c r="E810" i="6"/>
  <c r="I810" i="6" s="1"/>
  <c r="E809" i="6"/>
  <c r="I809" i="6" s="1"/>
  <c r="E808" i="6"/>
  <c r="E807" i="6"/>
  <c r="I807" i="6" s="1"/>
  <c r="H806" i="6"/>
  <c r="G806" i="6"/>
  <c r="F806" i="6"/>
  <c r="D806" i="6"/>
  <c r="I805" i="6"/>
  <c r="H804" i="6"/>
  <c r="G804" i="6"/>
  <c r="F804" i="6"/>
  <c r="D804" i="6"/>
  <c r="I802" i="6"/>
  <c r="E801" i="6"/>
  <c r="I801" i="6" s="1"/>
  <c r="H800" i="6"/>
  <c r="G800" i="6"/>
  <c r="F800" i="6"/>
  <c r="E800" i="6"/>
  <c r="D800" i="6"/>
  <c r="E798" i="6"/>
  <c r="I798" i="6" s="1"/>
  <c r="E797" i="6"/>
  <c r="E796" i="6"/>
  <c r="I796" i="6" s="1"/>
  <c r="H795" i="6"/>
  <c r="G795" i="6"/>
  <c r="F795" i="6"/>
  <c r="D795" i="6"/>
  <c r="E794" i="6"/>
  <c r="I794" i="6" s="1"/>
  <c r="E793" i="6"/>
  <c r="E792" i="6"/>
  <c r="I792" i="6" s="1"/>
  <c r="H791" i="6"/>
  <c r="G791" i="6"/>
  <c r="F791" i="6"/>
  <c r="D791" i="6"/>
  <c r="E790" i="6"/>
  <c r="I790" i="6" s="1"/>
  <c r="E789" i="6"/>
  <c r="I789" i="6" s="1"/>
  <c r="E788" i="6"/>
  <c r="I788" i="6" s="1"/>
  <c r="H787" i="6"/>
  <c r="G787" i="6"/>
  <c r="F787" i="6"/>
  <c r="D787" i="6"/>
  <c r="E785" i="6"/>
  <c r="I785" i="6" s="1"/>
  <c r="E784" i="6"/>
  <c r="I784" i="6" s="1"/>
  <c r="E783" i="6"/>
  <c r="I783" i="6" s="1"/>
  <c r="I780" i="6"/>
  <c r="I778" i="6"/>
  <c r="E777" i="6"/>
  <c r="I777" i="6" s="1"/>
  <c r="I776" i="6"/>
  <c r="E775" i="6"/>
  <c r="I775" i="6" s="1"/>
  <c r="E774" i="6"/>
  <c r="I774" i="6" s="1"/>
  <c r="E773" i="6"/>
  <c r="E772" i="6"/>
  <c r="H771" i="6"/>
  <c r="G771" i="6"/>
  <c r="F771" i="6"/>
  <c r="D771" i="6"/>
  <c r="I770" i="6"/>
  <c r="H769" i="6"/>
  <c r="G769" i="6"/>
  <c r="F769" i="6"/>
  <c r="D769" i="6"/>
  <c r="E768" i="6"/>
  <c r="I768" i="6" s="1"/>
  <c r="E767" i="6"/>
  <c r="I767" i="6" s="1"/>
  <c r="E766" i="6"/>
  <c r="E765" i="6"/>
  <c r="I765" i="6" s="1"/>
  <c r="H764" i="6"/>
  <c r="G764" i="6"/>
  <c r="F764" i="6"/>
  <c r="D764" i="6"/>
  <c r="I763" i="6"/>
  <c r="H762" i="6"/>
  <c r="G762" i="6"/>
  <c r="F762" i="6"/>
  <c r="D762" i="6"/>
  <c r="E761" i="6"/>
  <c r="I761" i="6" s="1"/>
  <c r="E760" i="6"/>
  <c r="I760" i="6" s="1"/>
  <c r="E759" i="6"/>
  <c r="E758" i="6"/>
  <c r="I758" i="6" s="1"/>
  <c r="H757" i="6"/>
  <c r="G757" i="6"/>
  <c r="F757" i="6"/>
  <c r="I756" i="6"/>
  <c r="H755" i="6"/>
  <c r="G755" i="6"/>
  <c r="F755" i="6"/>
  <c r="D755" i="6"/>
  <c r="I753" i="6"/>
  <c r="E752" i="6"/>
  <c r="I752" i="6" s="1"/>
  <c r="H751" i="6"/>
  <c r="G751" i="6"/>
  <c r="F751" i="6"/>
  <c r="E751" i="6"/>
  <c r="D751" i="6"/>
  <c r="E749" i="6"/>
  <c r="I749" i="6" s="1"/>
  <c r="E748" i="6"/>
  <c r="I748" i="6" s="1"/>
  <c r="E747" i="6"/>
  <c r="I747" i="6" s="1"/>
  <c r="H746" i="6"/>
  <c r="G746" i="6"/>
  <c r="F746" i="6"/>
  <c r="D746" i="6"/>
  <c r="E745" i="6"/>
  <c r="I745" i="6" s="1"/>
  <c r="E744" i="6"/>
  <c r="E743" i="6"/>
  <c r="I743" i="6" s="1"/>
  <c r="H742" i="6"/>
  <c r="G742" i="6"/>
  <c r="F742" i="6"/>
  <c r="D742" i="6"/>
  <c r="E741" i="6"/>
  <c r="I741" i="6" s="1"/>
  <c r="E740" i="6"/>
  <c r="I740" i="6" s="1"/>
  <c r="E739" i="6"/>
  <c r="I739" i="6" s="1"/>
  <c r="H738" i="6"/>
  <c r="G738" i="6"/>
  <c r="F738" i="6"/>
  <c r="F737" i="6" s="1"/>
  <c r="F733" i="6" s="1"/>
  <c r="F732" i="6" s="1"/>
  <c r="D738" i="6"/>
  <c r="E736" i="6"/>
  <c r="I736" i="6" s="1"/>
  <c r="J735" i="6"/>
  <c r="K736" i="6" s="1"/>
  <c r="E735" i="6"/>
  <c r="I735" i="6" s="1"/>
  <c r="E734" i="6"/>
  <c r="I734" i="6" s="1"/>
  <c r="I731" i="6"/>
  <c r="H730" i="6"/>
  <c r="G730" i="6"/>
  <c r="F730" i="6"/>
  <c r="D730" i="6"/>
  <c r="E730" i="6" s="1"/>
  <c r="I729" i="6"/>
  <c r="H728" i="6"/>
  <c r="G728" i="6"/>
  <c r="F728" i="6"/>
  <c r="D728" i="6"/>
  <c r="E728" i="6" s="1"/>
  <c r="H727" i="6"/>
  <c r="H724" i="6" s="1"/>
  <c r="G727" i="6"/>
  <c r="D727" i="6"/>
  <c r="E727" i="6" s="1"/>
  <c r="H726" i="6"/>
  <c r="G726" i="6"/>
  <c r="G722" i="6" s="1"/>
  <c r="F726" i="6"/>
  <c r="D726" i="6"/>
  <c r="H725" i="6"/>
  <c r="G725" i="6"/>
  <c r="F725" i="6"/>
  <c r="D725" i="6"/>
  <c r="I723" i="6"/>
  <c r="H721" i="6"/>
  <c r="G721" i="6"/>
  <c r="F721" i="6"/>
  <c r="D721" i="6"/>
  <c r="E721" i="6" s="1"/>
  <c r="H720" i="6"/>
  <c r="G720" i="6"/>
  <c r="F720" i="6"/>
  <c r="D720" i="6"/>
  <c r="H719" i="6"/>
  <c r="H715" i="6" s="1"/>
  <c r="G719" i="6"/>
  <c r="F719" i="6"/>
  <c r="F715" i="6" s="1"/>
  <c r="D719" i="6"/>
  <c r="D715" i="6" s="1"/>
  <c r="H718" i="6"/>
  <c r="G718" i="6"/>
  <c r="F718" i="6"/>
  <c r="D718" i="6"/>
  <c r="I716" i="6"/>
  <c r="H714" i="6"/>
  <c r="G714" i="6"/>
  <c r="F714" i="6"/>
  <c r="D714" i="6"/>
  <c r="E714" i="6" s="1"/>
  <c r="H713" i="6"/>
  <c r="G713" i="6"/>
  <c r="F713" i="6"/>
  <c r="D713" i="6"/>
  <c r="E713" i="6" s="1"/>
  <c r="H712" i="6"/>
  <c r="G712" i="6"/>
  <c r="F712" i="6"/>
  <c r="D712" i="6"/>
  <c r="E712" i="6" s="1"/>
  <c r="H711" i="6"/>
  <c r="G711" i="6"/>
  <c r="F711" i="6"/>
  <c r="D711" i="6"/>
  <c r="I709" i="6"/>
  <c r="I706" i="6"/>
  <c r="H705" i="6"/>
  <c r="H704" i="6" s="1"/>
  <c r="G705" i="6"/>
  <c r="G704" i="6" s="1"/>
  <c r="F705" i="6"/>
  <c r="F704" i="6" s="1"/>
  <c r="D705" i="6"/>
  <c r="I701" i="6"/>
  <c r="I699" i="6"/>
  <c r="E698" i="6"/>
  <c r="I698" i="6" s="1"/>
  <c r="I697" i="6"/>
  <c r="E696" i="6"/>
  <c r="I696" i="6" s="1"/>
  <c r="E695" i="6"/>
  <c r="I695" i="6" s="1"/>
  <c r="E694" i="6"/>
  <c r="I694" i="6" s="1"/>
  <c r="E693" i="6"/>
  <c r="I693" i="6" s="1"/>
  <c r="H692" i="6"/>
  <c r="G692" i="6"/>
  <c r="F692" i="6"/>
  <c r="D692" i="6"/>
  <c r="I691" i="6"/>
  <c r="H690" i="6"/>
  <c r="G690" i="6"/>
  <c r="F690" i="6"/>
  <c r="D690" i="6"/>
  <c r="E689" i="6"/>
  <c r="E688" i="6"/>
  <c r="I688" i="6" s="1"/>
  <c r="E687" i="6"/>
  <c r="I687" i="6" s="1"/>
  <c r="E686" i="6"/>
  <c r="I686" i="6" s="1"/>
  <c r="H685" i="6"/>
  <c r="G685" i="6"/>
  <c r="F685" i="6"/>
  <c r="D685" i="6"/>
  <c r="I684" i="6"/>
  <c r="H683" i="6"/>
  <c r="G683" i="6"/>
  <c r="F683" i="6"/>
  <c r="D683" i="6"/>
  <c r="F682" i="6"/>
  <c r="E682" i="6"/>
  <c r="I682" i="6" s="1"/>
  <c r="E681" i="6"/>
  <c r="I681" i="6" s="1"/>
  <c r="E680" i="6"/>
  <c r="I680" i="6" s="1"/>
  <c r="E679" i="6"/>
  <c r="I679" i="6" s="1"/>
  <c r="H678" i="6"/>
  <c r="G678" i="6"/>
  <c r="F678" i="6"/>
  <c r="D678" i="6"/>
  <c r="I677" i="6"/>
  <c r="H676" i="6"/>
  <c r="G676" i="6"/>
  <c r="F676" i="6"/>
  <c r="D676" i="6"/>
  <c r="I674" i="6"/>
  <c r="E673" i="6"/>
  <c r="I673" i="6" s="1"/>
  <c r="H672" i="6"/>
  <c r="G672" i="6"/>
  <c r="F672" i="6"/>
  <c r="D672" i="6"/>
  <c r="E670" i="6"/>
  <c r="I670" i="6" s="1"/>
  <c r="E669" i="6"/>
  <c r="I669" i="6" s="1"/>
  <c r="E668" i="6"/>
  <c r="I668" i="6" s="1"/>
  <c r="H667" i="6"/>
  <c r="G667" i="6"/>
  <c r="F667" i="6"/>
  <c r="D667" i="6"/>
  <c r="E666" i="6"/>
  <c r="I666" i="6" s="1"/>
  <c r="E665" i="6"/>
  <c r="I665" i="6" s="1"/>
  <c r="E664" i="6"/>
  <c r="H663" i="6"/>
  <c r="G663" i="6"/>
  <c r="F663" i="6"/>
  <c r="D663" i="6"/>
  <c r="E662" i="6"/>
  <c r="I662" i="6" s="1"/>
  <c r="E661" i="6"/>
  <c r="I661" i="6" s="1"/>
  <c r="E660" i="6"/>
  <c r="H659" i="6"/>
  <c r="G659" i="6"/>
  <c r="F659" i="6"/>
  <c r="D659" i="6"/>
  <c r="E657" i="6"/>
  <c r="I657" i="6" s="1"/>
  <c r="E656" i="6"/>
  <c r="I656" i="6" s="1"/>
  <c r="F655" i="6"/>
  <c r="E655" i="6"/>
  <c r="I652" i="6"/>
  <c r="H651" i="6"/>
  <c r="G651" i="6"/>
  <c r="F651" i="6"/>
  <c r="D651" i="6"/>
  <c r="E651" i="6" s="1"/>
  <c r="I650" i="6"/>
  <c r="H649" i="6"/>
  <c r="G649" i="6"/>
  <c r="F649" i="6"/>
  <c r="D649" i="6"/>
  <c r="E649" i="6" s="1"/>
  <c r="H648" i="6"/>
  <c r="G648" i="6"/>
  <c r="F648" i="6"/>
  <c r="D648" i="6"/>
  <c r="E648" i="6" s="1"/>
  <c r="H647" i="6"/>
  <c r="G647" i="6"/>
  <c r="F647" i="6"/>
  <c r="D647" i="6"/>
  <c r="E647" i="6" s="1"/>
  <c r="H646" i="6"/>
  <c r="G646" i="6"/>
  <c r="F646" i="6"/>
  <c r="D646" i="6"/>
  <c r="I644" i="6"/>
  <c r="H642" i="6"/>
  <c r="G642" i="6"/>
  <c r="F642" i="6"/>
  <c r="D642" i="6"/>
  <c r="E642" i="6" s="1"/>
  <c r="H641" i="6"/>
  <c r="G641" i="6"/>
  <c r="F641" i="6"/>
  <c r="D641" i="6"/>
  <c r="E641" i="6" s="1"/>
  <c r="H640" i="6"/>
  <c r="H636" i="6" s="1"/>
  <c r="G640" i="6"/>
  <c r="G636" i="6" s="1"/>
  <c r="F640" i="6"/>
  <c r="D640" i="6"/>
  <c r="H639" i="6"/>
  <c r="G639" i="6"/>
  <c r="F639" i="6"/>
  <c r="D639" i="6"/>
  <c r="H638" i="6"/>
  <c r="G638" i="6"/>
  <c r="I637" i="6"/>
  <c r="H635" i="6"/>
  <c r="G635" i="6"/>
  <c r="F635" i="6"/>
  <c r="D635" i="6"/>
  <c r="E635" i="6" s="1"/>
  <c r="H634" i="6"/>
  <c r="G634" i="6"/>
  <c r="F634" i="6"/>
  <c r="D634" i="6"/>
  <c r="E634" i="6" s="1"/>
  <c r="H633" i="6"/>
  <c r="G633" i="6"/>
  <c r="F633" i="6"/>
  <c r="D633" i="6"/>
  <c r="E633" i="6" s="1"/>
  <c r="H632" i="6"/>
  <c r="G632" i="6"/>
  <c r="F632" i="6"/>
  <c r="D632" i="6"/>
  <c r="I630" i="6"/>
  <c r="D629" i="6"/>
  <c r="I627" i="6"/>
  <c r="H626" i="6"/>
  <c r="H625" i="6" s="1"/>
  <c r="G626" i="6"/>
  <c r="G625" i="6" s="1"/>
  <c r="F626" i="6"/>
  <c r="F625" i="6" s="1"/>
  <c r="D626" i="6"/>
  <c r="I622" i="6"/>
  <c r="I620" i="6"/>
  <c r="E619" i="6"/>
  <c r="I619" i="6" s="1"/>
  <c r="I618" i="6"/>
  <c r="E617" i="6"/>
  <c r="I617" i="6" s="1"/>
  <c r="E616" i="6"/>
  <c r="I616" i="6" s="1"/>
  <c r="E615" i="6"/>
  <c r="E614" i="6"/>
  <c r="H613" i="6"/>
  <c r="G613" i="6"/>
  <c r="F613" i="6"/>
  <c r="D613" i="6"/>
  <c r="I612" i="6"/>
  <c r="H611" i="6"/>
  <c r="G611" i="6"/>
  <c r="F611" i="6"/>
  <c r="D611" i="6"/>
  <c r="E610" i="6"/>
  <c r="I610" i="6" s="1"/>
  <c r="E609" i="6"/>
  <c r="I609" i="6" s="1"/>
  <c r="E608" i="6"/>
  <c r="E607" i="6"/>
  <c r="I607" i="6" s="1"/>
  <c r="H606" i="6"/>
  <c r="G606" i="6"/>
  <c r="F606" i="6"/>
  <c r="D606" i="6"/>
  <c r="I605" i="6"/>
  <c r="H604" i="6"/>
  <c r="G604" i="6"/>
  <c r="F604" i="6"/>
  <c r="D604" i="6"/>
  <c r="E603" i="6"/>
  <c r="I603" i="6" s="1"/>
  <c r="E602" i="6"/>
  <c r="E601" i="6"/>
  <c r="E600" i="6"/>
  <c r="I600" i="6" s="1"/>
  <c r="H599" i="6"/>
  <c r="G599" i="6"/>
  <c r="F599" i="6"/>
  <c r="D599" i="6"/>
  <c r="I598" i="6"/>
  <c r="H597" i="6"/>
  <c r="G597" i="6"/>
  <c r="F597" i="6"/>
  <c r="D597" i="6"/>
  <c r="I595" i="6"/>
  <c r="E594" i="6"/>
  <c r="E593" i="6" s="1"/>
  <c r="H593" i="6"/>
  <c r="G593" i="6"/>
  <c r="F593" i="6"/>
  <c r="D593" i="6"/>
  <c r="E591" i="6"/>
  <c r="I591" i="6" s="1"/>
  <c r="E590" i="6"/>
  <c r="I590" i="6" s="1"/>
  <c r="E589" i="6"/>
  <c r="I589" i="6" s="1"/>
  <c r="H588" i="6"/>
  <c r="G588" i="6"/>
  <c r="F588" i="6"/>
  <c r="D588" i="6"/>
  <c r="E587" i="6"/>
  <c r="I587" i="6" s="1"/>
  <c r="E586" i="6"/>
  <c r="I586" i="6" s="1"/>
  <c r="E585" i="6"/>
  <c r="I585" i="6" s="1"/>
  <c r="H584" i="6"/>
  <c r="G584" i="6"/>
  <c r="F584" i="6"/>
  <c r="D584" i="6"/>
  <c r="E583" i="6"/>
  <c r="I583" i="6" s="1"/>
  <c r="E582" i="6"/>
  <c r="E581" i="6"/>
  <c r="I581" i="6" s="1"/>
  <c r="H580" i="6"/>
  <c r="G580" i="6"/>
  <c r="F580" i="6"/>
  <c r="D580" i="6"/>
  <c r="E578" i="6"/>
  <c r="I578" i="6" s="1"/>
  <c r="E577" i="6"/>
  <c r="I577" i="6" s="1"/>
  <c r="E576" i="6"/>
  <c r="I576" i="6" s="1"/>
  <c r="I573" i="6"/>
  <c r="I571" i="6"/>
  <c r="E570" i="6"/>
  <c r="I570" i="6" s="1"/>
  <c r="I569" i="6"/>
  <c r="E568" i="6"/>
  <c r="I568" i="6" s="1"/>
  <c r="E567" i="6"/>
  <c r="I567" i="6" s="1"/>
  <c r="E566" i="6"/>
  <c r="E565" i="6"/>
  <c r="I565" i="6" s="1"/>
  <c r="H564" i="6"/>
  <c r="G564" i="6"/>
  <c r="F564" i="6"/>
  <c r="D564" i="6"/>
  <c r="I563" i="6"/>
  <c r="H562" i="6"/>
  <c r="G562" i="6"/>
  <c r="F562" i="6"/>
  <c r="D562" i="6"/>
  <c r="E561" i="6"/>
  <c r="I561" i="6" s="1"/>
  <c r="E560" i="6"/>
  <c r="I560" i="6" s="1"/>
  <c r="E559" i="6"/>
  <c r="E558" i="6"/>
  <c r="I558" i="6" s="1"/>
  <c r="H557" i="6"/>
  <c r="G557" i="6"/>
  <c r="F557" i="6"/>
  <c r="D557" i="6"/>
  <c r="I556" i="6"/>
  <c r="H555" i="6"/>
  <c r="G555" i="6"/>
  <c r="F555" i="6"/>
  <c r="D555" i="6"/>
  <c r="E554" i="6"/>
  <c r="I554" i="6" s="1"/>
  <c r="E553" i="6"/>
  <c r="I553" i="6" s="1"/>
  <c r="E552" i="6"/>
  <c r="I552" i="6" s="1"/>
  <c r="E551" i="6"/>
  <c r="I551" i="6" s="1"/>
  <c r="H550" i="6"/>
  <c r="G550" i="6"/>
  <c r="F550" i="6"/>
  <c r="D550" i="6"/>
  <c r="I549" i="6"/>
  <c r="H548" i="6"/>
  <c r="G548" i="6"/>
  <c r="F548" i="6"/>
  <c r="D548" i="6"/>
  <c r="I546" i="6"/>
  <c r="E545" i="6"/>
  <c r="H544" i="6"/>
  <c r="G544" i="6"/>
  <c r="F544" i="6"/>
  <c r="D544" i="6"/>
  <c r="E542" i="6"/>
  <c r="I542" i="6" s="1"/>
  <c r="E541" i="6"/>
  <c r="E540" i="6"/>
  <c r="I540" i="6" s="1"/>
  <c r="H539" i="6"/>
  <c r="G539" i="6"/>
  <c r="F539" i="6"/>
  <c r="D539" i="6"/>
  <c r="E538" i="6"/>
  <c r="I538" i="6" s="1"/>
  <c r="E537" i="6"/>
  <c r="E536" i="6"/>
  <c r="I536" i="6" s="1"/>
  <c r="H535" i="6"/>
  <c r="G535" i="6"/>
  <c r="F535" i="6"/>
  <c r="D535" i="6"/>
  <c r="E534" i="6"/>
  <c r="I534" i="6" s="1"/>
  <c r="E533" i="6"/>
  <c r="E532" i="6"/>
  <c r="I532" i="6" s="1"/>
  <c r="H531" i="6"/>
  <c r="G531" i="6"/>
  <c r="F531" i="6"/>
  <c r="D531" i="6"/>
  <c r="E529" i="6"/>
  <c r="I529" i="6" s="1"/>
  <c r="E528" i="6"/>
  <c r="I528" i="6" s="1"/>
  <c r="E527" i="6"/>
  <c r="I523" i="6"/>
  <c r="E522" i="6"/>
  <c r="I522" i="6" s="1"/>
  <c r="I521" i="6"/>
  <c r="E520" i="6"/>
  <c r="I520" i="6" s="1"/>
  <c r="E519" i="6"/>
  <c r="I519" i="6" s="1"/>
  <c r="E518" i="6"/>
  <c r="E517" i="6"/>
  <c r="I517" i="6" s="1"/>
  <c r="H516" i="6"/>
  <c r="G516" i="6"/>
  <c r="F516" i="6"/>
  <c r="D516" i="6"/>
  <c r="I515" i="6"/>
  <c r="H514" i="6"/>
  <c r="G514" i="6"/>
  <c r="F514" i="6"/>
  <c r="D514" i="6"/>
  <c r="E513" i="6"/>
  <c r="I513" i="6" s="1"/>
  <c r="E512" i="6"/>
  <c r="I512" i="6" s="1"/>
  <c r="E511" i="6"/>
  <c r="E510" i="6"/>
  <c r="I510" i="6" s="1"/>
  <c r="H509" i="6"/>
  <c r="G509" i="6"/>
  <c r="F509" i="6"/>
  <c r="D509" i="6"/>
  <c r="I508" i="6"/>
  <c r="H507" i="6"/>
  <c r="G507" i="6"/>
  <c r="F507" i="6"/>
  <c r="D507" i="6"/>
  <c r="E506" i="6"/>
  <c r="I506" i="6" s="1"/>
  <c r="E505" i="6"/>
  <c r="E504" i="6"/>
  <c r="I504" i="6" s="1"/>
  <c r="E503" i="6"/>
  <c r="I503" i="6" s="1"/>
  <c r="H502" i="6"/>
  <c r="G502" i="6"/>
  <c r="F502" i="6"/>
  <c r="D502" i="6"/>
  <c r="I501" i="6"/>
  <c r="H500" i="6"/>
  <c r="G500" i="6"/>
  <c r="G499" i="6" s="1"/>
  <c r="F500" i="6"/>
  <c r="D500" i="6"/>
  <c r="I498" i="6"/>
  <c r="E497" i="6"/>
  <c r="I497" i="6" s="1"/>
  <c r="H496" i="6"/>
  <c r="G496" i="6"/>
  <c r="F496" i="6"/>
  <c r="E496" i="6"/>
  <c r="D496" i="6"/>
  <c r="E494" i="6"/>
  <c r="I494" i="6" s="1"/>
  <c r="E493" i="6"/>
  <c r="I493" i="6" s="1"/>
  <c r="E492" i="6"/>
  <c r="H491" i="6"/>
  <c r="G491" i="6"/>
  <c r="F491" i="6"/>
  <c r="D491" i="6"/>
  <c r="E490" i="6"/>
  <c r="I490" i="6" s="1"/>
  <c r="E489" i="6"/>
  <c r="I489" i="6" s="1"/>
  <c r="E488" i="6"/>
  <c r="H487" i="6"/>
  <c r="G487" i="6"/>
  <c r="F487" i="6"/>
  <c r="D487" i="6"/>
  <c r="E486" i="6"/>
  <c r="I486" i="6" s="1"/>
  <c r="E485" i="6"/>
  <c r="I485" i="6" s="1"/>
  <c r="E484" i="6"/>
  <c r="H483" i="6"/>
  <c r="G483" i="6"/>
  <c r="F483" i="6"/>
  <c r="D483" i="6"/>
  <c r="E481" i="6"/>
  <c r="I481" i="6" s="1"/>
  <c r="E480" i="6"/>
  <c r="I480" i="6" s="1"/>
  <c r="E479" i="6"/>
  <c r="I479" i="6" s="1"/>
  <c r="I476" i="6"/>
  <c r="I474" i="6"/>
  <c r="E473" i="6"/>
  <c r="I473" i="6" s="1"/>
  <c r="I472" i="6"/>
  <c r="E471" i="6"/>
  <c r="I471" i="6" s="1"/>
  <c r="E470" i="6"/>
  <c r="I470" i="6" s="1"/>
  <c r="E469" i="6"/>
  <c r="E468" i="6"/>
  <c r="I468" i="6" s="1"/>
  <c r="H467" i="6"/>
  <c r="G467" i="6"/>
  <c r="F467" i="6"/>
  <c r="D467" i="6"/>
  <c r="I466" i="6"/>
  <c r="H465" i="6"/>
  <c r="G465" i="6"/>
  <c r="F465" i="6"/>
  <c r="D465" i="6"/>
  <c r="E464" i="6"/>
  <c r="I464" i="6" s="1"/>
  <c r="E463" i="6"/>
  <c r="I463" i="6" s="1"/>
  <c r="E462" i="6"/>
  <c r="E461" i="6"/>
  <c r="I461" i="6" s="1"/>
  <c r="H460" i="6"/>
  <c r="G460" i="6"/>
  <c r="F460" i="6"/>
  <c r="D460" i="6"/>
  <c r="I459" i="6"/>
  <c r="H458" i="6"/>
  <c r="G458" i="6"/>
  <c r="F458" i="6"/>
  <c r="D458" i="6"/>
  <c r="E457" i="6"/>
  <c r="E456" i="6"/>
  <c r="E455" i="6"/>
  <c r="E454" i="6"/>
  <c r="I454" i="6" s="1"/>
  <c r="H453" i="6"/>
  <c r="G453" i="6"/>
  <c r="D453" i="6"/>
  <c r="I452" i="6"/>
  <c r="H451" i="6"/>
  <c r="G451" i="6"/>
  <c r="D451" i="6"/>
  <c r="I449" i="6"/>
  <c r="E448" i="6"/>
  <c r="E447" i="6" s="1"/>
  <c r="H447" i="6"/>
  <c r="G447" i="6"/>
  <c r="F447" i="6"/>
  <c r="D447" i="6"/>
  <c r="I445" i="6"/>
  <c r="I444" i="6"/>
  <c r="I443" i="6"/>
  <c r="I442" i="6"/>
  <c r="I441" i="6"/>
  <c r="I440" i="6"/>
  <c r="I439" i="6"/>
  <c r="I438" i="6"/>
  <c r="I437" i="6"/>
  <c r="I436" i="6"/>
  <c r="I435" i="6"/>
  <c r="I434" i="6"/>
  <c r="I433" i="6"/>
  <c r="I432" i="6"/>
  <c r="I431" i="6"/>
  <c r="E430" i="6"/>
  <c r="E429" i="6" s="1"/>
  <c r="H429" i="6"/>
  <c r="H428" i="6" s="1"/>
  <c r="G429" i="6"/>
  <c r="G428" i="6" s="1"/>
  <c r="F429" i="6"/>
  <c r="F428" i="6" s="1"/>
  <c r="D429" i="6"/>
  <c r="D428" i="6" s="1"/>
  <c r="I427" i="6"/>
  <c r="H426" i="6"/>
  <c r="G426" i="6"/>
  <c r="F426" i="6"/>
  <c r="D426" i="6"/>
  <c r="E426" i="6" s="1"/>
  <c r="I425" i="6"/>
  <c r="H424" i="6"/>
  <c r="G424" i="6"/>
  <c r="F424" i="6"/>
  <c r="D424" i="6"/>
  <c r="E424" i="6" s="1"/>
  <c r="H423" i="6"/>
  <c r="G423" i="6"/>
  <c r="F423" i="6"/>
  <c r="D423" i="6"/>
  <c r="E423" i="6" s="1"/>
  <c r="H422" i="6"/>
  <c r="G422" i="6"/>
  <c r="F422" i="6"/>
  <c r="D422" i="6"/>
  <c r="H421" i="6"/>
  <c r="G421" i="6"/>
  <c r="F421" i="6"/>
  <c r="D421" i="6"/>
  <c r="D420" i="6" s="1"/>
  <c r="H420" i="6"/>
  <c r="I419" i="6"/>
  <c r="H417" i="6"/>
  <c r="G417" i="6"/>
  <c r="F417" i="6"/>
  <c r="D417" i="6"/>
  <c r="E417" i="6" s="1"/>
  <c r="H416" i="6"/>
  <c r="G416" i="6"/>
  <c r="F416" i="6"/>
  <c r="D416" i="6"/>
  <c r="E416" i="6" s="1"/>
  <c r="H415" i="6"/>
  <c r="G415" i="6"/>
  <c r="G411" i="6" s="1"/>
  <c r="F415" i="6"/>
  <c r="F411" i="6" s="1"/>
  <c r="D415" i="6"/>
  <c r="E415" i="6" s="1"/>
  <c r="H414" i="6"/>
  <c r="G414" i="6"/>
  <c r="F414" i="6"/>
  <c r="D414" i="6"/>
  <c r="I412" i="6"/>
  <c r="H410" i="6"/>
  <c r="G410" i="6"/>
  <c r="D410" i="6"/>
  <c r="E410" i="6" s="1"/>
  <c r="H409" i="6"/>
  <c r="G409" i="6"/>
  <c r="D409" i="6"/>
  <c r="H408" i="6"/>
  <c r="G408" i="6"/>
  <c r="D408" i="6"/>
  <c r="E408" i="6" s="1"/>
  <c r="H407" i="6"/>
  <c r="G407" i="6"/>
  <c r="F407" i="6"/>
  <c r="D407" i="6"/>
  <c r="I405" i="6"/>
  <c r="I402" i="6"/>
  <c r="H401" i="6"/>
  <c r="H400" i="6" s="1"/>
  <c r="G401" i="6"/>
  <c r="G400" i="6" s="1"/>
  <c r="F401" i="6"/>
  <c r="F400" i="6" s="1"/>
  <c r="D401" i="6"/>
  <c r="E401" i="6" s="1"/>
  <c r="I397" i="6"/>
  <c r="I395" i="6"/>
  <c r="E394" i="6"/>
  <c r="I394" i="6" s="1"/>
  <c r="I393" i="6"/>
  <c r="E392" i="6"/>
  <c r="I392" i="6" s="1"/>
  <c r="E391" i="6"/>
  <c r="E390" i="6"/>
  <c r="I390" i="6" s="1"/>
  <c r="E389" i="6"/>
  <c r="I389" i="6" s="1"/>
  <c r="H388" i="6"/>
  <c r="G388" i="6"/>
  <c r="F388" i="6"/>
  <c r="D388" i="6"/>
  <c r="I387" i="6"/>
  <c r="H386" i="6"/>
  <c r="G386" i="6"/>
  <c r="F386" i="6"/>
  <c r="D386" i="6"/>
  <c r="E385" i="6"/>
  <c r="I385" i="6" s="1"/>
  <c r="E384" i="6"/>
  <c r="I384" i="6" s="1"/>
  <c r="E383" i="6"/>
  <c r="I383" i="6" s="1"/>
  <c r="E382" i="6"/>
  <c r="I382" i="6" s="1"/>
  <c r="H381" i="6"/>
  <c r="G381" i="6"/>
  <c r="F381" i="6"/>
  <c r="D381" i="6"/>
  <c r="I380" i="6"/>
  <c r="H379" i="6"/>
  <c r="G379" i="6"/>
  <c r="F379" i="6"/>
  <c r="D379" i="6"/>
  <c r="F378" i="6"/>
  <c r="E378" i="6"/>
  <c r="I378" i="6" s="1"/>
  <c r="F377" i="6"/>
  <c r="E377" i="6"/>
  <c r="F376" i="6"/>
  <c r="F374" i="6" s="1"/>
  <c r="E376" i="6"/>
  <c r="E375" i="6"/>
  <c r="I375" i="6" s="1"/>
  <c r="H374" i="6"/>
  <c r="G374" i="6"/>
  <c r="D374" i="6"/>
  <c r="I373" i="6"/>
  <c r="H372" i="6"/>
  <c r="G372" i="6"/>
  <c r="D372" i="6"/>
  <c r="I370" i="6"/>
  <c r="E369" i="6"/>
  <c r="E368" i="6" s="1"/>
  <c r="H368" i="6"/>
  <c r="G368" i="6"/>
  <c r="F368" i="6"/>
  <c r="D368" i="6"/>
  <c r="E366" i="6"/>
  <c r="I366" i="6" s="1"/>
  <c r="E365" i="6"/>
  <c r="I365" i="6" s="1"/>
  <c r="E364" i="6"/>
  <c r="I364" i="6" s="1"/>
  <c r="H363" i="6"/>
  <c r="G363" i="6"/>
  <c r="F363" i="6"/>
  <c r="D363" i="6"/>
  <c r="E362" i="6"/>
  <c r="I362" i="6" s="1"/>
  <c r="E361" i="6"/>
  <c r="I361" i="6" s="1"/>
  <c r="E360" i="6"/>
  <c r="I360" i="6" s="1"/>
  <c r="H359" i="6"/>
  <c r="G359" i="6"/>
  <c r="F359" i="6"/>
  <c r="D359" i="6"/>
  <c r="E358" i="6"/>
  <c r="E357" i="6"/>
  <c r="I357" i="6" s="1"/>
  <c r="F356" i="6"/>
  <c r="E356" i="6"/>
  <c r="H355" i="6"/>
  <c r="G355" i="6"/>
  <c r="D355" i="6"/>
  <c r="F353" i="6"/>
  <c r="E353" i="6"/>
  <c r="E352" i="6"/>
  <c r="I352" i="6" s="1"/>
  <c r="F351" i="6"/>
  <c r="E351" i="6"/>
  <c r="I348" i="6"/>
  <c r="H347" i="6"/>
  <c r="G347" i="6"/>
  <c r="F347" i="6"/>
  <c r="D347" i="6"/>
  <c r="E347" i="6" s="1"/>
  <c r="I346" i="6"/>
  <c r="H345" i="6"/>
  <c r="G345" i="6"/>
  <c r="F345" i="6"/>
  <c r="D345" i="6"/>
  <c r="E345" i="6" s="1"/>
  <c r="H344" i="6"/>
  <c r="G344" i="6"/>
  <c r="F344" i="6"/>
  <c r="D344" i="6"/>
  <c r="E344" i="6" s="1"/>
  <c r="H343" i="6"/>
  <c r="G343" i="6"/>
  <c r="F343" i="6"/>
  <c r="D343" i="6"/>
  <c r="H342" i="6"/>
  <c r="G342" i="6"/>
  <c r="F342" i="6"/>
  <c r="D342" i="6"/>
  <c r="H341" i="6"/>
  <c r="I340" i="6"/>
  <c r="H338" i="6"/>
  <c r="G338" i="6"/>
  <c r="F338" i="6"/>
  <c r="D338" i="6"/>
  <c r="E338" i="6" s="1"/>
  <c r="H337" i="6"/>
  <c r="G337" i="6"/>
  <c r="F337" i="6"/>
  <c r="D337" i="6"/>
  <c r="E337" i="6" s="1"/>
  <c r="H336" i="6"/>
  <c r="H332" i="6" s="1"/>
  <c r="G336" i="6"/>
  <c r="F336" i="6"/>
  <c r="F332" i="6" s="1"/>
  <c r="D336" i="6"/>
  <c r="H335" i="6"/>
  <c r="G335" i="6"/>
  <c r="F335" i="6"/>
  <c r="D335" i="6"/>
  <c r="H334" i="6"/>
  <c r="I333" i="6"/>
  <c r="G332" i="6"/>
  <c r="H331" i="6"/>
  <c r="G331" i="6"/>
  <c r="F331" i="6"/>
  <c r="E331" i="6"/>
  <c r="D331" i="6"/>
  <c r="H330" i="6"/>
  <c r="G330" i="6"/>
  <c r="E330" i="6"/>
  <c r="D330" i="6"/>
  <c r="H329" i="6"/>
  <c r="G329" i="6"/>
  <c r="F329" i="6"/>
  <c r="D329" i="6"/>
  <c r="E329" i="6" s="1"/>
  <c r="H328" i="6"/>
  <c r="G328" i="6"/>
  <c r="F328" i="6"/>
  <c r="E328" i="6"/>
  <c r="D328" i="6"/>
  <c r="I326" i="6"/>
  <c r="D325" i="6"/>
  <c r="I323" i="6"/>
  <c r="H322" i="6"/>
  <c r="H321" i="6" s="1"/>
  <c r="G322" i="6"/>
  <c r="G321" i="6" s="1"/>
  <c r="F322" i="6"/>
  <c r="F321" i="6" s="1"/>
  <c r="D322" i="6"/>
  <c r="E322" i="6" s="1"/>
  <c r="E321" i="6" s="1"/>
  <c r="I318" i="6"/>
  <c r="I317" i="6"/>
  <c r="I315" i="6"/>
  <c r="E314" i="6"/>
  <c r="I314" i="6" s="1"/>
  <c r="I313" i="6"/>
  <c r="E312" i="6"/>
  <c r="I312" i="6" s="1"/>
  <c r="E311" i="6"/>
  <c r="I311" i="6" s="1"/>
  <c r="E310" i="6"/>
  <c r="E309" i="6"/>
  <c r="I309" i="6" s="1"/>
  <c r="H308" i="6"/>
  <c r="G308" i="6"/>
  <c r="F308" i="6"/>
  <c r="D308" i="6"/>
  <c r="I307" i="6"/>
  <c r="H306" i="6"/>
  <c r="G306" i="6"/>
  <c r="F306" i="6"/>
  <c r="D306" i="6"/>
  <c r="E305" i="6"/>
  <c r="I305" i="6" s="1"/>
  <c r="E304" i="6"/>
  <c r="I304" i="6" s="1"/>
  <c r="E303" i="6"/>
  <c r="E302" i="6"/>
  <c r="I302" i="6" s="1"/>
  <c r="H301" i="6"/>
  <c r="G301" i="6"/>
  <c r="F301" i="6"/>
  <c r="D301" i="6"/>
  <c r="I300" i="6"/>
  <c r="H299" i="6"/>
  <c r="G299" i="6"/>
  <c r="F299" i="6"/>
  <c r="D299" i="6"/>
  <c r="E298" i="6"/>
  <c r="I298" i="6" s="1"/>
  <c r="E297" i="6"/>
  <c r="I297" i="6" s="1"/>
  <c r="E296" i="6"/>
  <c r="E295" i="6"/>
  <c r="I295" i="6" s="1"/>
  <c r="H294" i="6"/>
  <c r="G294" i="6"/>
  <c r="F294" i="6"/>
  <c r="D294" i="6"/>
  <c r="I293" i="6"/>
  <c r="H292" i="6"/>
  <c r="G292" i="6"/>
  <c r="F292" i="6"/>
  <c r="D292" i="6"/>
  <c r="I290" i="6"/>
  <c r="E289" i="6"/>
  <c r="I289" i="6" s="1"/>
  <c r="H288" i="6"/>
  <c r="G288" i="6"/>
  <c r="F288" i="6"/>
  <c r="E288" i="6"/>
  <c r="D288" i="6"/>
  <c r="E286" i="6"/>
  <c r="I286" i="6" s="1"/>
  <c r="E285" i="6"/>
  <c r="I285" i="6" s="1"/>
  <c r="E284" i="6"/>
  <c r="I284" i="6" s="1"/>
  <c r="H283" i="6"/>
  <c r="G283" i="6"/>
  <c r="F283" i="6"/>
  <c r="D283" i="6"/>
  <c r="E282" i="6"/>
  <c r="I282" i="6" s="1"/>
  <c r="E281" i="6"/>
  <c r="I281" i="6" s="1"/>
  <c r="E280" i="6"/>
  <c r="I280" i="6" s="1"/>
  <c r="H279" i="6"/>
  <c r="G279" i="6"/>
  <c r="F279" i="6"/>
  <c r="D279" i="6"/>
  <c r="E278" i="6"/>
  <c r="I278" i="6" s="1"/>
  <c r="E277" i="6"/>
  <c r="E276" i="6"/>
  <c r="I276" i="6" s="1"/>
  <c r="H275" i="6"/>
  <c r="G275" i="6"/>
  <c r="F275" i="6"/>
  <c r="D275" i="6"/>
  <c r="E273" i="6"/>
  <c r="I273" i="6" s="1"/>
  <c r="E272" i="6"/>
  <c r="I272" i="6" s="1"/>
  <c r="E271" i="6"/>
  <c r="I271" i="6" s="1"/>
  <c r="I268" i="6"/>
  <c r="I266" i="6"/>
  <c r="E265" i="6"/>
  <c r="I265" i="6" s="1"/>
  <c r="I264" i="6"/>
  <c r="E263" i="6"/>
  <c r="I263" i="6" s="1"/>
  <c r="E262" i="6"/>
  <c r="I262" i="6" s="1"/>
  <c r="E261" i="6"/>
  <c r="I261" i="6" s="1"/>
  <c r="I260" i="6"/>
  <c r="H259" i="6"/>
  <c r="G259" i="6"/>
  <c r="F259" i="6"/>
  <c r="D259" i="6"/>
  <c r="I258" i="6"/>
  <c r="H257" i="6"/>
  <c r="G257" i="6"/>
  <c r="F257" i="6"/>
  <c r="D257" i="6"/>
  <c r="E256" i="6"/>
  <c r="I256" i="6" s="1"/>
  <c r="E255" i="6"/>
  <c r="I255" i="6" s="1"/>
  <c r="E254" i="6"/>
  <c r="I253" i="6"/>
  <c r="H252" i="6"/>
  <c r="G252" i="6"/>
  <c r="F252" i="6"/>
  <c r="D252" i="6"/>
  <c r="I251" i="6"/>
  <c r="H250" i="6"/>
  <c r="G250" i="6"/>
  <c r="F250" i="6"/>
  <c r="D250" i="6"/>
  <c r="F249" i="6"/>
  <c r="E249" i="6"/>
  <c r="I249" i="6" s="1"/>
  <c r="F248" i="6"/>
  <c r="F245" i="6" s="1"/>
  <c r="E248" i="6"/>
  <c r="F247" i="6"/>
  <c r="E247" i="6"/>
  <c r="F246" i="6"/>
  <c r="E246" i="6"/>
  <c r="I246" i="6" s="1"/>
  <c r="H245" i="6"/>
  <c r="G245" i="6"/>
  <c r="D245" i="6"/>
  <c r="I244" i="6"/>
  <c r="H243" i="6"/>
  <c r="G243" i="6"/>
  <c r="D243" i="6"/>
  <c r="H242" i="6"/>
  <c r="I241" i="6"/>
  <c r="E240" i="6"/>
  <c r="I240" i="6" s="1"/>
  <c r="H239" i="6"/>
  <c r="G239" i="6"/>
  <c r="F239" i="6"/>
  <c r="E239" i="6"/>
  <c r="D239" i="6"/>
  <c r="E237" i="6"/>
  <c r="I237" i="6" s="1"/>
  <c r="E236" i="6"/>
  <c r="I236" i="6" s="1"/>
  <c r="E235" i="6"/>
  <c r="I235" i="6" s="1"/>
  <c r="H234" i="6"/>
  <c r="G234" i="6"/>
  <c r="F234" i="6"/>
  <c r="D234" i="6"/>
  <c r="E233" i="6"/>
  <c r="I233" i="6" s="1"/>
  <c r="E232" i="6"/>
  <c r="I232" i="6" s="1"/>
  <c r="E231" i="6"/>
  <c r="I231" i="6" s="1"/>
  <c r="H230" i="6"/>
  <c r="G230" i="6"/>
  <c r="F230" i="6"/>
  <c r="D230" i="6"/>
  <c r="E229" i="6"/>
  <c r="I229" i="6" s="1"/>
  <c r="E228" i="6"/>
  <c r="I228" i="6" s="1"/>
  <c r="F227" i="6"/>
  <c r="E227" i="6"/>
  <c r="H226" i="6"/>
  <c r="G226" i="6"/>
  <c r="F226" i="6"/>
  <c r="D226" i="6"/>
  <c r="F224" i="6"/>
  <c r="E224" i="6"/>
  <c r="E223" i="6"/>
  <c r="I223" i="6" s="1"/>
  <c r="E222" i="6"/>
  <c r="I222" i="6" s="1"/>
  <c r="I218" i="6"/>
  <c r="E217" i="6"/>
  <c r="I217" i="6" s="1"/>
  <c r="I216" i="6"/>
  <c r="E215" i="6"/>
  <c r="I215" i="6" s="1"/>
  <c r="E214" i="6"/>
  <c r="I214" i="6" s="1"/>
  <c r="E213" i="6"/>
  <c r="I212" i="6"/>
  <c r="H211" i="6"/>
  <c r="G211" i="6"/>
  <c r="F211" i="6"/>
  <c r="D211" i="6"/>
  <c r="I210" i="6"/>
  <c r="H209" i="6"/>
  <c r="G209" i="6"/>
  <c r="F209" i="6"/>
  <c r="D209" i="6"/>
  <c r="E208" i="6"/>
  <c r="I208" i="6" s="1"/>
  <c r="E207" i="6"/>
  <c r="I207" i="6" s="1"/>
  <c r="E206" i="6"/>
  <c r="I205" i="6"/>
  <c r="H204" i="6"/>
  <c r="G204" i="6"/>
  <c r="F204" i="6"/>
  <c r="D204" i="6"/>
  <c r="I203" i="6"/>
  <c r="H202" i="6"/>
  <c r="G202" i="6"/>
  <c r="F202" i="6"/>
  <c r="D202" i="6"/>
  <c r="E201" i="6"/>
  <c r="I201" i="6" s="1"/>
  <c r="F200" i="6"/>
  <c r="E200" i="6"/>
  <c r="F199" i="6"/>
  <c r="F195" i="6" s="1"/>
  <c r="E199" i="6"/>
  <c r="E198" i="6"/>
  <c r="I198" i="6" s="1"/>
  <c r="H197" i="6"/>
  <c r="G197" i="6"/>
  <c r="D197" i="6"/>
  <c r="I196" i="6"/>
  <c r="H195" i="6"/>
  <c r="G195" i="6"/>
  <c r="D195" i="6"/>
  <c r="I193" i="6"/>
  <c r="E192" i="6"/>
  <c r="I192" i="6" s="1"/>
  <c r="H191" i="6"/>
  <c r="G191" i="6"/>
  <c r="F191" i="6"/>
  <c r="D191" i="6"/>
  <c r="E189" i="6"/>
  <c r="I189" i="6" s="1"/>
  <c r="E188" i="6"/>
  <c r="I188" i="6" s="1"/>
  <c r="E187" i="6"/>
  <c r="I187" i="6" s="1"/>
  <c r="H186" i="6"/>
  <c r="G186" i="6"/>
  <c r="F186" i="6"/>
  <c r="D186" i="6"/>
  <c r="E185" i="6"/>
  <c r="I185" i="6" s="1"/>
  <c r="E184" i="6"/>
  <c r="I184" i="6" s="1"/>
  <c r="E183" i="6"/>
  <c r="I183" i="6" s="1"/>
  <c r="H182" i="6"/>
  <c r="G182" i="6"/>
  <c r="F182" i="6"/>
  <c r="D182" i="6"/>
  <c r="E181" i="6"/>
  <c r="I181" i="6" s="1"/>
  <c r="E180" i="6"/>
  <c r="I180" i="6" s="1"/>
  <c r="F179" i="6"/>
  <c r="F178" i="6" s="1"/>
  <c r="E179" i="6"/>
  <c r="L178" i="6"/>
  <c r="H178" i="6"/>
  <c r="G178" i="6"/>
  <c r="D178" i="6"/>
  <c r="D177" i="6" s="1"/>
  <c r="D173" i="6" s="1"/>
  <c r="D172" i="6" s="1"/>
  <c r="L176" i="6"/>
  <c r="F176" i="6"/>
  <c r="E176" i="6"/>
  <c r="E175" i="6"/>
  <c r="I175" i="6" s="1"/>
  <c r="F174" i="6"/>
  <c r="F14" i="6" s="1"/>
  <c r="E174" i="6"/>
  <c r="I171" i="6"/>
  <c r="H170" i="6"/>
  <c r="G170" i="6"/>
  <c r="F170" i="6"/>
  <c r="D170" i="6"/>
  <c r="E170" i="6" s="1"/>
  <c r="I169" i="6"/>
  <c r="H168" i="6"/>
  <c r="G168" i="6"/>
  <c r="F168" i="6"/>
  <c r="D168" i="6"/>
  <c r="E168" i="6" s="1"/>
  <c r="H167" i="6"/>
  <c r="G167" i="6"/>
  <c r="F167" i="6"/>
  <c r="D167" i="6"/>
  <c r="E167" i="6" s="1"/>
  <c r="H166" i="6"/>
  <c r="G166" i="6"/>
  <c r="F166" i="6"/>
  <c r="D166" i="6"/>
  <c r="E166" i="6" s="1"/>
  <c r="H165" i="6"/>
  <c r="G165" i="6"/>
  <c r="F165" i="6"/>
  <c r="E165" i="6"/>
  <c r="D165" i="6"/>
  <c r="I163" i="6"/>
  <c r="H161" i="6"/>
  <c r="G161" i="6"/>
  <c r="F161" i="6"/>
  <c r="D161" i="6"/>
  <c r="E161" i="6" s="1"/>
  <c r="H160" i="6"/>
  <c r="G160" i="6"/>
  <c r="F160" i="6"/>
  <c r="D160" i="6"/>
  <c r="E160" i="6" s="1"/>
  <c r="H159" i="6"/>
  <c r="H155" i="6" s="1"/>
  <c r="G159" i="6"/>
  <c r="G155" i="6" s="1"/>
  <c r="F159" i="6"/>
  <c r="F155" i="6" s="1"/>
  <c r="D159" i="6"/>
  <c r="E159" i="6" s="1"/>
  <c r="H158" i="6"/>
  <c r="G158" i="6"/>
  <c r="F158" i="6"/>
  <c r="D158" i="6"/>
  <c r="H157" i="6"/>
  <c r="D157" i="6"/>
  <c r="I156" i="6"/>
  <c r="H154" i="6"/>
  <c r="G154" i="6"/>
  <c r="F154" i="6"/>
  <c r="D154" i="6"/>
  <c r="E154" i="6" s="1"/>
  <c r="H153" i="6"/>
  <c r="G153" i="6"/>
  <c r="D153" i="6"/>
  <c r="H152" i="6"/>
  <c r="G152" i="6"/>
  <c r="D152" i="6"/>
  <c r="E152" i="6" s="1"/>
  <c r="H151" i="6"/>
  <c r="G151" i="6"/>
  <c r="F151" i="6"/>
  <c r="D151" i="6"/>
  <c r="I149" i="6"/>
  <c r="I146" i="6"/>
  <c r="H145" i="6"/>
  <c r="H144" i="6" s="1"/>
  <c r="G145" i="6"/>
  <c r="G144" i="6" s="1"/>
  <c r="F145" i="6"/>
  <c r="F144" i="6" s="1"/>
  <c r="D145" i="6"/>
  <c r="E145" i="6" s="1"/>
  <c r="E144" i="6" s="1"/>
  <c r="I141" i="6"/>
  <c r="I139" i="6"/>
  <c r="E138" i="6"/>
  <c r="I138" i="6" s="1"/>
  <c r="I137" i="6"/>
  <c r="E136" i="6"/>
  <c r="I136" i="6" s="1"/>
  <c r="E135" i="6"/>
  <c r="I135" i="6" s="1"/>
  <c r="E134" i="6"/>
  <c r="I133" i="6"/>
  <c r="H132" i="6"/>
  <c r="G132" i="6"/>
  <c r="F132" i="6"/>
  <c r="D132" i="6"/>
  <c r="I131" i="6"/>
  <c r="H130" i="6"/>
  <c r="G130" i="6"/>
  <c r="F130" i="6"/>
  <c r="D130" i="6"/>
  <c r="E129" i="6"/>
  <c r="I129" i="6" s="1"/>
  <c r="E128" i="6"/>
  <c r="I128" i="6" s="1"/>
  <c r="E127" i="6"/>
  <c r="E126" i="6"/>
  <c r="I126" i="6" s="1"/>
  <c r="H125" i="6"/>
  <c r="G125" i="6"/>
  <c r="F125" i="6"/>
  <c r="D125" i="6"/>
  <c r="I124" i="6"/>
  <c r="H123" i="6"/>
  <c r="G123" i="6"/>
  <c r="F123" i="6"/>
  <c r="D123" i="6"/>
  <c r="E122" i="6"/>
  <c r="I122" i="6" s="1"/>
  <c r="E121" i="6"/>
  <c r="I121" i="6" s="1"/>
  <c r="E120" i="6"/>
  <c r="I119" i="6"/>
  <c r="H118" i="6"/>
  <c r="G118" i="6"/>
  <c r="F118" i="6"/>
  <c r="D118" i="6"/>
  <c r="I117" i="6"/>
  <c r="H116" i="6"/>
  <c r="G116" i="6"/>
  <c r="F116" i="6"/>
  <c r="D116" i="6"/>
  <c r="I114" i="6"/>
  <c r="E113" i="6"/>
  <c r="I113" i="6" s="1"/>
  <c r="H112" i="6"/>
  <c r="G112" i="6"/>
  <c r="F112" i="6"/>
  <c r="D112" i="6"/>
  <c r="E110" i="6"/>
  <c r="I110" i="6" s="1"/>
  <c r="E109" i="6"/>
  <c r="I109" i="6" s="1"/>
  <c r="E108" i="6"/>
  <c r="H107" i="6"/>
  <c r="G107" i="6"/>
  <c r="F107" i="6"/>
  <c r="D107" i="6"/>
  <c r="E106" i="6"/>
  <c r="I106" i="6" s="1"/>
  <c r="E105" i="6"/>
  <c r="I105" i="6" s="1"/>
  <c r="E104" i="6"/>
  <c r="H103" i="6"/>
  <c r="G103" i="6"/>
  <c r="F103" i="6"/>
  <c r="D103" i="6"/>
  <c r="E102" i="6"/>
  <c r="I102" i="6" s="1"/>
  <c r="E101" i="6"/>
  <c r="I101" i="6" s="1"/>
  <c r="E100" i="6"/>
  <c r="H99" i="6"/>
  <c r="G99" i="6"/>
  <c r="F99" i="6"/>
  <c r="D99" i="6"/>
  <c r="E97" i="6"/>
  <c r="I97" i="6" s="1"/>
  <c r="E96" i="6"/>
  <c r="I96" i="6" s="1"/>
  <c r="E95" i="6"/>
  <c r="I92" i="6"/>
  <c r="H91" i="6"/>
  <c r="H58" i="6" s="1"/>
  <c r="G91" i="6"/>
  <c r="F91" i="6"/>
  <c r="D91" i="6"/>
  <c r="E91" i="6" s="1"/>
  <c r="I90" i="6"/>
  <c r="H89" i="6"/>
  <c r="G89" i="6"/>
  <c r="F89" i="6"/>
  <c r="F56" i="6" s="1"/>
  <c r="D89" i="6"/>
  <c r="E89" i="6" s="1"/>
  <c r="H88" i="6"/>
  <c r="G88" i="6"/>
  <c r="F88" i="6"/>
  <c r="D88" i="6"/>
  <c r="D55" i="6" s="1"/>
  <c r="H87" i="6"/>
  <c r="H83" i="6" s="1"/>
  <c r="G87" i="6"/>
  <c r="F87" i="6"/>
  <c r="F83" i="6" s="1"/>
  <c r="D87" i="6"/>
  <c r="E87" i="6" s="1"/>
  <c r="H86" i="6"/>
  <c r="G86" i="6"/>
  <c r="F86" i="6"/>
  <c r="E86" i="6"/>
  <c r="D86" i="6"/>
  <c r="G85" i="6"/>
  <c r="F85" i="6"/>
  <c r="I84" i="6"/>
  <c r="H82" i="6"/>
  <c r="G82" i="6"/>
  <c r="F82" i="6"/>
  <c r="D82" i="6"/>
  <c r="D76" i="6" s="1"/>
  <c r="H81" i="6"/>
  <c r="G81" i="6"/>
  <c r="F81" i="6"/>
  <c r="E81" i="6"/>
  <c r="D81" i="6"/>
  <c r="H80" i="6"/>
  <c r="G80" i="6"/>
  <c r="F80" i="6"/>
  <c r="D80" i="6"/>
  <c r="H79" i="6"/>
  <c r="G79" i="6"/>
  <c r="F79" i="6"/>
  <c r="D79" i="6"/>
  <c r="I77" i="6"/>
  <c r="H75" i="6"/>
  <c r="G75" i="6"/>
  <c r="F75" i="6"/>
  <c r="D75" i="6"/>
  <c r="E75" i="6" s="1"/>
  <c r="H74" i="6"/>
  <c r="G74" i="6"/>
  <c r="F74" i="6"/>
  <c r="D74" i="6"/>
  <c r="E74" i="6" s="1"/>
  <c r="H73" i="6"/>
  <c r="G73" i="6"/>
  <c r="G40" i="6" s="1"/>
  <c r="F73" i="6"/>
  <c r="D73" i="6"/>
  <c r="E73" i="6" s="1"/>
  <c r="H72" i="6"/>
  <c r="G72" i="6"/>
  <c r="F72" i="6"/>
  <c r="E72" i="6"/>
  <c r="D72" i="6"/>
  <c r="I70" i="6"/>
  <c r="I67" i="6"/>
  <c r="H66" i="6"/>
  <c r="G66" i="6"/>
  <c r="F66" i="6"/>
  <c r="D66" i="6"/>
  <c r="E66" i="6" s="1"/>
  <c r="H65" i="6"/>
  <c r="G65" i="6"/>
  <c r="F65" i="6"/>
  <c r="D65" i="6"/>
  <c r="I62" i="6"/>
  <c r="I61" i="6"/>
  <c r="I59" i="6"/>
  <c r="I57" i="6"/>
  <c r="H54" i="6"/>
  <c r="I51" i="6"/>
  <c r="I44" i="6"/>
  <c r="I37" i="6"/>
  <c r="I34" i="6"/>
  <c r="I30" i="6"/>
  <c r="H29" i="6"/>
  <c r="G29" i="6"/>
  <c r="F29" i="6"/>
  <c r="D29" i="6"/>
  <c r="E29" i="6" s="1"/>
  <c r="H28" i="6"/>
  <c r="G28" i="6"/>
  <c r="F28" i="6"/>
  <c r="D28" i="6"/>
  <c r="E28" i="6" s="1"/>
  <c r="H27" i="6"/>
  <c r="G27" i="6"/>
  <c r="G26" i="6" s="1"/>
  <c r="F27" i="6"/>
  <c r="D27" i="6"/>
  <c r="E27" i="6" s="1"/>
  <c r="H25" i="6"/>
  <c r="G25" i="6"/>
  <c r="F25" i="6"/>
  <c r="D25" i="6"/>
  <c r="E25" i="6" s="1"/>
  <c r="H24" i="6"/>
  <c r="G24" i="6"/>
  <c r="F24" i="6"/>
  <c r="D24" i="6"/>
  <c r="E24" i="6" s="1"/>
  <c r="H23" i="6"/>
  <c r="G23" i="6"/>
  <c r="F23" i="6"/>
  <c r="D23" i="6"/>
  <c r="E23" i="6" s="1"/>
  <c r="H21" i="6"/>
  <c r="G21" i="6"/>
  <c r="F21" i="6"/>
  <c r="D21" i="6"/>
  <c r="E21" i="6" s="1"/>
  <c r="H20" i="6"/>
  <c r="G20" i="6"/>
  <c r="F20" i="6"/>
  <c r="D20" i="6"/>
  <c r="E20" i="6" s="1"/>
  <c r="H19" i="6"/>
  <c r="H18" i="6" s="1"/>
  <c r="G19" i="6"/>
  <c r="G18" i="6" s="1"/>
  <c r="D19" i="6"/>
  <c r="E19" i="6" s="1"/>
  <c r="H16" i="6"/>
  <c r="G16" i="6"/>
  <c r="D16" i="6"/>
  <c r="E16" i="6" s="1"/>
  <c r="H15" i="6"/>
  <c r="G15" i="6"/>
  <c r="F15" i="6"/>
  <c r="D15" i="6"/>
  <c r="E15" i="6" s="1"/>
  <c r="H14" i="6"/>
  <c r="G14" i="6"/>
  <c r="D14" i="6"/>
  <c r="H3" i="6"/>
  <c r="H2" i="6"/>
  <c r="G58" i="6" l="1"/>
  <c r="K739" i="6"/>
  <c r="H339" i="6"/>
  <c r="D53" i="6"/>
  <c r="G46" i="6"/>
  <c r="G76" i="6"/>
  <c r="G177" i="6"/>
  <c r="G173" i="6" s="1"/>
  <c r="G172" i="6" s="1"/>
  <c r="F177" i="6"/>
  <c r="F173" i="6" s="1"/>
  <c r="F172" i="6" s="1"/>
  <c r="G194" i="6"/>
  <c r="F194" i="6"/>
  <c r="D242" i="6"/>
  <c r="D238" i="6" s="1"/>
  <c r="F596" i="6"/>
  <c r="F592" i="6" s="1"/>
  <c r="F786" i="6"/>
  <c r="F782" i="6" s="1"/>
  <c r="F781" i="6" s="1"/>
  <c r="I416" i="6"/>
  <c r="E500" i="6"/>
  <c r="I500" i="6" s="1"/>
  <c r="G596" i="6"/>
  <c r="I635" i="6"/>
  <c r="I27" i="6"/>
  <c r="H46" i="6"/>
  <c r="H47" i="6"/>
  <c r="F16" i="6"/>
  <c r="I16" i="6" s="1"/>
  <c r="F274" i="6"/>
  <c r="F270" i="6" s="1"/>
  <c r="F269" i="6" s="1"/>
  <c r="I417" i="6"/>
  <c r="F658" i="6"/>
  <c r="F654" i="6" s="1"/>
  <c r="F653" i="6" s="1"/>
  <c r="F623" i="6" s="1"/>
  <c r="G724" i="6"/>
  <c r="G98" i="6"/>
  <c r="G94" i="6" s="1"/>
  <c r="G93" i="6" s="1"/>
  <c r="H115" i="6"/>
  <c r="H111" i="6" s="1"/>
  <c r="E123" i="6"/>
  <c r="I123" i="6" s="1"/>
  <c r="G579" i="6"/>
  <c r="G575" i="6" s="1"/>
  <c r="G574" i="6" s="1"/>
  <c r="E711" i="6"/>
  <c r="E710" i="6" s="1"/>
  <c r="I714" i="6"/>
  <c r="H22" i="6"/>
  <c r="F33" i="6"/>
  <c r="F32" i="6" s="1"/>
  <c r="F76" i="6"/>
  <c r="I86" i="6"/>
  <c r="D115" i="6"/>
  <c r="D111" i="6" s="1"/>
  <c r="E211" i="6"/>
  <c r="I211" i="6" s="1"/>
  <c r="E294" i="6"/>
  <c r="I294" i="6" s="1"/>
  <c r="I353" i="6"/>
  <c r="E632" i="6"/>
  <c r="I632" i="6" s="1"/>
  <c r="E762" i="6"/>
  <c r="I762" i="6" s="1"/>
  <c r="G834" i="6"/>
  <c r="G830" i="6" s="1"/>
  <c r="G829" i="6" s="1"/>
  <c r="D851" i="6"/>
  <c r="D847" i="6" s="1"/>
  <c r="D482" i="6"/>
  <c r="D478" i="6" s="1"/>
  <c r="D477" i="6" s="1"/>
  <c r="F71" i="6"/>
  <c r="H238" i="6"/>
  <c r="G274" i="6"/>
  <c r="G270" i="6" s="1"/>
  <c r="G269" i="6" s="1"/>
  <c r="D400" i="6"/>
  <c r="E562" i="6"/>
  <c r="I562" i="6" s="1"/>
  <c r="E584" i="6"/>
  <c r="I584" i="6" s="1"/>
  <c r="D631" i="6"/>
  <c r="H631" i="6"/>
  <c r="H629" i="6"/>
  <c r="G710" i="6"/>
  <c r="D754" i="6"/>
  <c r="G900" i="6"/>
  <c r="F115" i="6"/>
  <c r="F111" i="6" s="1"/>
  <c r="G495" i="6"/>
  <c r="F717" i="6"/>
  <c r="E719" i="6"/>
  <c r="I719" i="6" s="1"/>
  <c r="E901" i="6"/>
  <c r="E910" i="6"/>
  <c r="I89" i="6"/>
  <c r="I168" i="6"/>
  <c r="I296" i="6"/>
  <c r="H291" i="6"/>
  <c r="H287" i="6" s="1"/>
  <c r="E308" i="6"/>
  <c r="I308" i="6" s="1"/>
  <c r="G53" i="6"/>
  <c r="F341" i="6"/>
  <c r="G354" i="6"/>
  <c r="G350" i="6" s="1"/>
  <c r="G349" i="6" s="1"/>
  <c r="G319" i="6" s="1"/>
  <c r="I377" i="6"/>
  <c r="G55" i="6"/>
  <c r="G52" i="6" s="1"/>
  <c r="G786" i="6"/>
  <c r="G782" i="6" s="1"/>
  <c r="G781" i="6" s="1"/>
  <c r="D39" i="6"/>
  <c r="H48" i="6"/>
  <c r="G404" i="6"/>
  <c r="I594" i="6"/>
  <c r="I641" i="6"/>
  <c r="G717" i="6"/>
  <c r="H722" i="6"/>
  <c r="G883" i="6"/>
  <c r="G879" i="6" s="1"/>
  <c r="G878" i="6" s="1"/>
  <c r="D724" i="6"/>
  <c r="E421" i="6"/>
  <c r="G42" i="6"/>
  <c r="F39" i="6"/>
  <c r="G78" i="6"/>
  <c r="F482" i="6"/>
  <c r="F478" i="6" s="1"/>
  <c r="F477" i="6" s="1"/>
  <c r="F530" i="6"/>
  <c r="F526" i="6" s="1"/>
  <c r="F525" i="6" s="1"/>
  <c r="G547" i="6"/>
  <c r="G543" i="6" s="1"/>
  <c r="F547" i="6"/>
  <c r="I566" i="6"/>
  <c r="G592" i="6"/>
  <c r="H658" i="6"/>
  <c r="H654" i="6" s="1"/>
  <c r="H653" i="6" s="1"/>
  <c r="H623" i="6" s="1"/>
  <c r="F818" i="6"/>
  <c r="F803" i="6" s="1"/>
  <c r="F799" i="6" s="1"/>
  <c r="F828" i="6" s="1"/>
  <c r="E839" i="6"/>
  <c r="I839" i="6" s="1"/>
  <c r="H883" i="6"/>
  <c r="H879" i="6" s="1"/>
  <c r="H878" i="6" s="1"/>
  <c r="H26" i="6"/>
  <c r="D150" i="6"/>
  <c r="H164" i="6"/>
  <c r="E388" i="6"/>
  <c r="I388" i="6" s="1"/>
  <c r="D579" i="6"/>
  <c r="D575" i="6" s="1"/>
  <c r="D574" i="6" s="1"/>
  <c r="I29" i="6"/>
  <c r="G47" i="6"/>
  <c r="G48" i="6"/>
  <c r="E230" i="6"/>
  <c r="I230" i="6" s="1"/>
  <c r="E234" i="6"/>
  <c r="I234" i="6" s="1"/>
  <c r="D291" i="6"/>
  <c r="D287" i="6" s="1"/>
  <c r="D48" i="6"/>
  <c r="E48" i="6" s="1"/>
  <c r="G33" i="6"/>
  <c r="G32" i="6" s="1"/>
  <c r="D46" i="6"/>
  <c r="D47" i="6"/>
  <c r="E47" i="6" s="1"/>
  <c r="F58" i="6"/>
  <c r="G148" i="6"/>
  <c r="H148" i="6"/>
  <c r="F164" i="6"/>
  <c r="H177" i="6"/>
  <c r="H173" i="6" s="1"/>
  <c r="H172" i="6" s="1"/>
  <c r="F225" i="6"/>
  <c r="G242" i="6"/>
  <c r="G238" i="6" s="1"/>
  <c r="E275" i="6"/>
  <c r="I275" i="6" s="1"/>
  <c r="G291" i="6"/>
  <c r="G287" i="6" s="1"/>
  <c r="H325" i="6"/>
  <c r="F372" i="6"/>
  <c r="G413" i="6"/>
  <c r="H482" i="6"/>
  <c r="H478" i="6" s="1"/>
  <c r="H477" i="6" s="1"/>
  <c r="F499" i="6"/>
  <c r="F495" i="6" s="1"/>
  <c r="G530" i="6"/>
  <c r="G526" i="6" s="1"/>
  <c r="G525" i="6" s="1"/>
  <c r="H547" i="6"/>
  <c r="H543" i="6" s="1"/>
  <c r="F579" i="6"/>
  <c r="F575" i="6" s="1"/>
  <c r="F574" i="6" s="1"/>
  <c r="F621" i="6" s="1"/>
  <c r="E646" i="6"/>
  <c r="I646" i="6" s="1"/>
  <c r="H643" i="6"/>
  <c r="H628" i="6" s="1"/>
  <c r="H624" i="6" s="1"/>
  <c r="E764" i="6"/>
  <c r="I764" i="6" s="1"/>
  <c r="E787" i="6"/>
  <c r="I787" i="6" s="1"/>
  <c r="E795" i="6"/>
  <c r="I800" i="6"/>
  <c r="F834" i="6"/>
  <c r="F830" i="6" s="1"/>
  <c r="F829" i="6" s="1"/>
  <c r="G896" i="6"/>
  <c r="I912" i="6"/>
  <c r="F22" i="6"/>
  <c r="D69" i="6"/>
  <c r="H98" i="6"/>
  <c r="H94" i="6" s="1"/>
  <c r="H93" i="6" s="1"/>
  <c r="H63" i="6" s="1"/>
  <c r="F53" i="6"/>
  <c r="I288" i="6"/>
  <c r="I21" i="6"/>
  <c r="I23" i="6"/>
  <c r="H33" i="6"/>
  <c r="H32" i="6" s="1"/>
  <c r="H39" i="6"/>
  <c r="G49" i="6"/>
  <c r="D54" i="6"/>
  <c r="E54" i="6" s="1"/>
  <c r="H40" i="6"/>
  <c r="H41" i="6"/>
  <c r="H42" i="6"/>
  <c r="H55" i="6"/>
  <c r="H56" i="6"/>
  <c r="F98" i="6"/>
  <c r="F94" i="6" s="1"/>
  <c r="F93" i="6" s="1"/>
  <c r="E118" i="6"/>
  <c r="I118" i="6" s="1"/>
  <c r="I154" i="6"/>
  <c r="F49" i="6"/>
  <c r="H53" i="6"/>
  <c r="G162" i="6"/>
  <c r="D225" i="6"/>
  <c r="D221" i="6" s="1"/>
  <c r="D220" i="6" s="1"/>
  <c r="I321" i="6"/>
  <c r="E453" i="6"/>
  <c r="H579" i="6"/>
  <c r="H575" i="6" s="1"/>
  <c r="H574" i="6" s="1"/>
  <c r="D596" i="6"/>
  <c r="D592" i="6" s="1"/>
  <c r="E604" i="6"/>
  <c r="I604" i="6" s="1"/>
  <c r="F643" i="6"/>
  <c r="I649" i="6"/>
  <c r="G675" i="6"/>
  <c r="G671" i="6" s="1"/>
  <c r="H717" i="6"/>
  <c r="F722" i="6"/>
  <c r="I730" i="6"/>
  <c r="G737" i="6"/>
  <c r="G733" i="6" s="1"/>
  <c r="G732" i="6" s="1"/>
  <c r="G702" i="6" s="1"/>
  <c r="H754" i="6"/>
  <c r="H750" i="6" s="1"/>
  <c r="I766" i="6"/>
  <c r="I797" i="6"/>
  <c r="H851" i="6"/>
  <c r="H847" i="6" s="1"/>
  <c r="D883" i="6"/>
  <c r="D879" i="6" s="1"/>
  <c r="D878" i="6" s="1"/>
  <c r="E458" i="6"/>
  <c r="I458" i="6" s="1"/>
  <c r="E599" i="6"/>
  <c r="I599" i="6" s="1"/>
  <c r="I614" i="6"/>
  <c r="E718" i="6"/>
  <c r="I718" i="6" s="1"/>
  <c r="E746" i="6"/>
  <c r="I746" i="6" s="1"/>
  <c r="E804" i="6"/>
  <c r="E103" i="6"/>
  <c r="I103" i="6" s="1"/>
  <c r="E164" i="6"/>
  <c r="E226" i="6"/>
  <c r="I226" i="6" s="1"/>
  <c r="E245" i="6"/>
  <c r="I245" i="6" s="1"/>
  <c r="I277" i="6"/>
  <c r="E283" i="6"/>
  <c r="I283" i="6" s="1"/>
  <c r="I310" i="6"/>
  <c r="E342" i="6"/>
  <c r="I342" i="6" s="1"/>
  <c r="I448" i="6"/>
  <c r="I601" i="6"/>
  <c r="I608" i="6"/>
  <c r="I808" i="6"/>
  <c r="E259" i="6"/>
  <c r="I259" i="6" s="1"/>
  <c r="E306" i="6"/>
  <c r="I306" i="6" s="1"/>
  <c r="I351" i="6"/>
  <c r="E372" i="6"/>
  <c r="E407" i="6"/>
  <c r="I407" i="6" s="1"/>
  <c r="G63" i="6"/>
  <c r="F63" i="6"/>
  <c r="E327" i="6"/>
  <c r="E343" i="6"/>
  <c r="I343" i="6" s="1"/>
  <c r="D341" i="6"/>
  <c r="D339" i="6"/>
  <c r="G420" i="6"/>
  <c r="E483" i="6"/>
  <c r="I483" i="6" s="1"/>
  <c r="I484" i="6"/>
  <c r="F708" i="6"/>
  <c r="F710" i="6"/>
  <c r="E868" i="6"/>
  <c r="I868" i="6" s="1"/>
  <c r="I870" i="6"/>
  <c r="I24" i="6"/>
  <c r="F26" i="6"/>
  <c r="D33" i="6"/>
  <c r="F54" i="6"/>
  <c r="G39" i="6"/>
  <c r="E79" i="6"/>
  <c r="I79" i="6" s="1"/>
  <c r="H49" i="6"/>
  <c r="I91" i="6"/>
  <c r="E116" i="6"/>
  <c r="I116" i="6" s="1"/>
  <c r="I120" i="6"/>
  <c r="E132" i="6"/>
  <c r="I132" i="6" s="1"/>
  <c r="D144" i="6"/>
  <c r="F152" i="6"/>
  <c r="I152" i="6" s="1"/>
  <c r="E153" i="6"/>
  <c r="E148" i="6" s="1"/>
  <c r="I160" i="6"/>
  <c r="I161" i="6"/>
  <c r="D162" i="6"/>
  <c r="D164" i="6"/>
  <c r="I165" i="6"/>
  <c r="I170" i="6"/>
  <c r="I176" i="6"/>
  <c r="H194" i="6"/>
  <c r="H190" i="6" s="1"/>
  <c r="E209" i="6"/>
  <c r="I209" i="6" s="1"/>
  <c r="E243" i="6"/>
  <c r="E292" i="6"/>
  <c r="I292" i="6" s="1"/>
  <c r="E299" i="6"/>
  <c r="I299" i="6" s="1"/>
  <c r="D321" i="6"/>
  <c r="G325" i="6"/>
  <c r="G327" i="6"/>
  <c r="G334" i="6"/>
  <c r="E379" i="6"/>
  <c r="I379" i="6" s="1"/>
  <c r="G406" i="6"/>
  <c r="H406" i="6"/>
  <c r="D411" i="6"/>
  <c r="E414" i="6"/>
  <c r="I414" i="6" s="1"/>
  <c r="H411" i="6"/>
  <c r="H413" i="6"/>
  <c r="D499" i="6"/>
  <c r="D495" i="6" s="1"/>
  <c r="E509" i="6"/>
  <c r="I509" i="6" s="1"/>
  <c r="I511" i="6"/>
  <c r="E507" i="6"/>
  <c r="I507" i="6" s="1"/>
  <c r="I602" i="6"/>
  <c r="E597" i="6"/>
  <c r="I597" i="6" s="1"/>
  <c r="F645" i="6"/>
  <c r="G715" i="6"/>
  <c r="G754" i="6"/>
  <c r="G750" i="6" s="1"/>
  <c r="I773" i="6"/>
  <c r="E769" i="6"/>
  <c r="I769" i="6" s="1"/>
  <c r="E791" i="6"/>
  <c r="I791" i="6" s="1"/>
  <c r="I793" i="6"/>
  <c r="I795" i="6"/>
  <c r="E843" i="6"/>
  <c r="I843" i="6" s="1"/>
  <c r="I845" i="6"/>
  <c r="E852" i="6"/>
  <c r="I852" i="6" s="1"/>
  <c r="E854" i="6"/>
  <c r="I854" i="6" s="1"/>
  <c r="I856" i="6"/>
  <c r="I15" i="6"/>
  <c r="I25" i="6"/>
  <c r="F47" i="6"/>
  <c r="F46" i="6"/>
  <c r="G56" i="6"/>
  <c r="D148" i="6"/>
  <c r="G150" i="6"/>
  <c r="F157" i="6"/>
  <c r="F162" i="6"/>
  <c r="I166" i="6"/>
  <c r="F221" i="6"/>
  <c r="F220" i="6" s="1"/>
  <c r="E252" i="6"/>
  <c r="I252" i="6" s="1"/>
  <c r="D274" i="6"/>
  <c r="D270" i="6" s="1"/>
  <c r="D269" i="6" s="1"/>
  <c r="G371" i="6"/>
  <c r="G367" i="6" s="1"/>
  <c r="E866" i="6"/>
  <c r="I866" i="6" s="1"/>
  <c r="D41" i="6"/>
  <c r="E41" i="6" s="1"/>
  <c r="D56" i="6"/>
  <c r="E56" i="6" s="1"/>
  <c r="H71" i="6"/>
  <c r="I81" i="6"/>
  <c r="G54" i="6"/>
  <c r="G164" i="6"/>
  <c r="F190" i="6"/>
  <c r="F197" i="6"/>
  <c r="E204" i="6"/>
  <c r="I204" i="6" s="1"/>
  <c r="I227" i="6"/>
  <c r="G225" i="6"/>
  <c r="G221" i="6" s="1"/>
  <c r="G220" i="6" s="1"/>
  <c r="H274" i="6"/>
  <c r="H270" i="6" s="1"/>
  <c r="H269" i="6" s="1"/>
  <c r="H316" i="6" s="1"/>
  <c r="E279" i="6"/>
  <c r="F291" i="6"/>
  <c r="F287" i="6" s="1"/>
  <c r="I328" i="6"/>
  <c r="H327" i="6"/>
  <c r="E374" i="6"/>
  <c r="I374" i="6" s="1"/>
  <c r="I376" i="6"/>
  <c r="G418" i="6"/>
  <c r="I423" i="6"/>
  <c r="E491" i="6"/>
  <c r="I491" i="6" s="1"/>
  <c r="I492" i="6"/>
  <c r="H499" i="6"/>
  <c r="H495" i="6" s="1"/>
  <c r="E663" i="6"/>
  <c r="I663" i="6" s="1"/>
  <c r="I664" i="6"/>
  <c r="E835" i="6"/>
  <c r="F19" i="6"/>
  <c r="F18" i="6" s="1"/>
  <c r="G22" i="6"/>
  <c r="G17" i="6" s="1"/>
  <c r="G13" i="6" s="1"/>
  <c r="D40" i="6"/>
  <c r="E40" i="6" s="1"/>
  <c r="F55" i="6"/>
  <c r="I72" i="6"/>
  <c r="I75" i="6"/>
  <c r="H78" i="6"/>
  <c r="G83" i="6"/>
  <c r="E107" i="6"/>
  <c r="I107" i="6" s="1"/>
  <c r="G115" i="6"/>
  <c r="G111" i="6" s="1"/>
  <c r="G140" i="6" s="1"/>
  <c r="E151" i="6"/>
  <c r="I151" i="6" s="1"/>
  <c r="H150" i="6"/>
  <c r="G157" i="6"/>
  <c r="H162" i="6"/>
  <c r="I174" i="6"/>
  <c r="I179" i="6"/>
  <c r="G190" i="6"/>
  <c r="D194" i="6"/>
  <c r="D190" i="6" s="1"/>
  <c r="D219" i="6" s="1"/>
  <c r="I199" i="6"/>
  <c r="E202" i="6"/>
  <c r="I202" i="6" s="1"/>
  <c r="H225" i="6"/>
  <c r="H221" i="6" s="1"/>
  <c r="H220" i="6" s="1"/>
  <c r="I254" i="6"/>
  <c r="D327" i="6"/>
  <c r="F339" i="6"/>
  <c r="H354" i="6"/>
  <c r="H350" i="6" s="1"/>
  <c r="H349" i="6" s="1"/>
  <c r="H319" i="6" s="1"/>
  <c r="E355" i="6"/>
  <c r="E386" i="6"/>
  <c r="I386" i="6" s="1"/>
  <c r="I391" i="6"/>
  <c r="I426" i="6"/>
  <c r="E580" i="6"/>
  <c r="I580" i="6" s="1"/>
  <c r="I582" i="6"/>
  <c r="D625" i="6"/>
  <c r="E626" i="6"/>
  <c r="E625" i="6" s="1"/>
  <c r="I625" i="6" s="1"/>
  <c r="F631" i="6"/>
  <c r="F629" i="6"/>
  <c r="D638" i="6"/>
  <c r="D643" i="6"/>
  <c r="E683" i="6"/>
  <c r="I683" i="6" s="1"/>
  <c r="I689" i="6"/>
  <c r="E705" i="6"/>
  <c r="D704" i="6"/>
  <c r="I712" i="6"/>
  <c r="D717" i="6"/>
  <c r="E720" i="6"/>
  <c r="I720" i="6" s="1"/>
  <c r="E742" i="6"/>
  <c r="I742" i="6" s="1"/>
  <c r="I744" i="6"/>
  <c r="D750" i="6"/>
  <c r="D547" i="6"/>
  <c r="D543" i="6" s="1"/>
  <c r="E588" i="6"/>
  <c r="I588" i="6" s="1"/>
  <c r="E606" i="6"/>
  <c r="I606" i="6" s="1"/>
  <c r="G643" i="6"/>
  <c r="D658" i="6"/>
  <c r="D654" i="6" s="1"/>
  <c r="D653" i="6" s="1"/>
  <c r="E659" i="6"/>
  <c r="E667" i="6"/>
  <c r="I667" i="6" s="1"/>
  <c r="F675" i="6"/>
  <c r="F671" i="6" s="1"/>
  <c r="E692" i="6"/>
  <c r="I692" i="6" s="1"/>
  <c r="G708" i="6"/>
  <c r="E806" i="6"/>
  <c r="I806" i="6" s="1"/>
  <c r="I822" i="6"/>
  <c r="F851" i="6"/>
  <c r="F847" i="6" s="1"/>
  <c r="E908" i="6"/>
  <c r="I908" i="6" s="1"/>
  <c r="D334" i="6"/>
  <c r="G341" i="6"/>
  <c r="D371" i="6"/>
  <c r="D367" i="6" s="1"/>
  <c r="H371" i="6"/>
  <c r="H367" i="6" s="1"/>
  <c r="H404" i="6"/>
  <c r="I421" i="6"/>
  <c r="I429" i="6"/>
  <c r="G482" i="6"/>
  <c r="G478" i="6" s="1"/>
  <c r="G477" i="6" s="1"/>
  <c r="G524" i="6" s="1"/>
  <c r="E487" i="6"/>
  <c r="I487" i="6" s="1"/>
  <c r="H596" i="6"/>
  <c r="E629" i="6"/>
  <c r="D675" i="6"/>
  <c r="D671" i="6" s="1"/>
  <c r="H675" i="6"/>
  <c r="H671" i="6" s="1"/>
  <c r="H700" i="6" s="1"/>
  <c r="I711" i="6"/>
  <c r="H708" i="6"/>
  <c r="I721" i="6"/>
  <c r="H737" i="6"/>
  <c r="H733" i="6" s="1"/>
  <c r="H732" i="6" s="1"/>
  <c r="H779" i="6" s="1"/>
  <c r="D786" i="6"/>
  <c r="D782" i="6" s="1"/>
  <c r="D781" i="6" s="1"/>
  <c r="H786" i="6"/>
  <c r="H782" i="6" s="1"/>
  <c r="H781" i="6" s="1"/>
  <c r="H803" i="6"/>
  <c r="H799" i="6" s="1"/>
  <c r="G851" i="6"/>
  <c r="G847" i="6" s="1"/>
  <c r="G876" i="6" s="1"/>
  <c r="F900" i="6"/>
  <c r="F896" i="6" s="1"/>
  <c r="D354" i="6"/>
  <c r="D350" i="6" s="1"/>
  <c r="D349" i="6" s="1"/>
  <c r="D319" i="6" s="1"/>
  <c r="I356" i="6"/>
  <c r="D406" i="6"/>
  <c r="F420" i="6"/>
  <c r="I430" i="6"/>
  <c r="G450" i="6"/>
  <c r="G446" i="6" s="1"/>
  <c r="G475" i="6" s="1"/>
  <c r="I488" i="6"/>
  <c r="E555" i="6"/>
  <c r="I555" i="6" s="1"/>
  <c r="D645" i="6"/>
  <c r="H645" i="6"/>
  <c r="G658" i="6"/>
  <c r="G654" i="6" s="1"/>
  <c r="G653" i="6" s="1"/>
  <c r="G623" i="6" s="1"/>
  <c r="E690" i="6"/>
  <c r="I690" i="6" s="1"/>
  <c r="I727" i="6"/>
  <c r="I728" i="6"/>
  <c r="D737" i="6"/>
  <c r="D733" i="6" s="1"/>
  <c r="D732" i="6" s="1"/>
  <c r="F754" i="6"/>
  <c r="F750" i="6" s="1"/>
  <c r="F779" i="6" s="1"/>
  <c r="D803" i="6"/>
  <c r="D799" i="6" s="1"/>
  <c r="D834" i="6"/>
  <c r="D830" i="6" s="1"/>
  <c r="D829" i="6" s="1"/>
  <c r="H834" i="6"/>
  <c r="H830" i="6" s="1"/>
  <c r="H829" i="6" s="1"/>
  <c r="I910" i="6"/>
  <c r="E18" i="6"/>
  <c r="I20" i="6"/>
  <c r="E55" i="6"/>
  <c r="E65" i="6"/>
  <c r="I66" i="6"/>
  <c r="I73" i="6"/>
  <c r="E69" i="6"/>
  <c r="E71" i="6"/>
  <c r="E26" i="6"/>
  <c r="I28" i="6"/>
  <c r="E14" i="6"/>
  <c r="D22" i="6"/>
  <c r="D71" i="6"/>
  <c r="F69" i="6"/>
  <c r="F68" i="6" s="1"/>
  <c r="F64" i="6" s="1"/>
  <c r="D18" i="6"/>
  <c r="E22" i="6"/>
  <c r="D42" i="6"/>
  <c r="H69" i="6"/>
  <c r="H76" i="6"/>
  <c r="H85" i="6"/>
  <c r="D98" i="6"/>
  <c r="D94" i="6" s="1"/>
  <c r="D93" i="6" s="1"/>
  <c r="E99" i="6"/>
  <c r="I144" i="6"/>
  <c r="E155" i="6"/>
  <c r="I155" i="6" s="1"/>
  <c r="I159" i="6"/>
  <c r="G71" i="6"/>
  <c r="G41" i="6"/>
  <c r="F78" i="6"/>
  <c r="F48" i="6"/>
  <c r="D49" i="6"/>
  <c r="E49" i="6" s="1"/>
  <c r="E82" i="6"/>
  <c r="I82" i="6" s="1"/>
  <c r="I87" i="6"/>
  <c r="D85" i="6"/>
  <c r="E88" i="6"/>
  <c r="E85" i="6" s="1"/>
  <c r="D78" i="6"/>
  <c r="E80" i="6"/>
  <c r="D26" i="6"/>
  <c r="G69" i="6"/>
  <c r="I74" i="6"/>
  <c r="I95" i="6"/>
  <c r="G219" i="6"/>
  <c r="D58" i="6"/>
  <c r="E58" i="6" s="1"/>
  <c r="D83" i="6"/>
  <c r="I100" i="6"/>
  <c r="I104" i="6"/>
  <c r="I108" i="6"/>
  <c r="E112" i="6"/>
  <c r="E130" i="6"/>
  <c r="I130" i="6" s="1"/>
  <c r="F153" i="6"/>
  <c r="E158" i="6"/>
  <c r="E162" i="6"/>
  <c r="E178" i="6"/>
  <c r="E191" i="6"/>
  <c r="I206" i="6"/>
  <c r="I213" i="6"/>
  <c r="I347" i="6"/>
  <c r="I368" i="6"/>
  <c r="E411" i="6"/>
  <c r="I415" i="6"/>
  <c r="I145" i="6"/>
  <c r="I167" i="6"/>
  <c r="I239" i="6"/>
  <c r="I322" i="6"/>
  <c r="I331" i="6"/>
  <c r="I344" i="6"/>
  <c r="E125" i="6"/>
  <c r="I125" i="6" s="1"/>
  <c r="I127" i="6"/>
  <c r="I134" i="6"/>
  <c r="D155" i="6"/>
  <c r="E182" i="6"/>
  <c r="I182" i="6" s="1"/>
  <c r="E186" i="6"/>
  <c r="I186" i="6" s="1"/>
  <c r="E197" i="6"/>
  <c r="I200" i="6"/>
  <c r="I224" i="6"/>
  <c r="I247" i="6"/>
  <c r="I248" i="6"/>
  <c r="E250" i="6"/>
  <c r="I250" i="6" s="1"/>
  <c r="E336" i="6"/>
  <c r="D332" i="6"/>
  <c r="I337" i="6"/>
  <c r="I338" i="6"/>
  <c r="G339" i="6"/>
  <c r="E195" i="6"/>
  <c r="F243" i="6"/>
  <c r="F242" i="6" s="1"/>
  <c r="F238" i="6" s="1"/>
  <c r="E257" i="6"/>
  <c r="I257" i="6" s="1"/>
  <c r="I303" i="6"/>
  <c r="E301" i="6"/>
  <c r="I301" i="6" s="1"/>
  <c r="E325" i="6"/>
  <c r="I329" i="6"/>
  <c r="F334" i="6"/>
  <c r="I345" i="6"/>
  <c r="E400" i="6"/>
  <c r="I401" i="6"/>
  <c r="F330" i="6"/>
  <c r="E335" i="6"/>
  <c r="I335" i="6" s="1"/>
  <c r="F355" i="6"/>
  <c r="F354" i="6" s="1"/>
  <c r="F350" i="6" s="1"/>
  <c r="F349" i="6" s="1"/>
  <c r="E359" i="6"/>
  <c r="I359" i="6" s="1"/>
  <c r="E363" i="6"/>
  <c r="I363" i="6" s="1"/>
  <c r="I369" i="6"/>
  <c r="E381" i="6"/>
  <c r="I381" i="6" s="1"/>
  <c r="D404" i="6"/>
  <c r="D413" i="6"/>
  <c r="E422" i="6"/>
  <c r="D418" i="6"/>
  <c r="D450" i="6"/>
  <c r="D446" i="6" s="1"/>
  <c r="D475" i="6" s="1"/>
  <c r="E460" i="6"/>
  <c r="I460" i="6" s="1"/>
  <c r="I462" i="6"/>
  <c r="E465" i="6"/>
  <c r="I465" i="6" s="1"/>
  <c r="I469" i="6"/>
  <c r="E467" i="6"/>
  <c r="I467" i="6" s="1"/>
  <c r="D530" i="6"/>
  <c r="D526" i="6" s="1"/>
  <c r="D525" i="6" s="1"/>
  <c r="I541" i="6"/>
  <c r="E539" i="6"/>
  <c r="I539" i="6" s="1"/>
  <c r="H592" i="6"/>
  <c r="I496" i="6"/>
  <c r="I505" i="6"/>
  <c r="E502" i="6"/>
  <c r="I502" i="6" s="1"/>
  <c r="I518" i="6"/>
  <c r="E516" i="6"/>
  <c r="I516" i="6" s="1"/>
  <c r="E514" i="6"/>
  <c r="I514" i="6" s="1"/>
  <c r="I545" i="6"/>
  <c r="E544" i="6"/>
  <c r="I593" i="6"/>
  <c r="I358" i="6"/>
  <c r="E409" i="6"/>
  <c r="F418" i="6"/>
  <c r="I424" i="6"/>
  <c r="E428" i="6"/>
  <c r="I447" i="6"/>
  <c r="H450" i="6"/>
  <c r="H446" i="6" s="1"/>
  <c r="H475" i="6" s="1"/>
  <c r="I527" i="6"/>
  <c r="I533" i="6"/>
  <c r="E531" i="6"/>
  <c r="F543" i="6"/>
  <c r="F413" i="6"/>
  <c r="H418" i="6"/>
  <c r="E451" i="6"/>
  <c r="F455" i="6" s="1"/>
  <c r="H530" i="6"/>
  <c r="H526" i="6" s="1"/>
  <c r="H525" i="6" s="1"/>
  <c r="H572" i="6" s="1"/>
  <c r="I537" i="6"/>
  <c r="E535" i="6"/>
  <c r="I535" i="6" s="1"/>
  <c r="E548" i="6"/>
  <c r="E557" i="6"/>
  <c r="I557" i="6" s="1"/>
  <c r="I559" i="6"/>
  <c r="I634" i="6"/>
  <c r="F636" i="6"/>
  <c r="F638" i="6"/>
  <c r="G645" i="6"/>
  <c r="I647" i="6"/>
  <c r="I651" i="6"/>
  <c r="I655" i="6"/>
  <c r="E564" i="6"/>
  <c r="I564" i="6" s="1"/>
  <c r="I615" i="6"/>
  <c r="E613" i="6"/>
  <c r="I613" i="6" s="1"/>
  <c r="E611" i="6"/>
  <c r="I611" i="6" s="1"/>
  <c r="I626" i="6"/>
  <c r="E643" i="6"/>
  <c r="I648" i="6"/>
  <c r="D623" i="6"/>
  <c r="I633" i="6"/>
  <c r="G629" i="6"/>
  <c r="G628" i="6" s="1"/>
  <c r="G624" i="6" s="1"/>
  <c r="G631" i="6"/>
  <c r="E550" i="6"/>
  <c r="I550" i="6" s="1"/>
  <c r="E640" i="6"/>
  <c r="D636" i="6"/>
  <c r="I642" i="6"/>
  <c r="I713" i="6"/>
  <c r="E708" i="6"/>
  <c r="E676" i="6"/>
  <c r="D710" i="6"/>
  <c r="H710" i="6"/>
  <c r="E726" i="6"/>
  <c r="D722" i="6"/>
  <c r="I848" i="6"/>
  <c r="F883" i="6"/>
  <c r="F879" i="6" s="1"/>
  <c r="F878" i="6" s="1"/>
  <c r="D900" i="6"/>
  <c r="D896" i="6" s="1"/>
  <c r="H900" i="6"/>
  <c r="H896" i="6" s="1"/>
  <c r="E915" i="6"/>
  <c r="I915" i="6" s="1"/>
  <c r="I919" i="6"/>
  <c r="E917" i="6"/>
  <c r="I917" i="6" s="1"/>
  <c r="E639" i="6"/>
  <c r="I639" i="6" s="1"/>
  <c r="I660" i="6"/>
  <c r="E672" i="6"/>
  <c r="E685" i="6"/>
  <c r="I685" i="6" s="1"/>
  <c r="D708" i="6"/>
  <c r="F724" i="6"/>
  <c r="E818" i="6"/>
  <c r="I823" i="6"/>
  <c r="E820" i="6"/>
  <c r="E859" i="6"/>
  <c r="I859" i="6" s="1"/>
  <c r="I863" i="6"/>
  <c r="E861" i="6"/>
  <c r="I861" i="6" s="1"/>
  <c r="E892" i="6"/>
  <c r="I892" i="6" s="1"/>
  <c r="I893" i="6"/>
  <c r="I901" i="6"/>
  <c r="E755" i="6"/>
  <c r="I759" i="6"/>
  <c r="E757" i="6"/>
  <c r="I757" i="6" s="1"/>
  <c r="I804" i="6"/>
  <c r="E811" i="6"/>
  <c r="I811" i="6" s="1"/>
  <c r="I815" i="6"/>
  <c r="E813" i="6"/>
  <c r="I813" i="6" s="1"/>
  <c r="E888" i="6"/>
  <c r="I888" i="6" s="1"/>
  <c r="I889" i="6"/>
  <c r="E678" i="6"/>
  <c r="I678" i="6" s="1"/>
  <c r="I751" i="6"/>
  <c r="E725" i="6"/>
  <c r="I725" i="6" s="1"/>
  <c r="I772" i="6"/>
  <c r="G803" i="6"/>
  <c r="G799" i="6" s="1"/>
  <c r="E884" i="6"/>
  <c r="I885" i="6"/>
  <c r="E738" i="6"/>
  <c r="E897" i="6"/>
  <c r="E771" i="6"/>
  <c r="I771" i="6" s="1"/>
  <c r="F820" i="6"/>
  <c r="E903" i="6"/>
  <c r="I903" i="6" s="1"/>
  <c r="H140" i="6" l="1"/>
  <c r="G142" i="6"/>
  <c r="E406" i="6"/>
  <c r="H396" i="6"/>
  <c r="G779" i="6"/>
  <c r="E631" i="6"/>
  <c r="F876" i="6"/>
  <c r="I372" i="6"/>
  <c r="E413" i="6"/>
  <c r="I58" i="6"/>
  <c r="I47" i="6"/>
  <c r="F524" i="6"/>
  <c r="H324" i="6"/>
  <c r="H320" i="6" s="1"/>
  <c r="H17" i="6"/>
  <c r="H13" i="6" s="1"/>
  <c r="H142" i="6"/>
  <c r="G396" i="6"/>
  <c r="G828" i="6"/>
  <c r="E645" i="6"/>
  <c r="I645" i="6" s="1"/>
  <c r="F316" i="6"/>
  <c r="I56" i="6"/>
  <c r="H50" i="6"/>
  <c r="G925" i="6"/>
  <c r="G316" i="6"/>
  <c r="F140" i="6"/>
  <c r="D700" i="6"/>
  <c r="I197" i="6"/>
  <c r="I26" i="6"/>
  <c r="G50" i="6"/>
  <c r="G147" i="6"/>
  <c r="G143" i="6" s="1"/>
  <c r="H45" i="6"/>
  <c r="D621" i="6"/>
  <c r="H147" i="6"/>
  <c r="H143" i="6" s="1"/>
  <c r="I818" i="6"/>
  <c r="E225" i="6"/>
  <c r="F371" i="6"/>
  <c r="F367" i="6" s="1"/>
  <c r="H43" i="6"/>
  <c r="G621" i="6"/>
  <c r="F628" i="6"/>
  <c r="F624" i="6" s="1"/>
  <c r="F17" i="6"/>
  <c r="F13" i="6" s="1"/>
  <c r="G267" i="6"/>
  <c r="H36" i="6"/>
  <c r="G403" i="6"/>
  <c r="G399" i="6" s="1"/>
  <c r="D524" i="6"/>
  <c r="I164" i="6"/>
  <c r="D324" i="6"/>
  <c r="D320" i="6" s="1"/>
  <c r="I411" i="6"/>
  <c r="H707" i="6"/>
  <c r="H703" i="6" s="1"/>
  <c r="G700" i="6"/>
  <c r="D267" i="6"/>
  <c r="F398" i="6"/>
  <c r="H219" i="6"/>
  <c r="G45" i="6"/>
  <c r="H621" i="6"/>
  <c r="D876" i="6"/>
  <c r="H267" i="6"/>
  <c r="F707" i="6"/>
  <c r="F703" i="6" s="1"/>
  <c r="F52" i="6"/>
  <c r="I54" i="6"/>
  <c r="H524" i="6"/>
  <c r="H35" i="6"/>
  <c r="H31" i="6" s="1"/>
  <c r="H60" i="6" s="1"/>
  <c r="D142" i="6"/>
  <c r="D52" i="6"/>
  <c r="I22" i="6"/>
  <c r="E717" i="6"/>
  <c r="I717" i="6" s="1"/>
  <c r="E354" i="6"/>
  <c r="I354" i="6" s="1"/>
  <c r="H52" i="6"/>
  <c r="I19" i="6"/>
  <c r="F700" i="6"/>
  <c r="D403" i="6"/>
  <c r="D399" i="6" s="1"/>
  <c r="G68" i="6"/>
  <c r="G64" i="6" s="1"/>
  <c r="D50" i="6"/>
  <c r="I55" i="6"/>
  <c r="E341" i="6"/>
  <c r="I341" i="6" s="1"/>
  <c r="H828" i="6"/>
  <c r="G707" i="6"/>
  <c r="G703" i="6" s="1"/>
  <c r="E658" i="6"/>
  <c r="E654" i="6" s="1"/>
  <c r="I654" i="6" s="1"/>
  <c r="G43" i="6"/>
  <c r="E834" i="6"/>
  <c r="D316" i="6"/>
  <c r="H38" i="6"/>
  <c r="G572" i="6"/>
  <c r="H925" i="6"/>
  <c r="D628" i="6"/>
  <c r="D624" i="6" s="1"/>
  <c r="G324" i="6"/>
  <c r="G320" i="6" s="1"/>
  <c r="H403" i="6"/>
  <c r="H399" i="6" s="1"/>
  <c r="G398" i="6"/>
  <c r="D925" i="6"/>
  <c r="F572" i="6"/>
  <c r="D396" i="6"/>
  <c r="D68" i="6"/>
  <c r="D64" i="6" s="1"/>
  <c r="D36" i="6"/>
  <c r="E339" i="6"/>
  <c r="I339" i="6" s="1"/>
  <c r="E851" i="6"/>
  <c r="E847" i="6" s="1"/>
  <c r="I847" i="6" s="1"/>
  <c r="I659" i="6"/>
  <c r="I153" i="6"/>
  <c r="E291" i="6"/>
  <c r="I291" i="6" s="1"/>
  <c r="E371" i="6"/>
  <c r="E367" i="6" s="1"/>
  <c r="I355" i="6"/>
  <c r="E715" i="6"/>
  <c r="I715" i="6" s="1"/>
  <c r="I658" i="6"/>
  <c r="D779" i="6"/>
  <c r="D702" i="6"/>
  <c r="I705" i="6"/>
  <c r="E704" i="6"/>
  <c r="I704" i="6" s="1"/>
  <c r="I279" i="6"/>
  <c r="E274" i="6"/>
  <c r="E33" i="6"/>
  <c r="D32" i="6"/>
  <c r="I643" i="6"/>
  <c r="E596" i="6"/>
  <c r="I596" i="6" s="1"/>
  <c r="D147" i="6"/>
  <c r="D143" i="6" s="1"/>
  <c r="I162" i="6"/>
  <c r="E115" i="6"/>
  <c r="I115" i="6" s="1"/>
  <c r="H876" i="6"/>
  <c r="E786" i="6"/>
  <c r="D828" i="6"/>
  <c r="E482" i="6"/>
  <c r="E39" i="6"/>
  <c r="I39" i="6" s="1"/>
  <c r="D707" i="6"/>
  <c r="D703" i="6" s="1"/>
  <c r="H398" i="6"/>
  <c r="E499" i="6"/>
  <c r="I835" i="6"/>
  <c r="E900" i="6"/>
  <c r="I900" i="6" s="1"/>
  <c r="H702" i="6"/>
  <c r="E579" i="6"/>
  <c r="I579" i="6" s="1"/>
  <c r="F267" i="6"/>
  <c r="I225" i="6"/>
  <c r="I85" i="6"/>
  <c r="I49" i="6"/>
  <c r="G38" i="6"/>
  <c r="G36" i="6"/>
  <c r="D43" i="6"/>
  <c r="F50" i="6"/>
  <c r="E150" i="6"/>
  <c r="F408" i="6"/>
  <c r="I455" i="6"/>
  <c r="F925" i="6"/>
  <c r="F702" i="6"/>
  <c r="I897" i="6"/>
  <c r="I820" i="6"/>
  <c r="E675" i="6"/>
  <c r="I675" i="6" s="1"/>
  <c r="I676" i="6"/>
  <c r="I629" i="6"/>
  <c r="I631" i="6"/>
  <c r="I548" i="6"/>
  <c r="E547" i="6"/>
  <c r="I547" i="6" s="1"/>
  <c r="I531" i="6"/>
  <c r="E530" i="6"/>
  <c r="I428" i="6"/>
  <c r="D572" i="6"/>
  <c r="D398" i="6"/>
  <c r="F325" i="6"/>
  <c r="F324" i="6" s="1"/>
  <c r="F320" i="6" s="1"/>
  <c r="F327" i="6"/>
  <c r="I327" i="6" s="1"/>
  <c r="I330" i="6"/>
  <c r="I413" i="6"/>
  <c r="E404" i="6"/>
  <c r="F219" i="6"/>
  <c r="F142" i="6"/>
  <c r="E147" i="6"/>
  <c r="F45" i="6"/>
  <c r="F43" i="6"/>
  <c r="I243" i="6"/>
  <c r="D140" i="6"/>
  <c r="D63" i="6"/>
  <c r="E42" i="6"/>
  <c r="E36" i="6" s="1"/>
  <c r="D38" i="6"/>
  <c r="I14" i="6"/>
  <c r="E50" i="6"/>
  <c r="E43" i="6"/>
  <c r="I726" i="6"/>
  <c r="E724" i="6"/>
  <c r="I724" i="6" s="1"/>
  <c r="E722" i="6"/>
  <c r="I722" i="6" s="1"/>
  <c r="I544" i="6"/>
  <c r="I422" i="6"/>
  <c r="E420" i="6"/>
  <c r="I420" i="6" s="1"/>
  <c r="E418" i="6"/>
  <c r="I418" i="6" s="1"/>
  <c r="F396" i="6"/>
  <c r="F319" i="6"/>
  <c r="I400" i="6"/>
  <c r="I112" i="6"/>
  <c r="I851" i="6"/>
  <c r="I710" i="6"/>
  <c r="I195" i="6"/>
  <c r="E194" i="6"/>
  <c r="I194" i="6" s="1"/>
  <c r="I191" i="6"/>
  <c r="I158" i="6"/>
  <c r="E46" i="6"/>
  <c r="I88" i="6"/>
  <c r="E83" i="6"/>
  <c r="I83" i="6" s="1"/>
  <c r="I71" i="6"/>
  <c r="I884" i="6"/>
  <c r="E883" i="6"/>
  <c r="I640" i="6"/>
  <c r="E638" i="6"/>
  <c r="I638" i="6" s="1"/>
  <c r="E636" i="6"/>
  <c r="E737" i="6"/>
  <c r="I738" i="6"/>
  <c r="E803" i="6"/>
  <c r="I755" i="6"/>
  <c r="E754" i="6"/>
  <c r="I672" i="6"/>
  <c r="I708" i="6"/>
  <c r="F457" i="6"/>
  <c r="F456" i="6"/>
  <c r="E450" i="6"/>
  <c r="E332" i="6"/>
  <c r="I332" i="6" s="1"/>
  <c r="I336" i="6"/>
  <c r="E334" i="6"/>
  <c r="I334" i="6" s="1"/>
  <c r="E177" i="6"/>
  <c r="I178" i="6"/>
  <c r="F148" i="6"/>
  <c r="F150" i="6"/>
  <c r="E53" i="6"/>
  <c r="E221" i="6"/>
  <c r="E76" i="6"/>
  <c r="I76" i="6" s="1"/>
  <c r="I80" i="6"/>
  <c r="E78" i="6"/>
  <c r="I78" i="6" s="1"/>
  <c r="D45" i="6"/>
  <c r="E242" i="6"/>
  <c r="E157" i="6"/>
  <c r="I157" i="6" s="1"/>
  <c r="I99" i="6"/>
  <c r="E98" i="6"/>
  <c r="H68" i="6"/>
  <c r="H64" i="6" s="1"/>
  <c r="D17" i="6"/>
  <c r="D13" i="6" s="1"/>
  <c r="I69" i="6"/>
  <c r="I65" i="6"/>
  <c r="I48" i="6"/>
  <c r="I18" i="6"/>
  <c r="E17" i="6"/>
  <c r="I17" i="6" s="1"/>
  <c r="I43" i="6" l="1"/>
  <c r="D35" i="6"/>
  <c r="D31" i="6" s="1"/>
  <c r="I367" i="6"/>
  <c r="I325" i="6"/>
  <c r="E287" i="6"/>
  <c r="I287" i="6" s="1"/>
  <c r="E350" i="6"/>
  <c r="G35" i="6"/>
  <c r="G31" i="6" s="1"/>
  <c r="G60" i="6" s="1"/>
  <c r="I50" i="6"/>
  <c r="I834" i="6"/>
  <c r="E830" i="6"/>
  <c r="I371" i="6"/>
  <c r="F451" i="6"/>
  <c r="I451" i="6" s="1"/>
  <c r="E653" i="6"/>
  <c r="I653" i="6" s="1"/>
  <c r="E896" i="6"/>
  <c r="I896" i="6" s="1"/>
  <c r="E270" i="6"/>
  <c r="I274" i="6"/>
  <c r="E38" i="6"/>
  <c r="I482" i="6"/>
  <c r="E478" i="6"/>
  <c r="E68" i="6"/>
  <c r="I150" i="6"/>
  <c r="E671" i="6"/>
  <c r="I671" i="6" s="1"/>
  <c r="D60" i="6"/>
  <c r="E324" i="6"/>
  <c r="I324" i="6" s="1"/>
  <c r="E543" i="6"/>
  <c r="I543" i="6" s="1"/>
  <c r="I499" i="6"/>
  <c r="E495" i="6"/>
  <c r="I495" i="6" s="1"/>
  <c r="E592" i="6"/>
  <c r="I592" i="6" s="1"/>
  <c r="E707" i="6"/>
  <c r="E703" i="6" s="1"/>
  <c r="I703" i="6" s="1"/>
  <c r="E575" i="6"/>
  <c r="I575" i="6" s="1"/>
  <c r="E111" i="6"/>
  <c r="I111" i="6" s="1"/>
  <c r="E782" i="6"/>
  <c r="I786" i="6"/>
  <c r="E32" i="6"/>
  <c r="I32" i="6" s="1"/>
  <c r="I33" i="6"/>
  <c r="F450" i="6"/>
  <c r="F446" i="6" s="1"/>
  <c r="F475" i="6" s="1"/>
  <c r="F147" i="6"/>
  <c r="F143" i="6" s="1"/>
  <c r="I148" i="6"/>
  <c r="I803" i="6"/>
  <c r="E799" i="6"/>
  <c r="I799" i="6" s="1"/>
  <c r="I242" i="6"/>
  <c r="E238" i="6"/>
  <c r="I238" i="6" s="1"/>
  <c r="I53" i="6"/>
  <c r="E52" i="6"/>
  <c r="I52" i="6" s="1"/>
  <c r="I457" i="6"/>
  <c r="F410" i="6"/>
  <c r="I636" i="6"/>
  <c r="E628" i="6"/>
  <c r="E190" i="6"/>
  <c r="I190" i="6" s="1"/>
  <c r="E403" i="6"/>
  <c r="I408" i="6"/>
  <c r="F40" i="6"/>
  <c r="E35" i="6"/>
  <c r="I98" i="6"/>
  <c r="E94" i="6"/>
  <c r="I177" i="6"/>
  <c r="E173" i="6"/>
  <c r="E446" i="6"/>
  <c r="I754" i="6"/>
  <c r="E750" i="6"/>
  <c r="I750" i="6" s="1"/>
  <c r="I737" i="6"/>
  <c r="E733" i="6"/>
  <c r="I883" i="6"/>
  <c r="E879" i="6"/>
  <c r="I46" i="6"/>
  <c r="E45" i="6"/>
  <c r="I45" i="6" s="1"/>
  <c r="E13" i="6"/>
  <c r="E143" i="6"/>
  <c r="F453" i="6"/>
  <c r="I453" i="6" s="1"/>
  <c r="I530" i="6"/>
  <c r="E526" i="6"/>
  <c r="I456" i="6"/>
  <c r="F409" i="6"/>
  <c r="I221" i="6"/>
  <c r="E220" i="6"/>
  <c r="E623" i="6"/>
  <c r="I623" i="6" s="1"/>
  <c r="E320" i="6" l="1"/>
  <c r="I320" i="6" s="1"/>
  <c r="E349" i="6"/>
  <c r="I350" i="6"/>
  <c r="E574" i="6"/>
  <c r="E621" i="6" s="1"/>
  <c r="I621" i="6" s="1"/>
  <c r="I707" i="6"/>
  <c r="E829" i="6"/>
  <c r="I830" i="6"/>
  <c r="E700" i="6"/>
  <c r="I700" i="6" s="1"/>
  <c r="I450" i="6"/>
  <c r="E781" i="6"/>
  <c r="I782" i="6"/>
  <c r="I68" i="6"/>
  <c r="E64" i="6"/>
  <c r="I64" i="6" s="1"/>
  <c r="I147" i="6"/>
  <c r="E477" i="6"/>
  <c r="I478" i="6"/>
  <c r="I270" i="6"/>
  <c r="E269" i="6"/>
  <c r="E878" i="6"/>
  <c r="I879" i="6"/>
  <c r="I446" i="6"/>
  <c r="E475" i="6"/>
  <c r="I475" i="6" s="1"/>
  <c r="I173" i="6"/>
  <c r="E172" i="6"/>
  <c r="I40" i="6"/>
  <c r="F41" i="6"/>
  <c r="I41" i="6" s="1"/>
  <c r="I409" i="6"/>
  <c r="I13" i="6"/>
  <c r="E399" i="6"/>
  <c r="I628" i="6"/>
  <c r="E624" i="6"/>
  <c r="I624" i="6" s="1"/>
  <c r="E732" i="6"/>
  <c r="I733" i="6"/>
  <c r="E93" i="6"/>
  <c r="I94" i="6"/>
  <c r="F406" i="6"/>
  <c r="I406" i="6" s="1"/>
  <c r="E267" i="6"/>
  <c r="I267" i="6" s="1"/>
  <c r="I220" i="6"/>
  <c r="E525" i="6"/>
  <c r="I526" i="6"/>
  <c r="I143" i="6"/>
  <c r="E31" i="6"/>
  <c r="F404" i="6"/>
  <c r="F42" i="6"/>
  <c r="I42" i="6" s="1"/>
  <c r="I410" i="6"/>
  <c r="I574" i="6" l="1"/>
  <c r="I349" i="6"/>
  <c r="E396" i="6"/>
  <c r="I396" i="6" s="1"/>
  <c r="E319" i="6"/>
  <c r="I319" i="6" s="1"/>
  <c r="E876" i="6"/>
  <c r="I876" i="6" s="1"/>
  <c r="I829" i="6"/>
  <c r="E524" i="6"/>
  <c r="I524" i="6" s="1"/>
  <c r="I477" i="6"/>
  <c r="I269" i="6"/>
  <c r="E316" i="6"/>
  <c r="I316" i="6" s="1"/>
  <c r="E828" i="6"/>
  <c r="I828" i="6" s="1"/>
  <c r="I781" i="6"/>
  <c r="F38" i="6"/>
  <c r="I38" i="6" s="1"/>
  <c r="F403" i="6"/>
  <c r="I404" i="6"/>
  <c r="I732" i="6"/>
  <c r="E779" i="6"/>
  <c r="I779" i="6" s="1"/>
  <c r="E702" i="6"/>
  <c r="I702" i="6" s="1"/>
  <c r="E142" i="6"/>
  <c r="I142" i="6" s="1"/>
  <c r="E219" i="6"/>
  <c r="I219" i="6" s="1"/>
  <c r="I172" i="6"/>
  <c r="E572" i="6"/>
  <c r="I572" i="6" s="1"/>
  <c r="I525" i="6"/>
  <c r="E398" i="6"/>
  <c r="I398" i="6" s="1"/>
  <c r="E925" i="6"/>
  <c r="I925" i="6" s="1"/>
  <c r="I878" i="6"/>
  <c r="I93" i="6"/>
  <c r="E140" i="6"/>
  <c r="I140" i="6" s="1"/>
  <c r="E63" i="6"/>
  <c r="I63" i="6" s="1"/>
  <c r="E60" i="6"/>
  <c r="F36" i="6"/>
  <c r="F399" i="6" l="1"/>
  <c r="I399" i="6" s="1"/>
  <c r="I403" i="6"/>
  <c r="F35" i="6"/>
  <c r="I36" i="6"/>
  <c r="F46" i="5"/>
  <c r="F53" i="5"/>
  <c r="F632" i="5"/>
  <c r="F374" i="5"/>
  <c r="F328" i="5"/>
  <c r="F39" i="5" s="1"/>
  <c r="F246" i="5"/>
  <c r="F249" i="5"/>
  <c r="F154" i="5" s="1"/>
  <c r="D935" i="5"/>
  <c r="D934" i="5"/>
  <c r="D930" i="5"/>
  <c r="D929" i="5"/>
  <c r="I924" i="5"/>
  <c r="E923" i="5"/>
  <c r="I923" i="5" s="1"/>
  <c r="I922" i="5"/>
  <c r="E921" i="5"/>
  <c r="I921" i="5" s="1"/>
  <c r="E920" i="5"/>
  <c r="I920" i="5" s="1"/>
  <c r="E919" i="5"/>
  <c r="E918" i="5"/>
  <c r="I918" i="5" s="1"/>
  <c r="H917" i="5"/>
  <c r="G917" i="5"/>
  <c r="F917" i="5"/>
  <c r="D917" i="5"/>
  <c r="I916" i="5"/>
  <c r="H915" i="5"/>
  <c r="G915" i="5"/>
  <c r="F915" i="5"/>
  <c r="D915" i="5"/>
  <c r="E914" i="5"/>
  <c r="I914" i="5" s="1"/>
  <c r="E913" i="5"/>
  <c r="I913" i="5" s="1"/>
  <c r="E912" i="5"/>
  <c r="E911" i="5"/>
  <c r="I911" i="5" s="1"/>
  <c r="H910" i="5"/>
  <c r="G910" i="5"/>
  <c r="F910" i="5"/>
  <c r="D910" i="5"/>
  <c r="I909" i="5"/>
  <c r="H908" i="5"/>
  <c r="G908" i="5"/>
  <c r="F908" i="5"/>
  <c r="D908" i="5"/>
  <c r="E907" i="5"/>
  <c r="I907" i="5" s="1"/>
  <c r="E906" i="5"/>
  <c r="E905" i="5"/>
  <c r="E904" i="5"/>
  <c r="I904" i="5" s="1"/>
  <c r="H903" i="5"/>
  <c r="G903" i="5"/>
  <c r="F903" i="5"/>
  <c r="D903" i="5"/>
  <c r="I902" i="5"/>
  <c r="H901" i="5"/>
  <c r="G901" i="5"/>
  <c r="F901" i="5"/>
  <c r="F900" i="5" s="1"/>
  <c r="D901" i="5"/>
  <c r="I899" i="5"/>
  <c r="E898" i="5"/>
  <c r="I898" i="5" s="1"/>
  <c r="H897" i="5"/>
  <c r="G897" i="5"/>
  <c r="F897" i="5"/>
  <c r="D897" i="5"/>
  <c r="E895" i="5"/>
  <c r="I895" i="5" s="1"/>
  <c r="E894" i="5"/>
  <c r="I894" i="5" s="1"/>
  <c r="E893" i="5"/>
  <c r="H892" i="5"/>
  <c r="G892" i="5"/>
  <c r="F892" i="5"/>
  <c r="D892" i="5"/>
  <c r="E891" i="5"/>
  <c r="I891" i="5" s="1"/>
  <c r="E890" i="5"/>
  <c r="I890" i="5" s="1"/>
  <c r="E889" i="5"/>
  <c r="H888" i="5"/>
  <c r="G888" i="5"/>
  <c r="F888" i="5"/>
  <c r="D888" i="5"/>
  <c r="E887" i="5"/>
  <c r="I887" i="5" s="1"/>
  <c r="E886" i="5"/>
  <c r="I886" i="5" s="1"/>
  <c r="E885" i="5"/>
  <c r="H884" i="5"/>
  <c r="G884" i="5"/>
  <c r="F884" i="5"/>
  <c r="D884" i="5"/>
  <c r="D883" i="5" s="1"/>
  <c r="D879" i="5" s="1"/>
  <c r="D878" i="5" s="1"/>
  <c r="E882" i="5"/>
  <c r="I882" i="5" s="1"/>
  <c r="E881" i="5"/>
  <c r="I881" i="5" s="1"/>
  <c r="E880" i="5"/>
  <c r="I880" i="5" s="1"/>
  <c r="I877" i="5"/>
  <c r="I875" i="5"/>
  <c r="E874" i="5"/>
  <c r="I874" i="5" s="1"/>
  <c r="I873" i="5"/>
  <c r="E872" i="5"/>
  <c r="E871" i="5"/>
  <c r="I871" i="5" s="1"/>
  <c r="E870" i="5"/>
  <c r="E869" i="5"/>
  <c r="I869" i="5" s="1"/>
  <c r="H868" i="5"/>
  <c r="G868" i="5"/>
  <c r="F868" i="5"/>
  <c r="D868" i="5"/>
  <c r="I867" i="5"/>
  <c r="H866" i="5"/>
  <c r="G866" i="5"/>
  <c r="F866" i="5"/>
  <c r="D866" i="5"/>
  <c r="E865" i="5"/>
  <c r="I865" i="5" s="1"/>
  <c r="E864" i="5"/>
  <c r="I864" i="5" s="1"/>
  <c r="E863" i="5"/>
  <c r="E862" i="5"/>
  <c r="I862" i="5" s="1"/>
  <c r="H861" i="5"/>
  <c r="G861" i="5"/>
  <c r="F861" i="5"/>
  <c r="D861" i="5"/>
  <c r="I860" i="5"/>
  <c r="H859" i="5"/>
  <c r="G859" i="5"/>
  <c r="F859" i="5"/>
  <c r="D859" i="5"/>
  <c r="E858" i="5"/>
  <c r="I858" i="5" s="1"/>
  <c r="E857" i="5"/>
  <c r="I857" i="5" s="1"/>
  <c r="E856" i="5"/>
  <c r="I856" i="5" s="1"/>
  <c r="E855" i="5"/>
  <c r="I855" i="5" s="1"/>
  <c r="H854" i="5"/>
  <c r="G854" i="5"/>
  <c r="F854" i="5"/>
  <c r="D854" i="5"/>
  <c r="I853" i="5"/>
  <c r="H852" i="5"/>
  <c r="G852" i="5"/>
  <c r="F852" i="5"/>
  <c r="D852" i="5"/>
  <c r="I850" i="5"/>
  <c r="E849" i="5"/>
  <c r="I849" i="5" s="1"/>
  <c r="H848" i="5"/>
  <c r="G848" i="5"/>
  <c r="F848" i="5"/>
  <c r="D848" i="5"/>
  <c r="E846" i="5"/>
  <c r="I846" i="5" s="1"/>
  <c r="E845" i="5"/>
  <c r="I845" i="5" s="1"/>
  <c r="E844" i="5"/>
  <c r="I844" i="5" s="1"/>
  <c r="H843" i="5"/>
  <c r="G843" i="5"/>
  <c r="F843" i="5"/>
  <c r="D843" i="5"/>
  <c r="E842" i="5"/>
  <c r="I842" i="5" s="1"/>
  <c r="E841" i="5"/>
  <c r="I841" i="5" s="1"/>
  <c r="E840" i="5"/>
  <c r="I840" i="5" s="1"/>
  <c r="H839" i="5"/>
  <c r="G839" i="5"/>
  <c r="F839" i="5"/>
  <c r="D839" i="5"/>
  <c r="E838" i="5"/>
  <c r="I838" i="5" s="1"/>
  <c r="E837" i="5"/>
  <c r="E836" i="5"/>
  <c r="I836" i="5" s="1"/>
  <c r="H835" i="5"/>
  <c r="G835" i="5"/>
  <c r="F835" i="5"/>
  <c r="D835" i="5"/>
  <c r="E833" i="5"/>
  <c r="I833" i="5" s="1"/>
  <c r="E832" i="5"/>
  <c r="I832" i="5" s="1"/>
  <c r="E831" i="5"/>
  <c r="I831" i="5" s="1"/>
  <c r="I827" i="5"/>
  <c r="E826" i="5"/>
  <c r="I826" i="5" s="1"/>
  <c r="I825" i="5"/>
  <c r="E824" i="5"/>
  <c r="I824" i="5" s="1"/>
  <c r="F823" i="5"/>
  <c r="E823" i="5"/>
  <c r="F822" i="5"/>
  <c r="F818" i="5" s="1"/>
  <c r="E822" i="5"/>
  <c r="E821" i="5"/>
  <c r="I821" i="5" s="1"/>
  <c r="H820" i="5"/>
  <c r="G820" i="5"/>
  <c r="D820" i="5"/>
  <c r="I819" i="5"/>
  <c r="H818" i="5"/>
  <c r="G818" i="5"/>
  <c r="D818" i="5"/>
  <c r="E817" i="5"/>
  <c r="I817" i="5" s="1"/>
  <c r="E816" i="5"/>
  <c r="I816" i="5" s="1"/>
  <c r="E815" i="5"/>
  <c r="E814" i="5"/>
  <c r="I814" i="5" s="1"/>
  <c r="H813" i="5"/>
  <c r="G813" i="5"/>
  <c r="F813" i="5"/>
  <c r="D813" i="5"/>
  <c r="I812" i="5"/>
  <c r="H811" i="5"/>
  <c r="G811" i="5"/>
  <c r="F811" i="5"/>
  <c r="D811" i="5"/>
  <c r="D803" i="5" s="1"/>
  <c r="E810" i="5"/>
  <c r="I810" i="5" s="1"/>
  <c r="E809" i="5"/>
  <c r="E808" i="5"/>
  <c r="E807" i="5"/>
  <c r="I807" i="5" s="1"/>
  <c r="H806" i="5"/>
  <c r="G806" i="5"/>
  <c r="F806" i="5"/>
  <c r="D806" i="5"/>
  <c r="I805" i="5"/>
  <c r="H804" i="5"/>
  <c r="G804" i="5"/>
  <c r="F804" i="5"/>
  <c r="D804" i="5"/>
  <c r="I802" i="5"/>
  <c r="E801" i="5"/>
  <c r="I801" i="5" s="1"/>
  <c r="H800" i="5"/>
  <c r="G800" i="5"/>
  <c r="F800" i="5"/>
  <c r="D800" i="5"/>
  <c r="E798" i="5"/>
  <c r="I798" i="5" s="1"/>
  <c r="E797" i="5"/>
  <c r="I797" i="5" s="1"/>
  <c r="E796" i="5"/>
  <c r="I796" i="5" s="1"/>
  <c r="H795" i="5"/>
  <c r="G795" i="5"/>
  <c r="F795" i="5"/>
  <c r="D795" i="5"/>
  <c r="E794" i="5"/>
  <c r="I794" i="5" s="1"/>
  <c r="E793" i="5"/>
  <c r="E792" i="5"/>
  <c r="I792" i="5" s="1"/>
  <c r="H791" i="5"/>
  <c r="G791" i="5"/>
  <c r="F791" i="5"/>
  <c r="D791" i="5"/>
  <c r="E790" i="5"/>
  <c r="E789" i="5"/>
  <c r="I789" i="5" s="1"/>
  <c r="E788" i="5"/>
  <c r="I788" i="5" s="1"/>
  <c r="H787" i="5"/>
  <c r="G787" i="5"/>
  <c r="F787" i="5"/>
  <c r="D787" i="5"/>
  <c r="E785" i="5"/>
  <c r="I785" i="5" s="1"/>
  <c r="E784" i="5"/>
  <c r="I784" i="5" s="1"/>
  <c r="E783" i="5"/>
  <c r="I783" i="5" s="1"/>
  <c r="I780" i="5"/>
  <c r="I778" i="5"/>
  <c r="E777" i="5"/>
  <c r="I777" i="5" s="1"/>
  <c r="I776" i="5"/>
  <c r="E775" i="5"/>
  <c r="I775" i="5" s="1"/>
  <c r="E774" i="5"/>
  <c r="I774" i="5" s="1"/>
  <c r="E773" i="5"/>
  <c r="E772" i="5"/>
  <c r="I772" i="5" s="1"/>
  <c r="H771" i="5"/>
  <c r="G771" i="5"/>
  <c r="F771" i="5"/>
  <c r="D771" i="5"/>
  <c r="I770" i="5"/>
  <c r="H769" i="5"/>
  <c r="G769" i="5"/>
  <c r="F769" i="5"/>
  <c r="D769" i="5"/>
  <c r="E768" i="5"/>
  <c r="I768" i="5" s="1"/>
  <c r="E767" i="5"/>
  <c r="I767" i="5" s="1"/>
  <c r="E766" i="5"/>
  <c r="I766" i="5" s="1"/>
  <c r="E765" i="5"/>
  <c r="I765" i="5" s="1"/>
  <c r="H764" i="5"/>
  <c r="G764" i="5"/>
  <c r="F764" i="5"/>
  <c r="D764" i="5"/>
  <c r="I763" i="5"/>
  <c r="H762" i="5"/>
  <c r="G762" i="5"/>
  <c r="F762" i="5"/>
  <c r="D762" i="5"/>
  <c r="E761" i="5"/>
  <c r="I761" i="5" s="1"/>
  <c r="E760" i="5"/>
  <c r="I760" i="5" s="1"/>
  <c r="E759" i="5"/>
  <c r="E758" i="5"/>
  <c r="I758" i="5" s="1"/>
  <c r="H757" i="5"/>
  <c r="G757" i="5"/>
  <c r="F757" i="5"/>
  <c r="I756" i="5"/>
  <c r="H755" i="5"/>
  <c r="G755" i="5"/>
  <c r="F755" i="5"/>
  <c r="D755" i="5"/>
  <c r="I753" i="5"/>
  <c r="E752" i="5"/>
  <c r="I752" i="5" s="1"/>
  <c r="H751" i="5"/>
  <c r="G751" i="5"/>
  <c r="F751" i="5"/>
  <c r="D751" i="5"/>
  <c r="E749" i="5"/>
  <c r="I749" i="5" s="1"/>
  <c r="E748" i="5"/>
  <c r="E747" i="5"/>
  <c r="I747" i="5" s="1"/>
  <c r="H746" i="5"/>
  <c r="G746" i="5"/>
  <c r="F746" i="5"/>
  <c r="D746" i="5"/>
  <c r="E745" i="5"/>
  <c r="E744" i="5"/>
  <c r="I744" i="5" s="1"/>
  <c r="E743" i="5"/>
  <c r="I743" i="5" s="1"/>
  <c r="H742" i="5"/>
  <c r="G742" i="5"/>
  <c r="F742" i="5"/>
  <c r="D742" i="5"/>
  <c r="E741" i="5"/>
  <c r="I741" i="5" s="1"/>
  <c r="E740" i="5"/>
  <c r="I740" i="5" s="1"/>
  <c r="E739" i="5"/>
  <c r="I739" i="5" s="1"/>
  <c r="H738" i="5"/>
  <c r="G738" i="5"/>
  <c r="F738" i="5"/>
  <c r="D738" i="5"/>
  <c r="E736" i="5"/>
  <c r="I736" i="5" s="1"/>
  <c r="J735" i="5"/>
  <c r="K739" i="5" s="1"/>
  <c r="E735" i="5"/>
  <c r="E734" i="5"/>
  <c r="I734" i="5" s="1"/>
  <c r="I731" i="5"/>
  <c r="H730" i="5"/>
  <c r="G730" i="5"/>
  <c r="F730" i="5"/>
  <c r="D730" i="5"/>
  <c r="E730" i="5" s="1"/>
  <c r="I729" i="5"/>
  <c r="H728" i="5"/>
  <c r="G728" i="5"/>
  <c r="F728" i="5"/>
  <c r="D728" i="5"/>
  <c r="E728" i="5" s="1"/>
  <c r="H727" i="5"/>
  <c r="G727" i="5"/>
  <c r="F727" i="5"/>
  <c r="D727" i="5"/>
  <c r="E727" i="5" s="1"/>
  <c r="H726" i="5"/>
  <c r="H724" i="5" s="1"/>
  <c r="G726" i="5"/>
  <c r="D726" i="5"/>
  <c r="E726" i="5" s="1"/>
  <c r="H725" i="5"/>
  <c r="G725" i="5"/>
  <c r="F725" i="5"/>
  <c r="D725" i="5"/>
  <c r="I723" i="5"/>
  <c r="H721" i="5"/>
  <c r="G721" i="5"/>
  <c r="F721" i="5"/>
  <c r="F715" i="5" s="1"/>
  <c r="D721" i="5"/>
  <c r="E721" i="5" s="1"/>
  <c r="H720" i="5"/>
  <c r="G720" i="5"/>
  <c r="F720" i="5"/>
  <c r="D720" i="5"/>
  <c r="H719" i="5"/>
  <c r="H715" i="5" s="1"/>
  <c r="G719" i="5"/>
  <c r="G715" i="5" s="1"/>
  <c r="F719" i="5"/>
  <c r="D719" i="5"/>
  <c r="E719" i="5" s="1"/>
  <c r="H718" i="5"/>
  <c r="G718" i="5"/>
  <c r="F718" i="5"/>
  <c r="D718" i="5"/>
  <c r="I716" i="5"/>
  <c r="H714" i="5"/>
  <c r="G714" i="5"/>
  <c r="F714" i="5"/>
  <c r="D714" i="5"/>
  <c r="E714" i="5" s="1"/>
  <c r="H713" i="5"/>
  <c r="G713" i="5"/>
  <c r="F713" i="5"/>
  <c r="D713" i="5"/>
  <c r="E713" i="5" s="1"/>
  <c r="I713" i="5" s="1"/>
  <c r="H712" i="5"/>
  <c r="G712" i="5"/>
  <c r="G708" i="5" s="1"/>
  <c r="F712" i="5"/>
  <c r="D712" i="5"/>
  <c r="H711" i="5"/>
  <c r="G711" i="5"/>
  <c r="F711" i="5"/>
  <c r="D711" i="5"/>
  <c r="I709" i="5"/>
  <c r="I706" i="5"/>
  <c r="H705" i="5"/>
  <c r="H704" i="5" s="1"/>
  <c r="G705" i="5"/>
  <c r="G704" i="5" s="1"/>
  <c r="F705" i="5"/>
  <c r="F704" i="5" s="1"/>
  <c r="D705" i="5"/>
  <c r="D704" i="5" s="1"/>
  <c r="I701" i="5"/>
  <c r="I699" i="5"/>
  <c r="E698" i="5"/>
  <c r="I698" i="5" s="1"/>
  <c r="I697" i="5"/>
  <c r="E696" i="5"/>
  <c r="I696" i="5" s="1"/>
  <c r="E695" i="5"/>
  <c r="I695" i="5" s="1"/>
  <c r="E694" i="5"/>
  <c r="I694" i="5" s="1"/>
  <c r="E693" i="5"/>
  <c r="I693" i="5" s="1"/>
  <c r="H692" i="5"/>
  <c r="G692" i="5"/>
  <c r="F692" i="5"/>
  <c r="D692" i="5"/>
  <c r="I691" i="5"/>
  <c r="H690" i="5"/>
  <c r="G690" i="5"/>
  <c r="F690" i="5"/>
  <c r="E690" i="5"/>
  <c r="D690" i="5"/>
  <c r="E689" i="5"/>
  <c r="I689" i="5" s="1"/>
  <c r="E688" i="5"/>
  <c r="I688" i="5" s="1"/>
  <c r="E687" i="5"/>
  <c r="E686" i="5"/>
  <c r="I686" i="5" s="1"/>
  <c r="H685" i="5"/>
  <c r="G685" i="5"/>
  <c r="F685" i="5"/>
  <c r="D685" i="5"/>
  <c r="I684" i="5"/>
  <c r="H683" i="5"/>
  <c r="G683" i="5"/>
  <c r="F683" i="5"/>
  <c r="D683" i="5"/>
  <c r="F682" i="5"/>
  <c r="F676" i="5" s="1"/>
  <c r="E682" i="5"/>
  <c r="E681" i="5"/>
  <c r="E680" i="5"/>
  <c r="I680" i="5" s="1"/>
  <c r="E679" i="5"/>
  <c r="I679" i="5" s="1"/>
  <c r="H678" i="5"/>
  <c r="G678" i="5"/>
  <c r="D678" i="5"/>
  <c r="I677" i="5"/>
  <c r="H676" i="5"/>
  <c r="G676" i="5"/>
  <c r="G675" i="5" s="1"/>
  <c r="D676" i="5"/>
  <c r="I674" i="5"/>
  <c r="E673" i="5"/>
  <c r="I673" i="5" s="1"/>
  <c r="H672" i="5"/>
  <c r="G672" i="5"/>
  <c r="F672" i="5"/>
  <c r="E672" i="5"/>
  <c r="D672" i="5"/>
  <c r="E670" i="5"/>
  <c r="I670" i="5" s="1"/>
  <c r="E669" i="5"/>
  <c r="I669" i="5" s="1"/>
  <c r="E668" i="5"/>
  <c r="H667" i="5"/>
  <c r="G667" i="5"/>
  <c r="F667" i="5"/>
  <c r="D667" i="5"/>
  <c r="E666" i="5"/>
  <c r="I666" i="5" s="1"/>
  <c r="E665" i="5"/>
  <c r="I665" i="5" s="1"/>
  <c r="E664" i="5"/>
  <c r="H663" i="5"/>
  <c r="G663" i="5"/>
  <c r="F663" i="5"/>
  <c r="D663" i="5"/>
  <c r="E662" i="5"/>
  <c r="I662" i="5" s="1"/>
  <c r="E661" i="5"/>
  <c r="I661" i="5" s="1"/>
  <c r="E660" i="5"/>
  <c r="H659" i="5"/>
  <c r="H658" i="5" s="1"/>
  <c r="H654" i="5" s="1"/>
  <c r="H653" i="5" s="1"/>
  <c r="G659" i="5"/>
  <c r="F659" i="5"/>
  <c r="D659" i="5"/>
  <c r="I657" i="5"/>
  <c r="E657" i="5"/>
  <c r="E656" i="5"/>
  <c r="F655" i="5"/>
  <c r="E655" i="5"/>
  <c r="I655" i="5" s="1"/>
  <c r="I652" i="5"/>
  <c r="H651" i="5"/>
  <c r="G651" i="5"/>
  <c r="F651" i="5"/>
  <c r="D651" i="5"/>
  <c r="E651" i="5" s="1"/>
  <c r="I650" i="5"/>
  <c r="H649" i="5"/>
  <c r="G649" i="5"/>
  <c r="F649" i="5"/>
  <c r="D649" i="5"/>
  <c r="E649" i="5" s="1"/>
  <c r="H648" i="5"/>
  <c r="G648" i="5"/>
  <c r="F648" i="5"/>
  <c r="D648" i="5"/>
  <c r="E648" i="5" s="1"/>
  <c r="H647" i="5"/>
  <c r="H643" i="5" s="1"/>
  <c r="G647" i="5"/>
  <c r="F647" i="5"/>
  <c r="D647" i="5"/>
  <c r="E647" i="5" s="1"/>
  <c r="H646" i="5"/>
  <c r="G646" i="5"/>
  <c r="F646" i="5"/>
  <c r="D646" i="5"/>
  <c r="I644" i="5"/>
  <c r="H642" i="5"/>
  <c r="G642" i="5"/>
  <c r="F642" i="5"/>
  <c r="D642" i="5"/>
  <c r="E642" i="5" s="1"/>
  <c r="H641" i="5"/>
  <c r="G641" i="5"/>
  <c r="F641" i="5"/>
  <c r="D641" i="5"/>
  <c r="H640" i="5"/>
  <c r="G640" i="5"/>
  <c r="F640" i="5"/>
  <c r="D640" i="5"/>
  <c r="E640" i="5" s="1"/>
  <c r="H639" i="5"/>
  <c r="G639" i="5"/>
  <c r="F639" i="5"/>
  <c r="D639" i="5"/>
  <c r="I637" i="5"/>
  <c r="H635" i="5"/>
  <c r="G635" i="5"/>
  <c r="D635" i="5"/>
  <c r="E635" i="5" s="1"/>
  <c r="H634" i="5"/>
  <c r="G634" i="5"/>
  <c r="F634" i="5"/>
  <c r="D634" i="5"/>
  <c r="E634" i="5" s="1"/>
  <c r="H633" i="5"/>
  <c r="H629" i="5" s="1"/>
  <c r="G633" i="5"/>
  <c r="F633" i="5"/>
  <c r="D633" i="5"/>
  <c r="E633" i="5" s="1"/>
  <c r="H632" i="5"/>
  <c r="G632" i="5"/>
  <c r="D632" i="5"/>
  <c r="I630" i="5"/>
  <c r="I627" i="5"/>
  <c r="H626" i="5"/>
  <c r="G626" i="5"/>
  <c r="G625" i="5" s="1"/>
  <c r="F626" i="5"/>
  <c r="F625" i="5" s="1"/>
  <c r="D626" i="5"/>
  <c r="E626" i="5" s="1"/>
  <c r="H625" i="5"/>
  <c r="D625" i="5"/>
  <c r="I622" i="5"/>
  <c r="I620" i="5"/>
  <c r="E619" i="5"/>
  <c r="I619" i="5" s="1"/>
  <c r="I618" i="5"/>
  <c r="E617" i="5"/>
  <c r="I617" i="5" s="1"/>
  <c r="E616" i="5"/>
  <c r="I616" i="5" s="1"/>
  <c r="E615" i="5"/>
  <c r="I615" i="5" s="1"/>
  <c r="E614" i="5"/>
  <c r="I614" i="5" s="1"/>
  <c r="H613" i="5"/>
  <c r="G613" i="5"/>
  <c r="F613" i="5"/>
  <c r="D613" i="5"/>
  <c r="I612" i="5"/>
  <c r="H611" i="5"/>
  <c r="G611" i="5"/>
  <c r="F611" i="5"/>
  <c r="D611" i="5"/>
  <c r="E610" i="5"/>
  <c r="I610" i="5" s="1"/>
  <c r="E609" i="5"/>
  <c r="I609" i="5" s="1"/>
  <c r="E608" i="5"/>
  <c r="E607" i="5"/>
  <c r="I607" i="5" s="1"/>
  <c r="H606" i="5"/>
  <c r="G606" i="5"/>
  <c r="F606" i="5"/>
  <c r="D606" i="5"/>
  <c r="I605" i="5"/>
  <c r="H604" i="5"/>
  <c r="G604" i="5"/>
  <c r="F604" i="5"/>
  <c r="D604" i="5"/>
  <c r="E603" i="5"/>
  <c r="I603" i="5" s="1"/>
  <c r="E602" i="5"/>
  <c r="E601" i="5"/>
  <c r="E600" i="5"/>
  <c r="I600" i="5" s="1"/>
  <c r="H599" i="5"/>
  <c r="G599" i="5"/>
  <c r="F599" i="5"/>
  <c r="D599" i="5"/>
  <c r="I598" i="5"/>
  <c r="H597" i="5"/>
  <c r="G597" i="5"/>
  <c r="F597" i="5"/>
  <c r="D597" i="5"/>
  <c r="I595" i="5"/>
  <c r="E594" i="5"/>
  <c r="I594" i="5" s="1"/>
  <c r="H593" i="5"/>
  <c r="G593" i="5"/>
  <c r="F593" i="5"/>
  <c r="D593" i="5"/>
  <c r="E591" i="5"/>
  <c r="I591" i="5" s="1"/>
  <c r="E590" i="5"/>
  <c r="I590" i="5" s="1"/>
  <c r="E589" i="5"/>
  <c r="I589" i="5" s="1"/>
  <c r="H588" i="5"/>
  <c r="G588" i="5"/>
  <c r="F588" i="5"/>
  <c r="D588" i="5"/>
  <c r="E587" i="5"/>
  <c r="I587" i="5" s="1"/>
  <c r="E586" i="5"/>
  <c r="I586" i="5" s="1"/>
  <c r="E585" i="5"/>
  <c r="I585" i="5" s="1"/>
  <c r="H584" i="5"/>
  <c r="G584" i="5"/>
  <c r="F584" i="5"/>
  <c r="D584" i="5"/>
  <c r="E583" i="5"/>
  <c r="I583" i="5" s="1"/>
  <c r="E582" i="5"/>
  <c r="I582" i="5" s="1"/>
  <c r="E581" i="5"/>
  <c r="I581" i="5" s="1"/>
  <c r="H580" i="5"/>
  <c r="G580" i="5"/>
  <c r="F580" i="5"/>
  <c r="D580" i="5"/>
  <c r="E578" i="5"/>
  <c r="I578" i="5" s="1"/>
  <c r="E577" i="5"/>
  <c r="I577" i="5" s="1"/>
  <c r="E576" i="5"/>
  <c r="I576" i="5" s="1"/>
  <c r="I573" i="5"/>
  <c r="I571" i="5"/>
  <c r="E570" i="5"/>
  <c r="I570" i="5" s="1"/>
  <c r="I569" i="5"/>
  <c r="E568" i="5"/>
  <c r="I568" i="5" s="1"/>
  <c r="E567" i="5"/>
  <c r="I567" i="5" s="1"/>
  <c r="E566" i="5"/>
  <c r="E565" i="5"/>
  <c r="I565" i="5" s="1"/>
  <c r="H564" i="5"/>
  <c r="G564" i="5"/>
  <c r="F564" i="5"/>
  <c r="D564" i="5"/>
  <c r="I563" i="5"/>
  <c r="H562" i="5"/>
  <c r="G562" i="5"/>
  <c r="F562" i="5"/>
  <c r="D562" i="5"/>
  <c r="E561" i="5"/>
  <c r="I561" i="5" s="1"/>
  <c r="E560" i="5"/>
  <c r="I560" i="5" s="1"/>
  <c r="E559" i="5"/>
  <c r="I559" i="5" s="1"/>
  <c r="E558" i="5"/>
  <c r="I558" i="5" s="1"/>
  <c r="H557" i="5"/>
  <c r="G557" i="5"/>
  <c r="F557" i="5"/>
  <c r="D557" i="5"/>
  <c r="I556" i="5"/>
  <c r="H555" i="5"/>
  <c r="G555" i="5"/>
  <c r="F555" i="5"/>
  <c r="D555" i="5"/>
  <c r="E554" i="5"/>
  <c r="I554" i="5" s="1"/>
  <c r="E553" i="5"/>
  <c r="I553" i="5" s="1"/>
  <c r="E552" i="5"/>
  <c r="E551" i="5"/>
  <c r="I551" i="5" s="1"/>
  <c r="H550" i="5"/>
  <c r="G550" i="5"/>
  <c r="F550" i="5"/>
  <c r="D550" i="5"/>
  <c r="I549" i="5"/>
  <c r="H548" i="5"/>
  <c r="G548" i="5"/>
  <c r="F548" i="5"/>
  <c r="F547" i="5" s="1"/>
  <c r="D548" i="5"/>
  <c r="I546" i="5"/>
  <c r="E545" i="5"/>
  <c r="I545" i="5" s="1"/>
  <c r="H544" i="5"/>
  <c r="G544" i="5"/>
  <c r="F544" i="5"/>
  <c r="D544" i="5"/>
  <c r="E542" i="5"/>
  <c r="I542" i="5" s="1"/>
  <c r="E541" i="5"/>
  <c r="I541" i="5" s="1"/>
  <c r="E540" i="5"/>
  <c r="I540" i="5" s="1"/>
  <c r="H539" i="5"/>
  <c r="G539" i="5"/>
  <c r="F539" i="5"/>
  <c r="D539" i="5"/>
  <c r="E538" i="5"/>
  <c r="I538" i="5" s="1"/>
  <c r="E537" i="5"/>
  <c r="I537" i="5" s="1"/>
  <c r="E536" i="5"/>
  <c r="I536" i="5" s="1"/>
  <c r="H535" i="5"/>
  <c r="G535" i="5"/>
  <c r="F535" i="5"/>
  <c r="D535" i="5"/>
  <c r="E534" i="5"/>
  <c r="I534" i="5" s="1"/>
  <c r="E533" i="5"/>
  <c r="I533" i="5" s="1"/>
  <c r="E532" i="5"/>
  <c r="I532" i="5" s="1"/>
  <c r="H531" i="5"/>
  <c r="G531" i="5"/>
  <c r="F531" i="5"/>
  <c r="D531" i="5"/>
  <c r="E529" i="5"/>
  <c r="I529" i="5" s="1"/>
  <c r="E528" i="5"/>
  <c r="E527" i="5"/>
  <c r="I527" i="5" s="1"/>
  <c r="I523" i="5"/>
  <c r="E522" i="5"/>
  <c r="I522" i="5" s="1"/>
  <c r="I521" i="5"/>
  <c r="E520" i="5"/>
  <c r="I520" i="5" s="1"/>
  <c r="E519" i="5"/>
  <c r="E518" i="5"/>
  <c r="I518" i="5" s="1"/>
  <c r="E517" i="5"/>
  <c r="I517" i="5" s="1"/>
  <c r="H516" i="5"/>
  <c r="G516" i="5"/>
  <c r="F516" i="5"/>
  <c r="D516" i="5"/>
  <c r="I515" i="5"/>
  <c r="H514" i="5"/>
  <c r="G514" i="5"/>
  <c r="F514" i="5"/>
  <c r="D514" i="5"/>
  <c r="E513" i="5"/>
  <c r="I513" i="5" s="1"/>
  <c r="E512" i="5"/>
  <c r="I512" i="5" s="1"/>
  <c r="E511" i="5"/>
  <c r="E510" i="5"/>
  <c r="I510" i="5" s="1"/>
  <c r="H509" i="5"/>
  <c r="G509" i="5"/>
  <c r="F509" i="5"/>
  <c r="D509" i="5"/>
  <c r="I508" i="5"/>
  <c r="H507" i="5"/>
  <c r="G507" i="5"/>
  <c r="F507" i="5"/>
  <c r="D507" i="5"/>
  <c r="E506" i="5"/>
  <c r="I506" i="5" s="1"/>
  <c r="E505" i="5"/>
  <c r="I505" i="5" s="1"/>
  <c r="E504" i="5"/>
  <c r="E503" i="5"/>
  <c r="I503" i="5" s="1"/>
  <c r="H502" i="5"/>
  <c r="G502" i="5"/>
  <c r="F502" i="5"/>
  <c r="D502" i="5"/>
  <c r="I501" i="5"/>
  <c r="H500" i="5"/>
  <c r="G500" i="5"/>
  <c r="F500" i="5"/>
  <c r="D500" i="5"/>
  <c r="I498" i="5"/>
  <c r="E497" i="5"/>
  <c r="I497" i="5" s="1"/>
  <c r="H496" i="5"/>
  <c r="G496" i="5"/>
  <c r="F496" i="5"/>
  <c r="D496" i="5"/>
  <c r="E494" i="5"/>
  <c r="I494" i="5" s="1"/>
  <c r="E493" i="5"/>
  <c r="I493" i="5" s="1"/>
  <c r="E492" i="5"/>
  <c r="I492" i="5" s="1"/>
  <c r="H491" i="5"/>
  <c r="G491" i="5"/>
  <c r="F491" i="5"/>
  <c r="D491" i="5"/>
  <c r="E490" i="5"/>
  <c r="I490" i="5" s="1"/>
  <c r="E489" i="5"/>
  <c r="E487" i="5" s="1"/>
  <c r="E488" i="5"/>
  <c r="I488" i="5" s="1"/>
  <c r="H487" i="5"/>
  <c r="G487" i="5"/>
  <c r="F487" i="5"/>
  <c r="D487" i="5"/>
  <c r="E486" i="5"/>
  <c r="I486" i="5" s="1"/>
  <c r="E485" i="5"/>
  <c r="E484" i="5"/>
  <c r="I484" i="5" s="1"/>
  <c r="H483" i="5"/>
  <c r="G483" i="5"/>
  <c r="F483" i="5"/>
  <c r="D483" i="5"/>
  <c r="E481" i="5"/>
  <c r="I481" i="5" s="1"/>
  <c r="E480" i="5"/>
  <c r="I480" i="5" s="1"/>
  <c r="E479" i="5"/>
  <c r="I479" i="5" s="1"/>
  <c r="I476" i="5"/>
  <c r="I474" i="5"/>
  <c r="E473" i="5"/>
  <c r="I473" i="5" s="1"/>
  <c r="I472" i="5"/>
  <c r="E471" i="5"/>
  <c r="I471" i="5" s="1"/>
  <c r="E470" i="5"/>
  <c r="I470" i="5" s="1"/>
  <c r="E469" i="5"/>
  <c r="E468" i="5"/>
  <c r="H467" i="5"/>
  <c r="G467" i="5"/>
  <c r="F467" i="5"/>
  <c r="D467" i="5"/>
  <c r="I466" i="5"/>
  <c r="H465" i="5"/>
  <c r="G465" i="5"/>
  <c r="F465" i="5"/>
  <c r="D465" i="5"/>
  <c r="E464" i="5"/>
  <c r="I464" i="5" s="1"/>
  <c r="E463" i="5"/>
  <c r="E462" i="5"/>
  <c r="I462" i="5" s="1"/>
  <c r="E461" i="5"/>
  <c r="H460" i="5"/>
  <c r="G460" i="5"/>
  <c r="F460" i="5"/>
  <c r="D460" i="5"/>
  <c r="I459" i="5"/>
  <c r="H458" i="5"/>
  <c r="G458" i="5"/>
  <c r="F458" i="5"/>
  <c r="D458" i="5"/>
  <c r="E457" i="5"/>
  <c r="E456" i="5"/>
  <c r="E455" i="5"/>
  <c r="E454" i="5"/>
  <c r="H453" i="5"/>
  <c r="G453" i="5"/>
  <c r="D453" i="5"/>
  <c r="I452" i="5"/>
  <c r="H451" i="5"/>
  <c r="G451" i="5"/>
  <c r="D451" i="5"/>
  <c r="D450" i="5" s="1"/>
  <c r="I449" i="5"/>
  <c r="E448" i="5"/>
  <c r="I448" i="5" s="1"/>
  <c r="H447" i="5"/>
  <c r="G447" i="5"/>
  <c r="F447" i="5"/>
  <c r="D447" i="5"/>
  <c r="I445" i="5"/>
  <c r="I444" i="5"/>
  <c r="I443" i="5"/>
  <c r="I442" i="5"/>
  <c r="I441" i="5"/>
  <c r="I440" i="5"/>
  <c r="I439" i="5"/>
  <c r="I438" i="5"/>
  <c r="I437" i="5"/>
  <c r="I436" i="5"/>
  <c r="I435" i="5"/>
  <c r="I434" i="5"/>
  <c r="I433" i="5"/>
  <c r="I432" i="5"/>
  <c r="I431" i="5"/>
  <c r="E430" i="5"/>
  <c r="I430" i="5" s="1"/>
  <c r="H429" i="5"/>
  <c r="H428" i="5" s="1"/>
  <c r="G429" i="5"/>
  <c r="G428" i="5" s="1"/>
  <c r="F429" i="5"/>
  <c r="F428" i="5" s="1"/>
  <c r="D429" i="5"/>
  <c r="D428" i="5" s="1"/>
  <c r="I427" i="5"/>
  <c r="H426" i="5"/>
  <c r="G426" i="5"/>
  <c r="F426" i="5"/>
  <c r="D426" i="5"/>
  <c r="E426" i="5" s="1"/>
  <c r="I425" i="5"/>
  <c r="H424" i="5"/>
  <c r="G424" i="5"/>
  <c r="F424" i="5"/>
  <c r="D424" i="5"/>
  <c r="E424" i="5" s="1"/>
  <c r="I424" i="5" s="1"/>
  <c r="H423" i="5"/>
  <c r="G423" i="5"/>
  <c r="F423" i="5"/>
  <c r="D423" i="5"/>
  <c r="E423" i="5" s="1"/>
  <c r="H422" i="5"/>
  <c r="G422" i="5"/>
  <c r="F422" i="5"/>
  <c r="D422" i="5"/>
  <c r="H421" i="5"/>
  <c r="G421" i="5"/>
  <c r="F421" i="5"/>
  <c r="D421" i="5"/>
  <c r="I419" i="5"/>
  <c r="H417" i="5"/>
  <c r="G417" i="5"/>
  <c r="F417" i="5"/>
  <c r="D417" i="5"/>
  <c r="H416" i="5"/>
  <c r="G416" i="5"/>
  <c r="F416" i="5"/>
  <c r="D416" i="5"/>
  <c r="E416" i="5" s="1"/>
  <c r="H415" i="5"/>
  <c r="G415" i="5"/>
  <c r="F415" i="5"/>
  <c r="D415" i="5"/>
  <c r="E415" i="5" s="1"/>
  <c r="H414" i="5"/>
  <c r="G414" i="5"/>
  <c r="F414" i="5"/>
  <c r="D414" i="5"/>
  <c r="I412" i="5"/>
  <c r="H410" i="5"/>
  <c r="G410" i="5"/>
  <c r="D410" i="5"/>
  <c r="E410" i="5" s="1"/>
  <c r="H409" i="5"/>
  <c r="G409" i="5"/>
  <c r="D409" i="5"/>
  <c r="E409" i="5" s="1"/>
  <c r="H408" i="5"/>
  <c r="G408" i="5"/>
  <c r="D408" i="5"/>
  <c r="E408" i="5" s="1"/>
  <c r="H407" i="5"/>
  <c r="G407" i="5"/>
  <c r="F407" i="5"/>
  <c r="D407" i="5"/>
  <c r="I405" i="5"/>
  <c r="I402" i="5"/>
  <c r="H401" i="5"/>
  <c r="H400" i="5" s="1"/>
  <c r="G401" i="5"/>
  <c r="G400" i="5" s="1"/>
  <c r="F401" i="5"/>
  <c r="F400" i="5" s="1"/>
  <c r="D401" i="5"/>
  <c r="E401" i="5" s="1"/>
  <c r="I397" i="5"/>
  <c r="I395" i="5"/>
  <c r="E394" i="5"/>
  <c r="I394" i="5" s="1"/>
  <c r="I393" i="5"/>
  <c r="E392" i="5"/>
  <c r="I392" i="5" s="1"/>
  <c r="E391" i="5"/>
  <c r="E390" i="5"/>
  <c r="I390" i="5" s="1"/>
  <c r="E389" i="5"/>
  <c r="I389" i="5" s="1"/>
  <c r="H388" i="5"/>
  <c r="G388" i="5"/>
  <c r="F388" i="5"/>
  <c r="D388" i="5"/>
  <c r="I387" i="5"/>
  <c r="H386" i="5"/>
  <c r="G386" i="5"/>
  <c r="F386" i="5"/>
  <c r="D386" i="5"/>
  <c r="E385" i="5"/>
  <c r="I385" i="5" s="1"/>
  <c r="E384" i="5"/>
  <c r="I384" i="5" s="1"/>
  <c r="E383" i="5"/>
  <c r="I383" i="5" s="1"/>
  <c r="E382" i="5"/>
  <c r="I382" i="5" s="1"/>
  <c r="H381" i="5"/>
  <c r="G381" i="5"/>
  <c r="F381" i="5"/>
  <c r="D381" i="5"/>
  <c r="I380" i="5"/>
  <c r="H379" i="5"/>
  <c r="G379" i="5"/>
  <c r="F379" i="5"/>
  <c r="D379" i="5"/>
  <c r="F378" i="5"/>
  <c r="E378" i="5"/>
  <c r="F377" i="5"/>
  <c r="E377" i="5"/>
  <c r="F376" i="5"/>
  <c r="F329" i="5" s="1"/>
  <c r="E376" i="5"/>
  <c r="E375" i="5"/>
  <c r="H374" i="5"/>
  <c r="G374" i="5"/>
  <c r="D374" i="5"/>
  <c r="I373" i="5"/>
  <c r="H372" i="5"/>
  <c r="G372" i="5"/>
  <c r="D372" i="5"/>
  <c r="I370" i="5"/>
  <c r="E369" i="5"/>
  <c r="I369" i="5" s="1"/>
  <c r="H368" i="5"/>
  <c r="G368" i="5"/>
  <c r="F368" i="5"/>
  <c r="E368" i="5"/>
  <c r="D368" i="5"/>
  <c r="E366" i="5"/>
  <c r="I366" i="5" s="1"/>
  <c r="E365" i="5"/>
  <c r="I365" i="5" s="1"/>
  <c r="E364" i="5"/>
  <c r="H363" i="5"/>
  <c r="G363" i="5"/>
  <c r="F363" i="5"/>
  <c r="D363" i="5"/>
  <c r="E362" i="5"/>
  <c r="I362" i="5" s="1"/>
  <c r="E361" i="5"/>
  <c r="I361" i="5" s="1"/>
  <c r="E360" i="5"/>
  <c r="H359" i="5"/>
  <c r="G359" i="5"/>
  <c r="F359" i="5"/>
  <c r="D359" i="5"/>
  <c r="E358" i="5"/>
  <c r="I358" i="5" s="1"/>
  <c r="E357" i="5"/>
  <c r="I357" i="5" s="1"/>
  <c r="F356" i="5"/>
  <c r="F355" i="5" s="1"/>
  <c r="E356" i="5"/>
  <c r="H355" i="5"/>
  <c r="G355" i="5"/>
  <c r="D355" i="5"/>
  <c r="F353" i="5"/>
  <c r="E353" i="5"/>
  <c r="E352" i="5"/>
  <c r="I352" i="5" s="1"/>
  <c r="F351" i="5"/>
  <c r="E351" i="5"/>
  <c r="I348" i="5"/>
  <c r="H347" i="5"/>
  <c r="G347" i="5"/>
  <c r="F347" i="5"/>
  <c r="D347" i="5"/>
  <c r="E347" i="5" s="1"/>
  <c r="I346" i="5"/>
  <c r="H345" i="5"/>
  <c r="G345" i="5"/>
  <c r="F345" i="5"/>
  <c r="D345" i="5"/>
  <c r="E345" i="5" s="1"/>
  <c r="H344" i="5"/>
  <c r="G344" i="5"/>
  <c r="F344" i="5"/>
  <c r="D344" i="5"/>
  <c r="E344" i="5" s="1"/>
  <c r="H343" i="5"/>
  <c r="G343" i="5"/>
  <c r="F343" i="5"/>
  <c r="D343" i="5"/>
  <c r="H342" i="5"/>
  <c r="G342" i="5"/>
  <c r="F342" i="5"/>
  <c r="E342" i="5"/>
  <c r="D342" i="5"/>
  <c r="I340" i="5"/>
  <c r="H338" i="5"/>
  <c r="G338" i="5"/>
  <c r="F338" i="5"/>
  <c r="D338" i="5"/>
  <c r="E338" i="5" s="1"/>
  <c r="H337" i="5"/>
  <c r="G337" i="5"/>
  <c r="G48" i="5" s="1"/>
  <c r="F337" i="5"/>
  <c r="D337" i="5"/>
  <c r="E337" i="5" s="1"/>
  <c r="H336" i="5"/>
  <c r="G336" i="5"/>
  <c r="F336" i="5"/>
  <c r="D336" i="5"/>
  <c r="H335" i="5"/>
  <c r="G335" i="5"/>
  <c r="F335" i="5"/>
  <c r="E335" i="5"/>
  <c r="D335" i="5"/>
  <c r="I333" i="5"/>
  <c r="H331" i="5"/>
  <c r="G331" i="5"/>
  <c r="F331" i="5"/>
  <c r="D331" i="5"/>
  <c r="E331" i="5" s="1"/>
  <c r="H330" i="5"/>
  <c r="G330" i="5"/>
  <c r="D330" i="5"/>
  <c r="E330" i="5" s="1"/>
  <c r="H329" i="5"/>
  <c r="G329" i="5"/>
  <c r="D329" i="5"/>
  <c r="H328" i="5"/>
  <c r="G328" i="5"/>
  <c r="D328" i="5"/>
  <c r="I326" i="5"/>
  <c r="I323" i="5"/>
  <c r="H322" i="5"/>
  <c r="H321" i="5" s="1"/>
  <c r="G322" i="5"/>
  <c r="G321" i="5" s="1"/>
  <c r="F322" i="5"/>
  <c r="F321" i="5" s="1"/>
  <c r="D322" i="5"/>
  <c r="E322" i="5" s="1"/>
  <c r="D321" i="5"/>
  <c r="I318" i="5"/>
  <c r="I317" i="5"/>
  <c r="I315" i="5"/>
  <c r="E314" i="5"/>
  <c r="I314" i="5" s="1"/>
  <c r="I313" i="5"/>
  <c r="E312" i="5"/>
  <c r="I312" i="5" s="1"/>
  <c r="E311" i="5"/>
  <c r="I311" i="5" s="1"/>
  <c r="E310" i="5"/>
  <c r="E309" i="5"/>
  <c r="H308" i="5"/>
  <c r="G308" i="5"/>
  <c r="F308" i="5"/>
  <c r="D308" i="5"/>
  <c r="I307" i="5"/>
  <c r="H306" i="5"/>
  <c r="G306" i="5"/>
  <c r="F306" i="5"/>
  <c r="D306" i="5"/>
  <c r="E305" i="5"/>
  <c r="I305" i="5" s="1"/>
  <c r="E304" i="5"/>
  <c r="E303" i="5"/>
  <c r="I303" i="5" s="1"/>
  <c r="E302" i="5"/>
  <c r="I302" i="5" s="1"/>
  <c r="H301" i="5"/>
  <c r="G301" i="5"/>
  <c r="F301" i="5"/>
  <c r="D301" i="5"/>
  <c r="I300" i="5"/>
  <c r="H299" i="5"/>
  <c r="G299" i="5"/>
  <c r="F299" i="5"/>
  <c r="D299" i="5"/>
  <c r="E298" i="5"/>
  <c r="I298" i="5" s="1"/>
  <c r="E297" i="5"/>
  <c r="E296" i="5"/>
  <c r="E295" i="5"/>
  <c r="I295" i="5" s="1"/>
  <c r="H294" i="5"/>
  <c r="G294" i="5"/>
  <c r="F294" i="5"/>
  <c r="D294" i="5"/>
  <c r="I293" i="5"/>
  <c r="H292" i="5"/>
  <c r="G292" i="5"/>
  <c r="F292" i="5"/>
  <c r="D292" i="5"/>
  <c r="I290" i="5"/>
  <c r="E289" i="5"/>
  <c r="I289" i="5" s="1"/>
  <c r="H288" i="5"/>
  <c r="G288" i="5"/>
  <c r="F288" i="5"/>
  <c r="D288" i="5"/>
  <c r="E286" i="5"/>
  <c r="I286" i="5" s="1"/>
  <c r="E285" i="5"/>
  <c r="I285" i="5" s="1"/>
  <c r="E284" i="5"/>
  <c r="H283" i="5"/>
  <c r="G283" i="5"/>
  <c r="F283" i="5"/>
  <c r="D283" i="5"/>
  <c r="E282" i="5"/>
  <c r="I282" i="5" s="1"/>
  <c r="E281" i="5"/>
  <c r="I281" i="5" s="1"/>
  <c r="E280" i="5"/>
  <c r="I280" i="5" s="1"/>
  <c r="H279" i="5"/>
  <c r="G279" i="5"/>
  <c r="F279" i="5"/>
  <c r="D279" i="5"/>
  <c r="E278" i="5"/>
  <c r="I278" i="5" s="1"/>
  <c r="E277" i="5"/>
  <c r="I277" i="5" s="1"/>
  <c r="E276" i="5"/>
  <c r="I276" i="5" s="1"/>
  <c r="H275" i="5"/>
  <c r="G275" i="5"/>
  <c r="F275" i="5"/>
  <c r="D275" i="5"/>
  <c r="E273" i="5"/>
  <c r="E272" i="5"/>
  <c r="I272" i="5" s="1"/>
  <c r="E271" i="5"/>
  <c r="I271" i="5" s="1"/>
  <c r="I268" i="5"/>
  <c r="I266" i="5"/>
  <c r="E265" i="5"/>
  <c r="I265" i="5" s="1"/>
  <c r="I264" i="5"/>
  <c r="E263" i="5"/>
  <c r="I263" i="5" s="1"/>
  <c r="E262" i="5"/>
  <c r="I262" i="5" s="1"/>
  <c r="E261" i="5"/>
  <c r="I260" i="5"/>
  <c r="H259" i="5"/>
  <c r="G259" i="5"/>
  <c r="F259" i="5"/>
  <c r="D259" i="5"/>
  <c r="I258" i="5"/>
  <c r="H257" i="5"/>
  <c r="G257" i="5"/>
  <c r="F257" i="5"/>
  <c r="D257" i="5"/>
  <c r="E256" i="5"/>
  <c r="I256" i="5" s="1"/>
  <c r="E255" i="5"/>
  <c r="I255" i="5" s="1"/>
  <c r="E254" i="5"/>
  <c r="I254" i="5" s="1"/>
  <c r="I253" i="5"/>
  <c r="H252" i="5"/>
  <c r="G252" i="5"/>
  <c r="F252" i="5"/>
  <c r="D252" i="5"/>
  <c r="I251" i="5"/>
  <c r="H250" i="5"/>
  <c r="G250" i="5"/>
  <c r="F250" i="5"/>
  <c r="D250" i="5"/>
  <c r="E249" i="5"/>
  <c r="F248" i="5"/>
  <c r="E248" i="5"/>
  <c r="F247" i="5"/>
  <c r="E247" i="5"/>
  <c r="I247" i="5" s="1"/>
  <c r="E246" i="5"/>
  <c r="H245" i="5"/>
  <c r="G245" i="5"/>
  <c r="D245" i="5"/>
  <c r="I244" i="5"/>
  <c r="H243" i="5"/>
  <c r="G243" i="5"/>
  <c r="D243" i="5"/>
  <c r="D242" i="5" s="1"/>
  <c r="D238" i="5" s="1"/>
  <c r="I241" i="5"/>
  <c r="E240" i="5"/>
  <c r="I240" i="5" s="1"/>
  <c r="H239" i="5"/>
  <c r="G239" i="5"/>
  <c r="F239" i="5"/>
  <c r="D239" i="5"/>
  <c r="E237" i="5"/>
  <c r="I237" i="5" s="1"/>
  <c r="E236" i="5"/>
  <c r="I236" i="5" s="1"/>
  <c r="E235" i="5"/>
  <c r="H234" i="5"/>
  <c r="G234" i="5"/>
  <c r="F234" i="5"/>
  <c r="D234" i="5"/>
  <c r="E233" i="5"/>
  <c r="I233" i="5" s="1"/>
  <c r="E232" i="5"/>
  <c r="I232" i="5" s="1"/>
  <c r="E231" i="5"/>
  <c r="I231" i="5" s="1"/>
  <c r="H230" i="5"/>
  <c r="G230" i="5"/>
  <c r="F230" i="5"/>
  <c r="D230" i="5"/>
  <c r="E229" i="5"/>
  <c r="I229" i="5" s="1"/>
  <c r="E228" i="5"/>
  <c r="F227" i="5"/>
  <c r="F226" i="5" s="1"/>
  <c r="E227" i="5"/>
  <c r="H226" i="5"/>
  <c r="G226" i="5"/>
  <c r="D226" i="5"/>
  <c r="F224" i="5"/>
  <c r="E224" i="5"/>
  <c r="I224" i="5" s="1"/>
  <c r="E223" i="5"/>
  <c r="F222" i="5"/>
  <c r="E222" i="5"/>
  <c r="I218" i="5"/>
  <c r="E217" i="5"/>
  <c r="I217" i="5" s="1"/>
  <c r="I216" i="5"/>
  <c r="E215" i="5"/>
  <c r="I215" i="5" s="1"/>
  <c r="E214" i="5"/>
  <c r="E213" i="5"/>
  <c r="I213" i="5" s="1"/>
  <c r="I212" i="5"/>
  <c r="H211" i="5"/>
  <c r="G211" i="5"/>
  <c r="F211" i="5"/>
  <c r="D211" i="5"/>
  <c r="I210" i="5"/>
  <c r="H209" i="5"/>
  <c r="G209" i="5"/>
  <c r="F209" i="5"/>
  <c r="D209" i="5"/>
  <c r="E208" i="5"/>
  <c r="I208" i="5" s="1"/>
  <c r="E207" i="5"/>
  <c r="E206" i="5"/>
  <c r="I206" i="5" s="1"/>
  <c r="I205" i="5"/>
  <c r="H204" i="5"/>
  <c r="G204" i="5"/>
  <c r="F204" i="5"/>
  <c r="D204" i="5"/>
  <c r="I203" i="5"/>
  <c r="H202" i="5"/>
  <c r="G202" i="5"/>
  <c r="F202" i="5"/>
  <c r="D202" i="5"/>
  <c r="E201" i="5"/>
  <c r="I201" i="5" s="1"/>
  <c r="F200" i="5"/>
  <c r="E200" i="5"/>
  <c r="F199" i="5"/>
  <c r="F152" i="5" s="1"/>
  <c r="E199" i="5"/>
  <c r="E195" i="5" s="1"/>
  <c r="E198" i="5"/>
  <c r="I198" i="5" s="1"/>
  <c r="H197" i="5"/>
  <c r="G197" i="5"/>
  <c r="D197" i="5"/>
  <c r="I196" i="5"/>
  <c r="H195" i="5"/>
  <c r="G195" i="5"/>
  <c r="G194" i="5" s="1"/>
  <c r="D195" i="5"/>
  <c r="I193" i="5"/>
  <c r="E192" i="5"/>
  <c r="I192" i="5" s="1"/>
  <c r="H191" i="5"/>
  <c r="G191" i="5"/>
  <c r="F191" i="5"/>
  <c r="D191" i="5"/>
  <c r="E189" i="5"/>
  <c r="I189" i="5" s="1"/>
  <c r="E188" i="5"/>
  <c r="I188" i="5" s="1"/>
  <c r="E187" i="5"/>
  <c r="H186" i="5"/>
  <c r="G186" i="5"/>
  <c r="F186" i="5"/>
  <c r="D186" i="5"/>
  <c r="E185" i="5"/>
  <c r="I185" i="5" s="1"/>
  <c r="E184" i="5"/>
  <c r="I184" i="5" s="1"/>
  <c r="E183" i="5"/>
  <c r="H182" i="5"/>
  <c r="G182" i="5"/>
  <c r="F182" i="5"/>
  <c r="D182" i="5"/>
  <c r="E181" i="5"/>
  <c r="I181" i="5" s="1"/>
  <c r="E180" i="5"/>
  <c r="F179" i="5"/>
  <c r="E179" i="5"/>
  <c r="L178" i="5"/>
  <c r="H178" i="5"/>
  <c r="G178" i="5"/>
  <c r="D178" i="5"/>
  <c r="L176" i="5"/>
  <c r="F176" i="5"/>
  <c r="E176" i="5"/>
  <c r="E175" i="5"/>
  <c r="I175" i="5" s="1"/>
  <c r="F174" i="5"/>
  <c r="E174" i="5"/>
  <c r="I171" i="5"/>
  <c r="H170" i="5"/>
  <c r="G170" i="5"/>
  <c r="F170" i="5"/>
  <c r="D170" i="5"/>
  <c r="E170" i="5" s="1"/>
  <c r="I169" i="5"/>
  <c r="H168" i="5"/>
  <c r="G168" i="5"/>
  <c r="F168" i="5"/>
  <c r="D168" i="5"/>
  <c r="E168" i="5" s="1"/>
  <c r="H167" i="5"/>
  <c r="G167" i="5"/>
  <c r="F167" i="5"/>
  <c r="D167" i="5"/>
  <c r="E167" i="5" s="1"/>
  <c r="H166" i="5"/>
  <c r="G166" i="5"/>
  <c r="F166" i="5"/>
  <c r="D166" i="5"/>
  <c r="E166" i="5" s="1"/>
  <c r="H165" i="5"/>
  <c r="G165" i="5"/>
  <c r="F165" i="5"/>
  <c r="D165" i="5"/>
  <c r="F164" i="5"/>
  <c r="I163" i="5"/>
  <c r="H161" i="5"/>
  <c r="G161" i="5"/>
  <c r="F161" i="5"/>
  <c r="D161" i="5"/>
  <c r="E161" i="5" s="1"/>
  <c r="H160" i="5"/>
  <c r="G160" i="5"/>
  <c r="F160" i="5"/>
  <c r="D160" i="5"/>
  <c r="E160" i="5" s="1"/>
  <c r="H159" i="5"/>
  <c r="H155" i="5" s="1"/>
  <c r="G159" i="5"/>
  <c r="F159" i="5"/>
  <c r="D159" i="5"/>
  <c r="H158" i="5"/>
  <c r="G158" i="5"/>
  <c r="F158" i="5"/>
  <c r="D158" i="5"/>
  <c r="H157" i="5"/>
  <c r="I156" i="5"/>
  <c r="H154" i="5"/>
  <c r="G154" i="5"/>
  <c r="D154" i="5"/>
  <c r="E154" i="5" s="1"/>
  <c r="H153" i="5"/>
  <c r="G153" i="5"/>
  <c r="D153" i="5"/>
  <c r="E153" i="5" s="1"/>
  <c r="H152" i="5"/>
  <c r="G152" i="5"/>
  <c r="D152" i="5"/>
  <c r="E152" i="5" s="1"/>
  <c r="H151" i="5"/>
  <c r="G151" i="5"/>
  <c r="F151" i="5"/>
  <c r="D151" i="5"/>
  <c r="I149" i="5"/>
  <c r="I146" i="5"/>
  <c r="H145" i="5"/>
  <c r="H144" i="5" s="1"/>
  <c r="G145" i="5"/>
  <c r="G144" i="5" s="1"/>
  <c r="F145" i="5"/>
  <c r="F144" i="5" s="1"/>
  <c r="D145" i="5"/>
  <c r="D144" i="5" s="1"/>
  <c r="I141" i="5"/>
  <c r="I139" i="5"/>
  <c r="E138" i="5"/>
  <c r="I138" i="5" s="1"/>
  <c r="I137" i="5"/>
  <c r="E136" i="5"/>
  <c r="I136" i="5" s="1"/>
  <c r="E135" i="5"/>
  <c r="I135" i="5" s="1"/>
  <c r="E134" i="5"/>
  <c r="I134" i="5" s="1"/>
  <c r="I133" i="5"/>
  <c r="H132" i="5"/>
  <c r="G132" i="5"/>
  <c r="F132" i="5"/>
  <c r="D132" i="5"/>
  <c r="I131" i="5"/>
  <c r="H130" i="5"/>
  <c r="G130" i="5"/>
  <c r="F130" i="5"/>
  <c r="D130" i="5"/>
  <c r="E129" i="5"/>
  <c r="I129" i="5" s="1"/>
  <c r="E128" i="5"/>
  <c r="E127" i="5"/>
  <c r="E126" i="5"/>
  <c r="I126" i="5" s="1"/>
  <c r="H125" i="5"/>
  <c r="G125" i="5"/>
  <c r="F125" i="5"/>
  <c r="D125" i="5"/>
  <c r="I124" i="5"/>
  <c r="H123" i="5"/>
  <c r="G123" i="5"/>
  <c r="F123" i="5"/>
  <c r="D123" i="5"/>
  <c r="E122" i="5"/>
  <c r="I122" i="5" s="1"/>
  <c r="E121" i="5"/>
  <c r="I121" i="5" s="1"/>
  <c r="E120" i="5"/>
  <c r="I119" i="5"/>
  <c r="H118" i="5"/>
  <c r="G118" i="5"/>
  <c r="F118" i="5"/>
  <c r="D118" i="5"/>
  <c r="I117" i="5"/>
  <c r="H116" i="5"/>
  <c r="G116" i="5"/>
  <c r="F116" i="5"/>
  <c r="D116" i="5"/>
  <c r="I114" i="5"/>
  <c r="E113" i="5"/>
  <c r="I113" i="5" s="1"/>
  <c r="H112" i="5"/>
  <c r="G112" i="5"/>
  <c r="F112" i="5"/>
  <c r="D112" i="5"/>
  <c r="E110" i="5"/>
  <c r="I110" i="5" s="1"/>
  <c r="E109" i="5"/>
  <c r="I109" i="5" s="1"/>
  <c r="E108" i="5"/>
  <c r="I108" i="5" s="1"/>
  <c r="H107" i="5"/>
  <c r="G107" i="5"/>
  <c r="F107" i="5"/>
  <c r="D107" i="5"/>
  <c r="E106" i="5"/>
  <c r="I106" i="5" s="1"/>
  <c r="E105" i="5"/>
  <c r="I105" i="5" s="1"/>
  <c r="E104" i="5"/>
  <c r="I104" i="5" s="1"/>
  <c r="H103" i="5"/>
  <c r="G103" i="5"/>
  <c r="F103" i="5"/>
  <c r="D103" i="5"/>
  <c r="E102" i="5"/>
  <c r="I102" i="5" s="1"/>
  <c r="E101" i="5"/>
  <c r="I101" i="5" s="1"/>
  <c r="E100" i="5"/>
  <c r="H99" i="5"/>
  <c r="G99" i="5"/>
  <c r="F99" i="5"/>
  <c r="D99" i="5"/>
  <c r="E97" i="5"/>
  <c r="I97" i="5" s="1"/>
  <c r="E96" i="5"/>
  <c r="E95" i="5"/>
  <c r="I95" i="5" s="1"/>
  <c r="I92" i="5"/>
  <c r="H91" i="5"/>
  <c r="G91" i="5"/>
  <c r="F91" i="5"/>
  <c r="D91" i="5"/>
  <c r="E91" i="5" s="1"/>
  <c r="I91" i="5" s="1"/>
  <c r="I90" i="5"/>
  <c r="H89" i="5"/>
  <c r="G89" i="5"/>
  <c r="F89" i="5"/>
  <c r="D89" i="5"/>
  <c r="E89" i="5" s="1"/>
  <c r="H88" i="5"/>
  <c r="G88" i="5"/>
  <c r="F88" i="5"/>
  <c r="F55" i="5" s="1"/>
  <c r="D88" i="5"/>
  <c r="E88" i="5" s="1"/>
  <c r="H87" i="5"/>
  <c r="G87" i="5"/>
  <c r="F87" i="5"/>
  <c r="D87" i="5"/>
  <c r="H86" i="5"/>
  <c r="H53" i="5" s="1"/>
  <c r="G86" i="5"/>
  <c r="F86" i="5"/>
  <c r="E86" i="5"/>
  <c r="D86" i="5"/>
  <c r="I84" i="5"/>
  <c r="H82" i="5"/>
  <c r="G82" i="5"/>
  <c r="F82" i="5"/>
  <c r="D82" i="5"/>
  <c r="E82" i="5" s="1"/>
  <c r="H81" i="5"/>
  <c r="G81" i="5"/>
  <c r="F81" i="5"/>
  <c r="D81" i="5"/>
  <c r="E81" i="5" s="1"/>
  <c r="H80" i="5"/>
  <c r="G80" i="5"/>
  <c r="G47" i="5" s="1"/>
  <c r="F80" i="5"/>
  <c r="D80" i="5"/>
  <c r="D47" i="5" s="1"/>
  <c r="H79" i="5"/>
  <c r="H46" i="5" s="1"/>
  <c r="G79" i="5"/>
  <c r="F79" i="5"/>
  <c r="D79" i="5"/>
  <c r="I77" i="5"/>
  <c r="H75" i="5"/>
  <c r="G75" i="5"/>
  <c r="G42" i="5" s="1"/>
  <c r="F75" i="5"/>
  <c r="D75" i="5"/>
  <c r="E75" i="5" s="1"/>
  <c r="H74" i="5"/>
  <c r="G74" i="5"/>
  <c r="F74" i="5"/>
  <c r="D74" i="5"/>
  <c r="H73" i="5"/>
  <c r="H40" i="5" s="1"/>
  <c r="G73" i="5"/>
  <c r="G40" i="5" s="1"/>
  <c r="F73" i="5"/>
  <c r="D73" i="5"/>
  <c r="H72" i="5"/>
  <c r="G72" i="5"/>
  <c r="F72" i="5"/>
  <c r="E72" i="5"/>
  <c r="D72" i="5"/>
  <c r="I70" i="5"/>
  <c r="I67" i="5"/>
  <c r="H66" i="5"/>
  <c r="H65" i="5" s="1"/>
  <c r="G66" i="5"/>
  <c r="G65" i="5" s="1"/>
  <c r="F66" i="5"/>
  <c r="F65" i="5" s="1"/>
  <c r="D66" i="5"/>
  <c r="E66" i="5" s="1"/>
  <c r="E65" i="5" s="1"/>
  <c r="I62" i="5"/>
  <c r="I61" i="5"/>
  <c r="I59" i="5"/>
  <c r="I57" i="5"/>
  <c r="I51" i="5"/>
  <c r="I44" i="5"/>
  <c r="I37" i="5"/>
  <c r="I34" i="5"/>
  <c r="D33" i="5"/>
  <c r="D32" i="5" s="1"/>
  <c r="I30" i="5"/>
  <c r="H29" i="5"/>
  <c r="G29" i="5"/>
  <c r="F29" i="5"/>
  <c r="D29" i="5"/>
  <c r="E29" i="5" s="1"/>
  <c r="H28" i="5"/>
  <c r="G28" i="5"/>
  <c r="F28" i="5"/>
  <c r="D28" i="5"/>
  <c r="E28" i="5" s="1"/>
  <c r="H27" i="5"/>
  <c r="G27" i="5"/>
  <c r="F27" i="5"/>
  <c r="D27" i="5"/>
  <c r="E27" i="5" s="1"/>
  <c r="H25" i="5"/>
  <c r="G25" i="5"/>
  <c r="F25" i="5"/>
  <c r="D25" i="5"/>
  <c r="E25" i="5" s="1"/>
  <c r="H24" i="5"/>
  <c r="G24" i="5"/>
  <c r="F24" i="5"/>
  <c r="D24" i="5"/>
  <c r="E24" i="5" s="1"/>
  <c r="H23" i="5"/>
  <c r="G23" i="5"/>
  <c r="F23" i="5"/>
  <c r="D23" i="5"/>
  <c r="H22" i="5"/>
  <c r="H21" i="5"/>
  <c r="G21" i="5"/>
  <c r="F21" i="5"/>
  <c r="D21" i="5"/>
  <c r="E21" i="5" s="1"/>
  <c r="H20" i="5"/>
  <c r="G20" i="5"/>
  <c r="F20" i="5"/>
  <c r="D20" i="5"/>
  <c r="E20" i="5" s="1"/>
  <c r="H19" i="5"/>
  <c r="G19" i="5"/>
  <c r="D19" i="5"/>
  <c r="E19" i="5" s="1"/>
  <c r="H16" i="5"/>
  <c r="G16" i="5"/>
  <c r="D16" i="5"/>
  <c r="E16" i="5" s="1"/>
  <c r="H15" i="5"/>
  <c r="G15" i="5"/>
  <c r="F15" i="5"/>
  <c r="D15" i="5"/>
  <c r="E15" i="5" s="1"/>
  <c r="H14" i="5"/>
  <c r="G14" i="5"/>
  <c r="D14" i="5"/>
  <c r="E14" i="5" s="1"/>
  <c r="H3" i="5"/>
  <c r="H2" i="5"/>
  <c r="E676" i="4"/>
  <c r="F655" i="4"/>
  <c r="F682" i="4"/>
  <c r="F678" i="4" s="1"/>
  <c r="D935" i="4"/>
  <c r="D934" i="4"/>
  <c r="D930" i="4"/>
  <c r="D929" i="4"/>
  <c r="I924" i="4"/>
  <c r="E923" i="4"/>
  <c r="I923" i="4" s="1"/>
  <c r="I922" i="4"/>
  <c r="E921" i="4"/>
  <c r="I921" i="4" s="1"/>
  <c r="E920" i="4"/>
  <c r="I920" i="4" s="1"/>
  <c r="E919" i="4"/>
  <c r="I919" i="4" s="1"/>
  <c r="E918" i="4"/>
  <c r="I918" i="4" s="1"/>
  <c r="H917" i="4"/>
  <c r="G917" i="4"/>
  <c r="F917" i="4"/>
  <c r="D917" i="4"/>
  <c r="I916" i="4"/>
  <c r="H915" i="4"/>
  <c r="G915" i="4"/>
  <c r="F915" i="4"/>
  <c r="D915" i="4"/>
  <c r="E914" i="4"/>
  <c r="I914" i="4" s="1"/>
  <c r="E913" i="4"/>
  <c r="I913" i="4" s="1"/>
  <c r="E912" i="4"/>
  <c r="E911" i="4"/>
  <c r="I911" i="4" s="1"/>
  <c r="H910" i="4"/>
  <c r="G910" i="4"/>
  <c r="F910" i="4"/>
  <c r="D910" i="4"/>
  <c r="I909" i="4"/>
  <c r="H908" i="4"/>
  <c r="H900" i="4" s="1"/>
  <c r="H896" i="4" s="1"/>
  <c r="G908" i="4"/>
  <c r="F908" i="4"/>
  <c r="D908" i="4"/>
  <c r="I907" i="4"/>
  <c r="E907" i="4"/>
  <c r="E906" i="4"/>
  <c r="I906" i="4" s="1"/>
  <c r="E905" i="4"/>
  <c r="I905" i="4" s="1"/>
  <c r="E904" i="4"/>
  <c r="I904" i="4" s="1"/>
  <c r="H903" i="4"/>
  <c r="G903" i="4"/>
  <c r="F903" i="4"/>
  <c r="D903" i="4"/>
  <c r="I902" i="4"/>
  <c r="H901" i="4"/>
  <c r="G901" i="4"/>
  <c r="F901" i="4"/>
  <c r="F900" i="4" s="1"/>
  <c r="D901" i="4"/>
  <c r="I899" i="4"/>
  <c r="E898" i="4"/>
  <c r="I898" i="4" s="1"/>
  <c r="H897" i="4"/>
  <c r="G897" i="4"/>
  <c r="F897" i="4"/>
  <c r="E897" i="4"/>
  <c r="D897" i="4"/>
  <c r="E895" i="4"/>
  <c r="I895" i="4" s="1"/>
  <c r="E894" i="4"/>
  <c r="I894" i="4" s="1"/>
  <c r="E893" i="4"/>
  <c r="I893" i="4" s="1"/>
  <c r="H892" i="4"/>
  <c r="G892" i="4"/>
  <c r="F892" i="4"/>
  <c r="D892" i="4"/>
  <c r="E891" i="4"/>
  <c r="I891" i="4" s="1"/>
  <c r="E890" i="4"/>
  <c r="I890" i="4" s="1"/>
  <c r="E889" i="4"/>
  <c r="I889" i="4" s="1"/>
  <c r="H888" i="4"/>
  <c r="G888" i="4"/>
  <c r="F888" i="4"/>
  <c r="D888" i="4"/>
  <c r="E887" i="4"/>
  <c r="I887" i="4" s="1"/>
  <c r="E886" i="4"/>
  <c r="I886" i="4" s="1"/>
  <c r="E885" i="4"/>
  <c r="I885" i="4" s="1"/>
  <c r="H884" i="4"/>
  <c r="G884" i="4"/>
  <c r="G883" i="4" s="1"/>
  <c r="G879" i="4" s="1"/>
  <c r="G878" i="4" s="1"/>
  <c r="F884" i="4"/>
  <c r="F883" i="4" s="1"/>
  <c r="F879" i="4" s="1"/>
  <c r="F878" i="4" s="1"/>
  <c r="D884" i="4"/>
  <c r="D883" i="4" s="1"/>
  <c r="D879" i="4" s="1"/>
  <c r="D878" i="4" s="1"/>
  <c r="E882" i="4"/>
  <c r="I882" i="4" s="1"/>
  <c r="E881" i="4"/>
  <c r="I881" i="4" s="1"/>
  <c r="E880" i="4"/>
  <c r="I877" i="4"/>
  <c r="I875" i="4"/>
  <c r="E874" i="4"/>
  <c r="I874" i="4" s="1"/>
  <c r="I873" i="4"/>
  <c r="E872" i="4"/>
  <c r="I872" i="4" s="1"/>
  <c r="E871" i="4"/>
  <c r="I871" i="4" s="1"/>
  <c r="E870" i="4"/>
  <c r="E869" i="4"/>
  <c r="I869" i="4" s="1"/>
  <c r="H868" i="4"/>
  <c r="G868" i="4"/>
  <c r="F868" i="4"/>
  <c r="D868" i="4"/>
  <c r="I867" i="4"/>
  <c r="H866" i="4"/>
  <c r="G866" i="4"/>
  <c r="F866" i="4"/>
  <c r="D866" i="4"/>
  <c r="E865" i="4"/>
  <c r="I865" i="4" s="1"/>
  <c r="E864" i="4"/>
  <c r="I864" i="4" s="1"/>
  <c r="E863" i="4"/>
  <c r="E862" i="4"/>
  <c r="I862" i="4" s="1"/>
  <c r="H861" i="4"/>
  <c r="G861" i="4"/>
  <c r="F861" i="4"/>
  <c r="D861" i="4"/>
  <c r="I860" i="4"/>
  <c r="H859" i="4"/>
  <c r="G859" i="4"/>
  <c r="F859" i="4"/>
  <c r="D859" i="4"/>
  <c r="D851" i="4" s="1"/>
  <c r="E858" i="4"/>
  <c r="I858" i="4" s="1"/>
  <c r="E857" i="4"/>
  <c r="I857" i="4" s="1"/>
  <c r="E856" i="4"/>
  <c r="E855" i="4"/>
  <c r="I855" i="4" s="1"/>
  <c r="H854" i="4"/>
  <c r="G854" i="4"/>
  <c r="F854" i="4"/>
  <c r="D854" i="4"/>
  <c r="I853" i="4"/>
  <c r="H852" i="4"/>
  <c r="G852" i="4"/>
  <c r="F852" i="4"/>
  <c r="D852" i="4"/>
  <c r="I850" i="4"/>
  <c r="E849" i="4"/>
  <c r="H848" i="4"/>
  <c r="G848" i="4"/>
  <c r="F848" i="4"/>
  <c r="D848" i="4"/>
  <c r="E846" i="4"/>
  <c r="I846" i="4" s="1"/>
  <c r="E845" i="4"/>
  <c r="I845" i="4" s="1"/>
  <c r="E844" i="4"/>
  <c r="H843" i="4"/>
  <c r="H834" i="4" s="1"/>
  <c r="H830" i="4" s="1"/>
  <c r="H829" i="4" s="1"/>
  <c r="G843" i="4"/>
  <c r="F843" i="4"/>
  <c r="D843" i="4"/>
  <c r="E842" i="4"/>
  <c r="I842" i="4" s="1"/>
  <c r="E841" i="4"/>
  <c r="I841" i="4" s="1"/>
  <c r="E840" i="4"/>
  <c r="H839" i="4"/>
  <c r="G839" i="4"/>
  <c r="F839" i="4"/>
  <c r="F834" i="4" s="1"/>
  <c r="F830" i="4" s="1"/>
  <c r="F829" i="4" s="1"/>
  <c r="D839" i="4"/>
  <c r="E838" i="4"/>
  <c r="I838" i="4" s="1"/>
  <c r="E837" i="4"/>
  <c r="I837" i="4" s="1"/>
  <c r="E836" i="4"/>
  <c r="H835" i="4"/>
  <c r="G835" i="4"/>
  <c r="F835" i="4"/>
  <c r="D835" i="4"/>
  <c r="D834" i="4" s="1"/>
  <c r="D830" i="4" s="1"/>
  <c r="D829" i="4" s="1"/>
  <c r="E833" i="4"/>
  <c r="I833" i="4" s="1"/>
  <c r="E832" i="4"/>
  <c r="I832" i="4" s="1"/>
  <c r="E831" i="4"/>
  <c r="I827" i="4"/>
  <c r="E826" i="4"/>
  <c r="I826" i="4" s="1"/>
  <c r="I825" i="4"/>
  <c r="E824" i="4"/>
  <c r="I824" i="4" s="1"/>
  <c r="F823" i="4"/>
  <c r="E823" i="4"/>
  <c r="F822" i="4"/>
  <c r="E822" i="4"/>
  <c r="E821" i="4"/>
  <c r="I821" i="4" s="1"/>
  <c r="H820" i="4"/>
  <c r="G820" i="4"/>
  <c r="D820" i="4"/>
  <c r="I819" i="4"/>
  <c r="H818" i="4"/>
  <c r="G818" i="4"/>
  <c r="D818" i="4"/>
  <c r="E817" i="4"/>
  <c r="I817" i="4" s="1"/>
  <c r="E816" i="4"/>
  <c r="E815" i="4"/>
  <c r="I815" i="4" s="1"/>
  <c r="E814" i="4"/>
  <c r="I814" i="4" s="1"/>
  <c r="H813" i="4"/>
  <c r="G813" i="4"/>
  <c r="F813" i="4"/>
  <c r="D813" i="4"/>
  <c r="I812" i="4"/>
  <c r="H811" i="4"/>
  <c r="G811" i="4"/>
  <c r="F811" i="4"/>
  <c r="D811" i="4"/>
  <c r="E810" i="4"/>
  <c r="E809" i="4"/>
  <c r="I809" i="4" s="1"/>
  <c r="E808" i="4"/>
  <c r="E807" i="4"/>
  <c r="I807" i="4" s="1"/>
  <c r="H806" i="4"/>
  <c r="G806" i="4"/>
  <c r="F806" i="4"/>
  <c r="D806" i="4"/>
  <c r="I805" i="4"/>
  <c r="H804" i="4"/>
  <c r="G804" i="4"/>
  <c r="G803" i="4" s="1"/>
  <c r="F804" i="4"/>
  <c r="D804" i="4"/>
  <c r="I802" i="4"/>
  <c r="E801" i="4"/>
  <c r="H800" i="4"/>
  <c r="G800" i="4"/>
  <c r="F800" i="4"/>
  <c r="D800" i="4"/>
  <c r="E798" i="4"/>
  <c r="I798" i="4" s="1"/>
  <c r="E797" i="4"/>
  <c r="I797" i="4" s="1"/>
  <c r="E796" i="4"/>
  <c r="H795" i="4"/>
  <c r="G795" i="4"/>
  <c r="F795" i="4"/>
  <c r="D795" i="4"/>
  <c r="E794" i="4"/>
  <c r="I794" i="4" s="1"/>
  <c r="E793" i="4"/>
  <c r="I793" i="4" s="1"/>
  <c r="E792" i="4"/>
  <c r="H791" i="4"/>
  <c r="G791" i="4"/>
  <c r="F791" i="4"/>
  <c r="D791" i="4"/>
  <c r="E790" i="4"/>
  <c r="I790" i="4" s="1"/>
  <c r="E789" i="4"/>
  <c r="I789" i="4" s="1"/>
  <c r="E788" i="4"/>
  <c r="H787" i="4"/>
  <c r="G787" i="4"/>
  <c r="F787" i="4"/>
  <c r="D787" i="4"/>
  <c r="E785" i="4"/>
  <c r="I785" i="4" s="1"/>
  <c r="E784" i="4"/>
  <c r="I784" i="4" s="1"/>
  <c r="E783" i="4"/>
  <c r="I780" i="4"/>
  <c r="I778" i="4"/>
  <c r="E777" i="4"/>
  <c r="I777" i="4" s="1"/>
  <c r="I776" i="4"/>
  <c r="E775" i="4"/>
  <c r="I775" i="4" s="1"/>
  <c r="E774" i="4"/>
  <c r="E773" i="4"/>
  <c r="I773" i="4" s="1"/>
  <c r="E772" i="4"/>
  <c r="I772" i="4" s="1"/>
  <c r="H771" i="4"/>
  <c r="G771" i="4"/>
  <c r="F771" i="4"/>
  <c r="D771" i="4"/>
  <c r="I770" i="4"/>
  <c r="H769" i="4"/>
  <c r="G769" i="4"/>
  <c r="F769" i="4"/>
  <c r="D769" i="4"/>
  <c r="E768" i="4"/>
  <c r="I768" i="4" s="1"/>
  <c r="E767" i="4"/>
  <c r="I767" i="4" s="1"/>
  <c r="E766" i="4"/>
  <c r="E765" i="4"/>
  <c r="I765" i="4" s="1"/>
  <c r="H764" i="4"/>
  <c r="G764" i="4"/>
  <c r="F764" i="4"/>
  <c r="D764" i="4"/>
  <c r="I763" i="4"/>
  <c r="H762" i="4"/>
  <c r="G762" i="4"/>
  <c r="F762" i="4"/>
  <c r="D762" i="4"/>
  <c r="E761" i="4"/>
  <c r="I761" i="4" s="1"/>
  <c r="E760" i="4"/>
  <c r="I760" i="4" s="1"/>
  <c r="E759" i="4"/>
  <c r="E757" i="4" s="1"/>
  <c r="I757" i="4" s="1"/>
  <c r="E758" i="4"/>
  <c r="I758" i="4" s="1"/>
  <c r="H757" i="4"/>
  <c r="G757" i="4"/>
  <c r="F757" i="4"/>
  <c r="I756" i="4"/>
  <c r="H755" i="4"/>
  <c r="G755" i="4"/>
  <c r="F755" i="4"/>
  <c r="D755" i="4"/>
  <c r="I753" i="4"/>
  <c r="E752" i="4"/>
  <c r="H751" i="4"/>
  <c r="G751" i="4"/>
  <c r="F751" i="4"/>
  <c r="D751" i="4"/>
  <c r="E749" i="4"/>
  <c r="I749" i="4" s="1"/>
  <c r="E748" i="4"/>
  <c r="I748" i="4" s="1"/>
  <c r="E747" i="4"/>
  <c r="H746" i="4"/>
  <c r="G746" i="4"/>
  <c r="F746" i="4"/>
  <c r="D746" i="4"/>
  <c r="E745" i="4"/>
  <c r="I745" i="4" s="1"/>
  <c r="E744" i="4"/>
  <c r="I744" i="4" s="1"/>
  <c r="E743" i="4"/>
  <c r="H742" i="4"/>
  <c r="G742" i="4"/>
  <c r="F742" i="4"/>
  <c r="D742" i="4"/>
  <c r="E741" i="4"/>
  <c r="I741" i="4" s="1"/>
  <c r="E740" i="4"/>
  <c r="E739" i="4"/>
  <c r="I739" i="4" s="1"/>
  <c r="H738" i="4"/>
  <c r="G738" i="4"/>
  <c r="F738" i="4"/>
  <c r="D738" i="4"/>
  <c r="E736" i="4"/>
  <c r="I736" i="4" s="1"/>
  <c r="J735" i="4"/>
  <c r="E735" i="4"/>
  <c r="I735" i="4" s="1"/>
  <c r="E734" i="4"/>
  <c r="I734" i="4" s="1"/>
  <c r="I731" i="4"/>
  <c r="H730" i="4"/>
  <c r="G730" i="4"/>
  <c r="F730" i="4"/>
  <c r="D730" i="4"/>
  <c r="E730" i="4" s="1"/>
  <c r="I729" i="4"/>
  <c r="H728" i="4"/>
  <c r="G728" i="4"/>
  <c r="F728" i="4"/>
  <c r="D728" i="4"/>
  <c r="E728" i="4" s="1"/>
  <c r="H727" i="4"/>
  <c r="G727" i="4"/>
  <c r="D727" i="4"/>
  <c r="H726" i="4"/>
  <c r="G726" i="4"/>
  <c r="F726" i="4"/>
  <c r="D726" i="4"/>
  <c r="E726" i="4" s="1"/>
  <c r="H725" i="4"/>
  <c r="G725" i="4"/>
  <c r="F725" i="4"/>
  <c r="D725" i="4"/>
  <c r="I723" i="4"/>
  <c r="H721" i="4"/>
  <c r="G721" i="4"/>
  <c r="F721" i="4"/>
  <c r="D721" i="4"/>
  <c r="E721" i="4" s="1"/>
  <c r="H720" i="4"/>
  <c r="G720" i="4"/>
  <c r="G717" i="4" s="1"/>
  <c r="F720" i="4"/>
  <c r="D720" i="4"/>
  <c r="H719" i="4"/>
  <c r="G719" i="4"/>
  <c r="F719" i="4"/>
  <c r="D719" i="4"/>
  <c r="E719" i="4" s="1"/>
  <c r="H718" i="4"/>
  <c r="G718" i="4"/>
  <c r="F718" i="4"/>
  <c r="D718" i="4"/>
  <c r="I716" i="4"/>
  <c r="H714" i="4"/>
  <c r="G714" i="4"/>
  <c r="F714" i="4"/>
  <c r="D714" i="4"/>
  <c r="E714" i="4" s="1"/>
  <c r="H713" i="4"/>
  <c r="G713" i="4"/>
  <c r="F713" i="4"/>
  <c r="D713" i="4"/>
  <c r="E713" i="4" s="1"/>
  <c r="H712" i="4"/>
  <c r="G712" i="4"/>
  <c r="F712" i="4"/>
  <c r="D712" i="4"/>
  <c r="H711" i="4"/>
  <c r="G711" i="4"/>
  <c r="F711" i="4"/>
  <c r="D711" i="4"/>
  <c r="I709" i="4"/>
  <c r="I706" i="4"/>
  <c r="H705" i="4"/>
  <c r="H704" i="4" s="1"/>
  <c r="G705" i="4"/>
  <c r="G704" i="4" s="1"/>
  <c r="F705" i="4"/>
  <c r="D705" i="4"/>
  <c r="F704" i="4"/>
  <c r="I701" i="4"/>
  <c r="I699" i="4"/>
  <c r="E698" i="4"/>
  <c r="I698" i="4" s="1"/>
  <c r="I697" i="4"/>
  <c r="E696" i="4"/>
  <c r="I696" i="4" s="1"/>
  <c r="E695" i="4"/>
  <c r="E694" i="4"/>
  <c r="I694" i="4" s="1"/>
  <c r="E693" i="4"/>
  <c r="I693" i="4" s="1"/>
  <c r="H692" i="4"/>
  <c r="G692" i="4"/>
  <c r="F692" i="4"/>
  <c r="D692" i="4"/>
  <c r="I691" i="4"/>
  <c r="H690" i="4"/>
  <c r="G690" i="4"/>
  <c r="F690" i="4"/>
  <c r="D690" i="4"/>
  <c r="E689" i="4"/>
  <c r="I689" i="4" s="1"/>
  <c r="E688" i="4"/>
  <c r="I688" i="4" s="1"/>
  <c r="E687" i="4"/>
  <c r="E686" i="4"/>
  <c r="I686" i="4" s="1"/>
  <c r="H685" i="4"/>
  <c r="G685" i="4"/>
  <c r="F685" i="4"/>
  <c r="D685" i="4"/>
  <c r="I684" i="4"/>
  <c r="H683" i="4"/>
  <c r="G683" i="4"/>
  <c r="F683" i="4"/>
  <c r="D683" i="4"/>
  <c r="E682" i="4"/>
  <c r="I682" i="4" s="1"/>
  <c r="E681" i="4"/>
  <c r="I681" i="4" s="1"/>
  <c r="E680" i="4"/>
  <c r="E679" i="4"/>
  <c r="I679" i="4" s="1"/>
  <c r="H678" i="4"/>
  <c r="G678" i="4"/>
  <c r="D678" i="4"/>
  <c r="I677" i="4"/>
  <c r="H676" i="4"/>
  <c r="H675" i="4" s="1"/>
  <c r="H671" i="4" s="1"/>
  <c r="G676" i="4"/>
  <c r="F676" i="4"/>
  <c r="D676" i="4"/>
  <c r="I674" i="4"/>
  <c r="E673" i="4"/>
  <c r="H672" i="4"/>
  <c r="G672" i="4"/>
  <c r="F672" i="4"/>
  <c r="D672" i="4"/>
  <c r="E670" i="4"/>
  <c r="E669" i="4"/>
  <c r="I669" i="4" s="1"/>
  <c r="E668" i="4"/>
  <c r="I668" i="4" s="1"/>
  <c r="H667" i="4"/>
  <c r="G667" i="4"/>
  <c r="F667" i="4"/>
  <c r="D667" i="4"/>
  <c r="E666" i="4"/>
  <c r="I666" i="4" s="1"/>
  <c r="E665" i="4"/>
  <c r="E664" i="4"/>
  <c r="I664" i="4" s="1"/>
  <c r="H663" i="4"/>
  <c r="G663" i="4"/>
  <c r="F663" i="4"/>
  <c r="D663" i="4"/>
  <c r="E662" i="4"/>
  <c r="I662" i="4" s="1"/>
  <c r="E661" i="4"/>
  <c r="I661" i="4" s="1"/>
  <c r="E660" i="4"/>
  <c r="I660" i="4" s="1"/>
  <c r="H659" i="4"/>
  <c r="G659" i="4"/>
  <c r="F659" i="4"/>
  <c r="D659" i="4"/>
  <c r="F658" i="4"/>
  <c r="F654" i="4" s="1"/>
  <c r="F653" i="4" s="1"/>
  <c r="E657" i="4"/>
  <c r="I657" i="4" s="1"/>
  <c r="E656" i="4"/>
  <c r="I656" i="4" s="1"/>
  <c r="E655" i="4"/>
  <c r="I655" i="4" s="1"/>
  <c r="I652" i="4"/>
  <c r="H651" i="4"/>
  <c r="G651" i="4"/>
  <c r="F651" i="4"/>
  <c r="D651" i="4"/>
  <c r="E651" i="4" s="1"/>
  <c r="I651" i="4" s="1"/>
  <c r="I650" i="4"/>
  <c r="H649" i="4"/>
  <c r="G649" i="4"/>
  <c r="F649" i="4"/>
  <c r="D649" i="4"/>
  <c r="H648" i="4"/>
  <c r="G648" i="4"/>
  <c r="F648" i="4"/>
  <c r="D648" i="4"/>
  <c r="E648" i="4" s="1"/>
  <c r="H647" i="4"/>
  <c r="H643" i="4" s="1"/>
  <c r="G647" i="4"/>
  <c r="F647" i="4"/>
  <c r="F643" i="4" s="1"/>
  <c r="D647" i="4"/>
  <c r="E647" i="4" s="1"/>
  <c r="H646" i="4"/>
  <c r="G646" i="4"/>
  <c r="F646" i="4"/>
  <c r="D646" i="4"/>
  <c r="I644" i="4"/>
  <c r="D643" i="4"/>
  <c r="H642" i="4"/>
  <c r="G642" i="4"/>
  <c r="F642" i="4"/>
  <c r="E642" i="4"/>
  <c r="D642" i="4"/>
  <c r="H641" i="4"/>
  <c r="G641" i="4"/>
  <c r="F641" i="4"/>
  <c r="D641" i="4"/>
  <c r="H640" i="4"/>
  <c r="G640" i="4"/>
  <c r="F640" i="4"/>
  <c r="F636" i="4" s="1"/>
  <c r="D640" i="4"/>
  <c r="E640" i="4" s="1"/>
  <c r="H639" i="4"/>
  <c r="G639" i="4"/>
  <c r="F639" i="4"/>
  <c r="D639" i="4"/>
  <c r="G638" i="4"/>
  <c r="I637" i="4"/>
  <c r="H635" i="4"/>
  <c r="G635" i="4"/>
  <c r="F635" i="4"/>
  <c r="D635" i="4"/>
  <c r="E635" i="4" s="1"/>
  <c r="H634" i="4"/>
  <c r="G634" i="4"/>
  <c r="F634" i="4"/>
  <c r="D634" i="4"/>
  <c r="E634" i="4" s="1"/>
  <c r="I634" i="4" s="1"/>
  <c r="H633" i="4"/>
  <c r="G633" i="4"/>
  <c r="F633" i="4"/>
  <c r="D633" i="4"/>
  <c r="D631" i="4" s="1"/>
  <c r="H632" i="4"/>
  <c r="G632" i="4"/>
  <c r="F632" i="4"/>
  <c r="D632" i="4"/>
  <c r="I630" i="4"/>
  <c r="I627" i="4"/>
  <c r="H626" i="4"/>
  <c r="H625" i="4" s="1"/>
  <c r="G626" i="4"/>
  <c r="G625" i="4" s="1"/>
  <c r="F626" i="4"/>
  <c r="D626" i="4"/>
  <c r="F625" i="4"/>
  <c r="F623" i="4"/>
  <c r="I622" i="4"/>
  <c r="I620" i="4"/>
  <c r="E619" i="4"/>
  <c r="I619" i="4" s="1"/>
  <c r="I618" i="4"/>
  <c r="E617" i="4"/>
  <c r="I617" i="4" s="1"/>
  <c r="E616" i="4"/>
  <c r="E615" i="4"/>
  <c r="I615" i="4" s="1"/>
  <c r="E614" i="4"/>
  <c r="I614" i="4" s="1"/>
  <c r="H613" i="4"/>
  <c r="G613" i="4"/>
  <c r="F613" i="4"/>
  <c r="D613" i="4"/>
  <c r="I612" i="4"/>
  <c r="H611" i="4"/>
  <c r="G611" i="4"/>
  <c r="F611" i="4"/>
  <c r="D611" i="4"/>
  <c r="E610" i="4"/>
  <c r="I610" i="4" s="1"/>
  <c r="E609" i="4"/>
  <c r="I609" i="4" s="1"/>
  <c r="E608" i="4"/>
  <c r="E604" i="4" s="1"/>
  <c r="I604" i="4" s="1"/>
  <c r="E607" i="4"/>
  <c r="I607" i="4" s="1"/>
  <c r="H606" i="4"/>
  <c r="G606" i="4"/>
  <c r="F606" i="4"/>
  <c r="D606" i="4"/>
  <c r="I605" i="4"/>
  <c r="H604" i="4"/>
  <c r="G604" i="4"/>
  <c r="F604" i="4"/>
  <c r="D604" i="4"/>
  <c r="E603" i="4"/>
  <c r="I603" i="4" s="1"/>
  <c r="E602" i="4"/>
  <c r="I602" i="4" s="1"/>
  <c r="E601" i="4"/>
  <c r="E600" i="4"/>
  <c r="I600" i="4" s="1"/>
  <c r="H599" i="4"/>
  <c r="G599" i="4"/>
  <c r="F599" i="4"/>
  <c r="D599" i="4"/>
  <c r="I598" i="4"/>
  <c r="H597" i="4"/>
  <c r="G597" i="4"/>
  <c r="F597" i="4"/>
  <c r="D597" i="4"/>
  <c r="F596" i="4"/>
  <c r="I595" i="4"/>
  <c r="E594" i="4"/>
  <c r="H593" i="4"/>
  <c r="G593" i="4"/>
  <c r="F593" i="4"/>
  <c r="D593" i="4"/>
  <c r="E591" i="4"/>
  <c r="I591" i="4" s="1"/>
  <c r="E590" i="4"/>
  <c r="I590" i="4" s="1"/>
  <c r="E589" i="4"/>
  <c r="I589" i="4" s="1"/>
  <c r="H588" i="4"/>
  <c r="G588" i="4"/>
  <c r="F588" i="4"/>
  <c r="F579" i="4" s="1"/>
  <c r="F575" i="4" s="1"/>
  <c r="F574" i="4" s="1"/>
  <c r="D588" i="4"/>
  <c r="E587" i="4"/>
  <c r="I587" i="4" s="1"/>
  <c r="E586" i="4"/>
  <c r="I586" i="4" s="1"/>
  <c r="E585" i="4"/>
  <c r="I585" i="4" s="1"/>
  <c r="H584" i="4"/>
  <c r="G584" i="4"/>
  <c r="F584" i="4"/>
  <c r="D584" i="4"/>
  <c r="E583" i="4"/>
  <c r="I583" i="4" s="1"/>
  <c r="E582" i="4"/>
  <c r="I582" i="4" s="1"/>
  <c r="E581" i="4"/>
  <c r="I581" i="4" s="1"/>
  <c r="H580" i="4"/>
  <c r="H579" i="4" s="1"/>
  <c r="H575" i="4" s="1"/>
  <c r="H574" i="4" s="1"/>
  <c r="G580" i="4"/>
  <c r="F580" i="4"/>
  <c r="D580" i="4"/>
  <c r="E578" i="4"/>
  <c r="I578" i="4" s="1"/>
  <c r="E577" i="4"/>
  <c r="I577" i="4" s="1"/>
  <c r="E576" i="4"/>
  <c r="I576" i="4" s="1"/>
  <c r="I573" i="4"/>
  <c r="I571" i="4"/>
  <c r="E570" i="4"/>
  <c r="I570" i="4" s="1"/>
  <c r="I569" i="4"/>
  <c r="E568" i="4"/>
  <c r="I568" i="4" s="1"/>
  <c r="E567" i="4"/>
  <c r="I567" i="4" s="1"/>
  <c r="E566" i="4"/>
  <c r="E565" i="4"/>
  <c r="I565" i="4" s="1"/>
  <c r="H564" i="4"/>
  <c r="G564" i="4"/>
  <c r="F564" i="4"/>
  <c r="D564" i="4"/>
  <c r="I563" i="4"/>
  <c r="H562" i="4"/>
  <c r="G562" i="4"/>
  <c r="F562" i="4"/>
  <c r="D562" i="4"/>
  <c r="E561" i="4"/>
  <c r="I561" i="4" s="1"/>
  <c r="E560" i="4"/>
  <c r="I559" i="4"/>
  <c r="E559" i="4"/>
  <c r="E558" i="4"/>
  <c r="H557" i="4"/>
  <c r="G557" i="4"/>
  <c r="F557" i="4"/>
  <c r="D557" i="4"/>
  <c r="I556" i="4"/>
  <c r="H555" i="4"/>
  <c r="G555" i="4"/>
  <c r="F555" i="4"/>
  <c r="D555" i="4"/>
  <c r="E554" i="4"/>
  <c r="E553" i="4"/>
  <c r="I553" i="4" s="1"/>
  <c r="E552" i="4"/>
  <c r="I551" i="4"/>
  <c r="E551" i="4"/>
  <c r="H550" i="4"/>
  <c r="G550" i="4"/>
  <c r="F550" i="4"/>
  <c r="D550" i="4"/>
  <c r="I549" i="4"/>
  <c r="H548" i="4"/>
  <c r="G548" i="4"/>
  <c r="G547" i="4" s="1"/>
  <c r="G543" i="4" s="1"/>
  <c r="F548" i="4"/>
  <c r="D548" i="4"/>
  <c r="I546" i="4"/>
  <c r="E545" i="4"/>
  <c r="I545" i="4" s="1"/>
  <c r="H544" i="4"/>
  <c r="G544" i="4"/>
  <c r="F544" i="4"/>
  <c r="E544" i="4"/>
  <c r="D544" i="4"/>
  <c r="E542" i="4"/>
  <c r="I542" i="4" s="1"/>
  <c r="E541" i="4"/>
  <c r="I541" i="4" s="1"/>
  <c r="E540" i="4"/>
  <c r="I540" i="4" s="1"/>
  <c r="H539" i="4"/>
  <c r="G539" i="4"/>
  <c r="F539" i="4"/>
  <c r="D539" i="4"/>
  <c r="E538" i="4"/>
  <c r="I538" i="4" s="1"/>
  <c r="E537" i="4"/>
  <c r="I537" i="4" s="1"/>
  <c r="E536" i="4"/>
  <c r="I536" i="4" s="1"/>
  <c r="H535" i="4"/>
  <c r="G535" i="4"/>
  <c r="F535" i="4"/>
  <c r="D535" i="4"/>
  <c r="E534" i="4"/>
  <c r="I534" i="4" s="1"/>
  <c r="E533" i="4"/>
  <c r="E532" i="4"/>
  <c r="I532" i="4" s="1"/>
  <c r="H531" i="4"/>
  <c r="G531" i="4"/>
  <c r="G530" i="4" s="1"/>
  <c r="G526" i="4" s="1"/>
  <c r="G525" i="4" s="1"/>
  <c r="G572" i="4" s="1"/>
  <c r="F531" i="4"/>
  <c r="D531" i="4"/>
  <c r="E529" i="4"/>
  <c r="I529" i="4" s="1"/>
  <c r="E528" i="4"/>
  <c r="I528" i="4" s="1"/>
  <c r="E527" i="4"/>
  <c r="I523" i="4"/>
  <c r="E522" i="4"/>
  <c r="I522" i="4" s="1"/>
  <c r="I521" i="4"/>
  <c r="E520" i="4"/>
  <c r="I520" i="4" s="1"/>
  <c r="E519" i="4"/>
  <c r="I519" i="4" s="1"/>
  <c r="E518" i="4"/>
  <c r="E517" i="4"/>
  <c r="I517" i="4" s="1"/>
  <c r="H516" i="4"/>
  <c r="G516" i="4"/>
  <c r="F516" i="4"/>
  <c r="D516" i="4"/>
  <c r="I515" i="4"/>
  <c r="H514" i="4"/>
  <c r="G514" i="4"/>
  <c r="F514" i="4"/>
  <c r="D514" i="4"/>
  <c r="E513" i="4"/>
  <c r="I513" i="4" s="1"/>
  <c r="E512" i="4"/>
  <c r="I512" i="4" s="1"/>
  <c r="E511" i="4"/>
  <c r="E510" i="4"/>
  <c r="I510" i="4" s="1"/>
  <c r="H509" i="4"/>
  <c r="G509" i="4"/>
  <c r="F509" i="4"/>
  <c r="D509" i="4"/>
  <c r="I508" i="4"/>
  <c r="H507" i="4"/>
  <c r="G507" i="4"/>
  <c r="F507" i="4"/>
  <c r="D507" i="4"/>
  <c r="E506" i="4"/>
  <c r="I506" i="4" s="1"/>
  <c r="E505" i="4"/>
  <c r="E504" i="4"/>
  <c r="I504" i="4" s="1"/>
  <c r="E503" i="4"/>
  <c r="H502" i="4"/>
  <c r="G502" i="4"/>
  <c r="F502" i="4"/>
  <c r="D502" i="4"/>
  <c r="I501" i="4"/>
  <c r="H500" i="4"/>
  <c r="G500" i="4"/>
  <c r="F500" i="4"/>
  <c r="F499" i="4" s="1"/>
  <c r="F495" i="4" s="1"/>
  <c r="D500" i="4"/>
  <c r="I498" i="4"/>
  <c r="E497" i="4"/>
  <c r="I497" i="4" s="1"/>
  <c r="H496" i="4"/>
  <c r="G496" i="4"/>
  <c r="F496" i="4"/>
  <c r="D496" i="4"/>
  <c r="E494" i="4"/>
  <c r="I494" i="4" s="1"/>
  <c r="E493" i="4"/>
  <c r="I493" i="4" s="1"/>
  <c r="E492" i="4"/>
  <c r="H491" i="4"/>
  <c r="G491" i="4"/>
  <c r="F491" i="4"/>
  <c r="D491" i="4"/>
  <c r="E490" i="4"/>
  <c r="I490" i="4" s="1"/>
  <c r="E489" i="4"/>
  <c r="I489" i="4" s="1"/>
  <c r="E488" i="4"/>
  <c r="H487" i="4"/>
  <c r="H482" i="4" s="1"/>
  <c r="H478" i="4" s="1"/>
  <c r="H477" i="4" s="1"/>
  <c r="G487" i="4"/>
  <c r="G482" i="4" s="1"/>
  <c r="G478" i="4" s="1"/>
  <c r="G477" i="4" s="1"/>
  <c r="F487" i="4"/>
  <c r="D487" i="4"/>
  <c r="E486" i="4"/>
  <c r="I486" i="4" s="1"/>
  <c r="E485" i="4"/>
  <c r="I485" i="4" s="1"/>
  <c r="E484" i="4"/>
  <c r="H483" i="4"/>
  <c r="G483" i="4"/>
  <c r="F483" i="4"/>
  <c r="F482" i="4" s="1"/>
  <c r="F478" i="4" s="1"/>
  <c r="F477" i="4" s="1"/>
  <c r="D483" i="4"/>
  <c r="E481" i="4"/>
  <c r="I481" i="4" s="1"/>
  <c r="E480" i="4"/>
  <c r="E479" i="4"/>
  <c r="I479" i="4" s="1"/>
  <c r="I476" i="4"/>
  <c r="I474" i="4"/>
  <c r="E473" i="4"/>
  <c r="I473" i="4" s="1"/>
  <c r="I472" i="4"/>
  <c r="E471" i="4"/>
  <c r="I471" i="4" s="1"/>
  <c r="E470" i="4"/>
  <c r="I470" i="4" s="1"/>
  <c r="E469" i="4"/>
  <c r="I469" i="4" s="1"/>
  <c r="E468" i="4"/>
  <c r="I468" i="4" s="1"/>
  <c r="H467" i="4"/>
  <c r="G467" i="4"/>
  <c r="F467" i="4"/>
  <c r="D467" i="4"/>
  <c r="I466" i="4"/>
  <c r="H465" i="4"/>
  <c r="G465" i="4"/>
  <c r="F465" i="4"/>
  <c r="D465" i="4"/>
  <c r="E464" i="4"/>
  <c r="I464" i="4" s="1"/>
  <c r="E463" i="4"/>
  <c r="I463" i="4" s="1"/>
  <c r="E462" i="4"/>
  <c r="E461" i="4"/>
  <c r="I461" i="4" s="1"/>
  <c r="H460" i="4"/>
  <c r="G460" i="4"/>
  <c r="F460" i="4"/>
  <c r="D460" i="4"/>
  <c r="I459" i="4"/>
  <c r="H458" i="4"/>
  <c r="G458" i="4"/>
  <c r="F458" i="4"/>
  <c r="D458" i="4"/>
  <c r="E457" i="4"/>
  <c r="E456" i="4"/>
  <c r="E455" i="4"/>
  <c r="E454" i="4"/>
  <c r="I454" i="4" s="1"/>
  <c r="H453" i="4"/>
  <c r="G453" i="4"/>
  <c r="D453" i="4"/>
  <c r="I452" i="4"/>
  <c r="H451" i="4"/>
  <c r="H450" i="4" s="1"/>
  <c r="H446" i="4" s="1"/>
  <c r="G451" i="4"/>
  <c r="D451" i="4"/>
  <c r="I449" i="4"/>
  <c r="E448" i="4"/>
  <c r="H447" i="4"/>
  <c r="G447" i="4"/>
  <c r="F447" i="4"/>
  <c r="D447" i="4"/>
  <c r="I445" i="4"/>
  <c r="I444" i="4"/>
  <c r="I443" i="4"/>
  <c r="I442" i="4"/>
  <c r="I441" i="4"/>
  <c r="I440" i="4"/>
  <c r="I439" i="4"/>
  <c r="I438" i="4"/>
  <c r="I437" i="4"/>
  <c r="I436" i="4"/>
  <c r="I435" i="4"/>
  <c r="I434" i="4"/>
  <c r="I433" i="4"/>
  <c r="I432" i="4"/>
  <c r="I431" i="4"/>
  <c r="E430" i="4"/>
  <c r="E429" i="4" s="1"/>
  <c r="H429" i="4"/>
  <c r="H428" i="4" s="1"/>
  <c r="G429" i="4"/>
  <c r="G428" i="4" s="1"/>
  <c r="F429" i="4"/>
  <c r="F428" i="4" s="1"/>
  <c r="D429" i="4"/>
  <c r="D428" i="4" s="1"/>
  <c r="I427" i="4"/>
  <c r="H426" i="4"/>
  <c r="G426" i="4"/>
  <c r="F426" i="4"/>
  <c r="D426" i="4"/>
  <c r="E426" i="4" s="1"/>
  <c r="I425" i="4"/>
  <c r="H424" i="4"/>
  <c r="G424" i="4"/>
  <c r="F424" i="4"/>
  <c r="D424" i="4"/>
  <c r="E424" i="4" s="1"/>
  <c r="H423" i="4"/>
  <c r="G423" i="4"/>
  <c r="F423" i="4"/>
  <c r="D423" i="4"/>
  <c r="H422" i="4"/>
  <c r="H418" i="4" s="1"/>
  <c r="G422" i="4"/>
  <c r="F422" i="4"/>
  <c r="D422" i="4"/>
  <c r="E422" i="4" s="1"/>
  <c r="H421" i="4"/>
  <c r="G421" i="4"/>
  <c r="F421" i="4"/>
  <c r="D421" i="4"/>
  <c r="F420" i="4"/>
  <c r="I419" i="4"/>
  <c r="F418" i="4"/>
  <c r="H417" i="4"/>
  <c r="G417" i="4"/>
  <c r="F417" i="4"/>
  <c r="D417" i="4"/>
  <c r="E417" i="4" s="1"/>
  <c r="H416" i="4"/>
  <c r="G416" i="4"/>
  <c r="F416" i="4"/>
  <c r="D416" i="4"/>
  <c r="E416" i="4" s="1"/>
  <c r="H415" i="4"/>
  <c r="G415" i="4"/>
  <c r="F415" i="4"/>
  <c r="D415" i="4"/>
  <c r="H414" i="4"/>
  <c r="G414" i="4"/>
  <c r="F414" i="4"/>
  <c r="D414" i="4"/>
  <c r="D413" i="4"/>
  <c r="I412" i="4"/>
  <c r="H410" i="4"/>
  <c r="G410" i="4"/>
  <c r="D410" i="4"/>
  <c r="E410" i="4" s="1"/>
  <c r="H409" i="4"/>
  <c r="G409" i="4"/>
  <c r="D409" i="4"/>
  <c r="E409" i="4" s="1"/>
  <c r="H408" i="4"/>
  <c r="G408" i="4"/>
  <c r="D408" i="4"/>
  <c r="E408" i="4" s="1"/>
  <c r="H407" i="4"/>
  <c r="G407" i="4"/>
  <c r="F407" i="4"/>
  <c r="D407" i="4"/>
  <c r="D406" i="4"/>
  <c r="I405" i="4"/>
  <c r="I402" i="4"/>
  <c r="H401" i="4"/>
  <c r="H400" i="4" s="1"/>
  <c r="G401" i="4"/>
  <c r="F401" i="4"/>
  <c r="F400" i="4" s="1"/>
  <c r="D401" i="4"/>
  <c r="D400" i="4" s="1"/>
  <c r="G400" i="4"/>
  <c r="I397" i="4"/>
  <c r="I395" i="4"/>
  <c r="E394" i="4"/>
  <c r="I394" i="4" s="1"/>
  <c r="I393" i="4"/>
  <c r="E392" i="4"/>
  <c r="I392" i="4" s="1"/>
  <c r="E391" i="4"/>
  <c r="I391" i="4" s="1"/>
  <c r="E390" i="4"/>
  <c r="E389" i="4"/>
  <c r="I389" i="4" s="1"/>
  <c r="H388" i="4"/>
  <c r="G388" i="4"/>
  <c r="F388" i="4"/>
  <c r="D388" i="4"/>
  <c r="I387" i="4"/>
  <c r="H386" i="4"/>
  <c r="G386" i="4"/>
  <c r="F386" i="4"/>
  <c r="D386" i="4"/>
  <c r="E385" i="4"/>
  <c r="I385" i="4" s="1"/>
  <c r="E384" i="4"/>
  <c r="I384" i="4" s="1"/>
  <c r="E383" i="4"/>
  <c r="E382" i="4"/>
  <c r="H381" i="4"/>
  <c r="G381" i="4"/>
  <c r="F381" i="4"/>
  <c r="D381" i="4"/>
  <c r="I380" i="4"/>
  <c r="H379" i="4"/>
  <c r="G379" i="4"/>
  <c r="F379" i="4"/>
  <c r="D379" i="4"/>
  <c r="F378" i="4"/>
  <c r="E378" i="4"/>
  <c r="I378" i="4" s="1"/>
  <c r="F377" i="4"/>
  <c r="F330" i="4" s="1"/>
  <c r="E377" i="4"/>
  <c r="F376" i="4"/>
  <c r="E376" i="4"/>
  <c r="E375" i="4"/>
  <c r="I375" i="4" s="1"/>
  <c r="H374" i="4"/>
  <c r="G374" i="4"/>
  <c r="D374" i="4"/>
  <c r="I373" i="4"/>
  <c r="H372" i="4"/>
  <c r="G372" i="4"/>
  <c r="D372" i="4"/>
  <c r="I370" i="4"/>
  <c r="E369" i="4"/>
  <c r="E368" i="4" s="1"/>
  <c r="H368" i="4"/>
  <c r="G368" i="4"/>
  <c r="F368" i="4"/>
  <c r="D368" i="4"/>
  <c r="E366" i="4"/>
  <c r="E365" i="4"/>
  <c r="I365" i="4" s="1"/>
  <c r="E364" i="4"/>
  <c r="I364" i="4" s="1"/>
  <c r="H363" i="4"/>
  <c r="G363" i="4"/>
  <c r="F363" i="4"/>
  <c r="D363" i="4"/>
  <c r="E362" i="4"/>
  <c r="I362" i="4" s="1"/>
  <c r="E361" i="4"/>
  <c r="I361" i="4" s="1"/>
  <c r="E360" i="4"/>
  <c r="I360" i="4" s="1"/>
  <c r="H359" i="4"/>
  <c r="G359" i="4"/>
  <c r="F359" i="4"/>
  <c r="D359" i="4"/>
  <c r="E358" i="4"/>
  <c r="I358" i="4" s="1"/>
  <c r="E357" i="4"/>
  <c r="I357" i="4" s="1"/>
  <c r="F356" i="4"/>
  <c r="F355" i="4" s="1"/>
  <c r="F354" i="4" s="1"/>
  <c r="F350" i="4" s="1"/>
  <c r="F349" i="4" s="1"/>
  <c r="E356" i="4"/>
  <c r="H355" i="4"/>
  <c r="G355" i="4"/>
  <c r="G354" i="4" s="1"/>
  <c r="G350" i="4" s="1"/>
  <c r="G349" i="4" s="1"/>
  <c r="D355" i="4"/>
  <c r="F353" i="4"/>
  <c r="E353" i="4"/>
  <c r="I353" i="4" s="1"/>
  <c r="E352" i="4"/>
  <c r="I352" i="4" s="1"/>
  <c r="F351" i="4"/>
  <c r="E351" i="4"/>
  <c r="I348" i="4"/>
  <c r="H347" i="4"/>
  <c r="G347" i="4"/>
  <c r="F347" i="4"/>
  <c r="D347" i="4"/>
  <c r="E347" i="4" s="1"/>
  <c r="I346" i="4"/>
  <c r="H345" i="4"/>
  <c r="G345" i="4"/>
  <c r="F345" i="4"/>
  <c r="E345" i="4"/>
  <c r="D345" i="4"/>
  <c r="H344" i="4"/>
  <c r="G344" i="4"/>
  <c r="F344" i="4"/>
  <c r="D344" i="4"/>
  <c r="H343" i="4"/>
  <c r="G343" i="4"/>
  <c r="F343" i="4"/>
  <c r="D343" i="4"/>
  <c r="E343" i="4" s="1"/>
  <c r="H342" i="4"/>
  <c r="G342" i="4"/>
  <c r="F342" i="4"/>
  <c r="D342" i="4"/>
  <c r="F341" i="4"/>
  <c r="I340" i="4"/>
  <c r="H338" i="4"/>
  <c r="G338" i="4"/>
  <c r="F338" i="4"/>
  <c r="D338" i="4"/>
  <c r="E338" i="4" s="1"/>
  <c r="H337" i="4"/>
  <c r="G337" i="4"/>
  <c r="F337" i="4"/>
  <c r="D337" i="4"/>
  <c r="H336" i="4"/>
  <c r="G336" i="4"/>
  <c r="F336" i="4"/>
  <c r="D336" i="4"/>
  <c r="E336" i="4" s="1"/>
  <c r="H335" i="4"/>
  <c r="G335" i="4"/>
  <c r="F335" i="4"/>
  <c r="D335" i="4"/>
  <c r="I333" i="4"/>
  <c r="H331" i="4"/>
  <c r="G331" i="4"/>
  <c r="F331" i="4"/>
  <c r="D331" i="4"/>
  <c r="E331" i="4" s="1"/>
  <c r="H330" i="4"/>
  <c r="G330" i="4"/>
  <c r="D330" i="4"/>
  <c r="E330" i="4" s="1"/>
  <c r="H329" i="4"/>
  <c r="G329" i="4"/>
  <c r="G327" i="4" s="1"/>
  <c r="D329" i="4"/>
  <c r="H328" i="4"/>
  <c r="G328" i="4"/>
  <c r="F328" i="4"/>
  <c r="E328" i="4"/>
  <c r="D328" i="4"/>
  <c r="I326" i="4"/>
  <c r="G325" i="4"/>
  <c r="I323" i="4"/>
  <c r="H322" i="4"/>
  <c r="H321" i="4" s="1"/>
  <c r="G322" i="4"/>
  <c r="F322" i="4"/>
  <c r="F321" i="4" s="1"/>
  <c r="D322" i="4"/>
  <c r="I318" i="4"/>
  <c r="I317" i="4"/>
  <c r="I315" i="4"/>
  <c r="E314" i="4"/>
  <c r="I314" i="4" s="1"/>
  <c r="I313" i="4"/>
  <c r="E312" i="4"/>
  <c r="I312" i="4" s="1"/>
  <c r="E311" i="4"/>
  <c r="I311" i="4" s="1"/>
  <c r="E310" i="4"/>
  <c r="E309" i="4"/>
  <c r="I309" i="4" s="1"/>
  <c r="H308" i="4"/>
  <c r="G308" i="4"/>
  <c r="F308" i="4"/>
  <c r="D308" i="4"/>
  <c r="I307" i="4"/>
  <c r="H306" i="4"/>
  <c r="G306" i="4"/>
  <c r="F306" i="4"/>
  <c r="D306" i="4"/>
  <c r="E305" i="4"/>
  <c r="I305" i="4" s="1"/>
  <c r="E304" i="4"/>
  <c r="I304" i="4" s="1"/>
  <c r="E303" i="4"/>
  <c r="E302" i="4"/>
  <c r="H301" i="4"/>
  <c r="G301" i="4"/>
  <c r="F301" i="4"/>
  <c r="D301" i="4"/>
  <c r="I300" i="4"/>
  <c r="H299" i="4"/>
  <c r="G299" i="4"/>
  <c r="F299" i="4"/>
  <c r="D299" i="4"/>
  <c r="E298" i="4"/>
  <c r="I298" i="4" s="1"/>
  <c r="E297" i="4"/>
  <c r="I297" i="4" s="1"/>
  <c r="E296" i="4"/>
  <c r="I296" i="4" s="1"/>
  <c r="E295" i="4"/>
  <c r="I295" i="4" s="1"/>
  <c r="H294" i="4"/>
  <c r="G294" i="4"/>
  <c r="F294" i="4"/>
  <c r="D294" i="4"/>
  <c r="I293" i="4"/>
  <c r="H292" i="4"/>
  <c r="G292" i="4"/>
  <c r="F292" i="4"/>
  <c r="D292" i="4"/>
  <c r="I290" i="4"/>
  <c r="E289" i="4"/>
  <c r="I289" i="4" s="1"/>
  <c r="H288" i="4"/>
  <c r="G288" i="4"/>
  <c r="F288" i="4"/>
  <c r="D288" i="4"/>
  <c r="E286" i="4"/>
  <c r="I286" i="4" s="1"/>
  <c r="E285" i="4"/>
  <c r="I285" i="4" s="1"/>
  <c r="E284" i="4"/>
  <c r="I284" i="4" s="1"/>
  <c r="H283" i="4"/>
  <c r="G283" i="4"/>
  <c r="F283" i="4"/>
  <c r="D283" i="4"/>
  <c r="E282" i="4"/>
  <c r="I282" i="4" s="1"/>
  <c r="E281" i="4"/>
  <c r="I281" i="4" s="1"/>
  <c r="E280" i="4"/>
  <c r="I280" i="4" s="1"/>
  <c r="H279" i="4"/>
  <c r="G279" i="4"/>
  <c r="F279" i="4"/>
  <c r="D279" i="4"/>
  <c r="E278" i="4"/>
  <c r="I278" i="4" s="1"/>
  <c r="E277" i="4"/>
  <c r="I277" i="4" s="1"/>
  <c r="E276" i="4"/>
  <c r="I276" i="4" s="1"/>
  <c r="H275" i="4"/>
  <c r="G275" i="4"/>
  <c r="F275" i="4"/>
  <c r="D275" i="4"/>
  <c r="H274" i="4"/>
  <c r="G274" i="4"/>
  <c r="G270" i="4" s="1"/>
  <c r="G269" i="4" s="1"/>
  <c r="D274" i="4"/>
  <c r="D270" i="4" s="1"/>
  <c r="D269" i="4" s="1"/>
  <c r="E273" i="4"/>
  <c r="I273" i="4" s="1"/>
  <c r="E272" i="4"/>
  <c r="I272" i="4" s="1"/>
  <c r="E271" i="4"/>
  <c r="I271" i="4" s="1"/>
  <c r="H270" i="4"/>
  <c r="H269" i="4" s="1"/>
  <c r="I268" i="4"/>
  <c r="I266" i="4"/>
  <c r="E265" i="4"/>
  <c r="I265" i="4" s="1"/>
  <c r="I264" i="4"/>
  <c r="E263" i="4"/>
  <c r="I263" i="4" s="1"/>
  <c r="E262" i="4"/>
  <c r="I262" i="4" s="1"/>
  <c r="E261" i="4"/>
  <c r="I261" i="4" s="1"/>
  <c r="I260" i="4"/>
  <c r="H259" i="4"/>
  <c r="G259" i="4"/>
  <c r="F259" i="4"/>
  <c r="D259" i="4"/>
  <c r="I258" i="4"/>
  <c r="H257" i="4"/>
  <c r="G257" i="4"/>
  <c r="F257" i="4"/>
  <c r="D257" i="4"/>
  <c r="E256" i="4"/>
  <c r="I256" i="4" s="1"/>
  <c r="E255" i="4"/>
  <c r="I255" i="4" s="1"/>
  <c r="I254" i="4"/>
  <c r="E254" i="4"/>
  <c r="I253" i="4"/>
  <c r="H252" i="4"/>
  <c r="G252" i="4"/>
  <c r="F252" i="4"/>
  <c r="D252" i="4"/>
  <c r="I251" i="4"/>
  <c r="H250" i="4"/>
  <c r="G250" i="4"/>
  <c r="F250" i="4"/>
  <c r="D250" i="4"/>
  <c r="F249" i="4"/>
  <c r="E249" i="4"/>
  <c r="I249" i="4" s="1"/>
  <c r="F248" i="4"/>
  <c r="E248" i="4"/>
  <c r="F247" i="4"/>
  <c r="E247" i="4"/>
  <c r="E246" i="4"/>
  <c r="I246" i="4" s="1"/>
  <c r="H245" i="4"/>
  <c r="G245" i="4"/>
  <c r="D245" i="4"/>
  <c r="I244" i="4"/>
  <c r="H243" i="4"/>
  <c r="G243" i="4"/>
  <c r="D243" i="4"/>
  <c r="I241" i="4"/>
  <c r="E240" i="4"/>
  <c r="H239" i="4"/>
  <c r="G239" i="4"/>
  <c r="F239" i="4"/>
  <c r="D239" i="4"/>
  <c r="I237" i="4"/>
  <c r="E237" i="4"/>
  <c r="E236" i="4"/>
  <c r="I235" i="4"/>
  <c r="E235" i="4"/>
  <c r="H234" i="4"/>
  <c r="G234" i="4"/>
  <c r="F234" i="4"/>
  <c r="D234" i="4"/>
  <c r="E233" i="4"/>
  <c r="I233" i="4" s="1"/>
  <c r="E232" i="4"/>
  <c r="I231" i="4"/>
  <c r="E231" i="4"/>
  <c r="H230" i="4"/>
  <c r="G230" i="4"/>
  <c r="F230" i="4"/>
  <c r="D230" i="4"/>
  <c r="E229" i="4"/>
  <c r="I229" i="4" s="1"/>
  <c r="E228" i="4"/>
  <c r="I228" i="4" s="1"/>
  <c r="F227" i="4"/>
  <c r="E227" i="4"/>
  <c r="I227" i="4" s="1"/>
  <c r="H226" i="4"/>
  <c r="G226" i="4"/>
  <c r="F226" i="4"/>
  <c r="D226" i="4"/>
  <c r="F224" i="4"/>
  <c r="E224" i="4"/>
  <c r="I224" i="4" s="1"/>
  <c r="E223" i="4"/>
  <c r="F222" i="4"/>
  <c r="E222" i="4"/>
  <c r="I222" i="4" s="1"/>
  <c r="I218" i="4"/>
  <c r="I217" i="4"/>
  <c r="E217" i="4"/>
  <c r="I216" i="4"/>
  <c r="E215" i="4"/>
  <c r="I214" i="4"/>
  <c r="E214" i="4"/>
  <c r="E213" i="4"/>
  <c r="I213" i="4" s="1"/>
  <c r="I212" i="4"/>
  <c r="H211" i="4"/>
  <c r="G211" i="4"/>
  <c r="F211" i="4"/>
  <c r="D211" i="4"/>
  <c r="I210" i="4"/>
  <c r="H209" i="4"/>
  <c r="G209" i="4"/>
  <c r="F209" i="4"/>
  <c r="D209" i="4"/>
  <c r="E208" i="4"/>
  <c r="I208" i="4" s="1"/>
  <c r="E207" i="4"/>
  <c r="I207" i="4" s="1"/>
  <c r="E206" i="4"/>
  <c r="I206" i="4" s="1"/>
  <c r="I205" i="4"/>
  <c r="H204" i="4"/>
  <c r="G204" i="4"/>
  <c r="F204" i="4"/>
  <c r="D204" i="4"/>
  <c r="I203" i="4"/>
  <c r="H202" i="4"/>
  <c r="G202" i="4"/>
  <c r="F202" i="4"/>
  <c r="D202" i="4"/>
  <c r="E201" i="4"/>
  <c r="F200" i="4"/>
  <c r="I200" i="4" s="1"/>
  <c r="E200" i="4"/>
  <c r="F199" i="4"/>
  <c r="E199" i="4"/>
  <c r="I199" i="4" s="1"/>
  <c r="E198" i="4"/>
  <c r="I198" i="4" s="1"/>
  <c r="H197" i="4"/>
  <c r="G197" i="4"/>
  <c r="D197" i="4"/>
  <c r="I196" i="4"/>
  <c r="H195" i="4"/>
  <c r="G195" i="4"/>
  <c r="G194" i="4" s="1"/>
  <c r="D195" i="4"/>
  <c r="I193" i="4"/>
  <c r="E192" i="4"/>
  <c r="E191" i="4" s="1"/>
  <c r="H191" i="4"/>
  <c r="G191" i="4"/>
  <c r="F191" i="4"/>
  <c r="D191" i="4"/>
  <c r="E189" i="4"/>
  <c r="I189" i="4" s="1"/>
  <c r="E188" i="4"/>
  <c r="E187" i="4"/>
  <c r="I187" i="4" s="1"/>
  <c r="H186" i="4"/>
  <c r="G186" i="4"/>
  <c r="F186" i="4"/>
  <c r="D186" i="4"/>
  <c r="E185" i="4"/>
  <c r="I185" i="4" s="1"/>
  <c r="E184" i="4"/>
  <c r="I184" i="4" s="1"/>
  <c r="E183" i="4"/>
  <c r="I183" i="4" s="1"/>
  <c r="H182" i="4"/>
  <c r="G182" i="4"/>
  <c r="F182" i="4"/>
  <c r="D182" i="4"/>
  <c r="E181" i="4"/>
  <c r="I181" i="4" s="1"/>
  <c r="E180" i="4"/>
  <c r="I180" i="4" s="1"/>
  <c r="F179" i="4"/>
  <c r="E179" i="4"/>
  <c r="L178" i="4"/>
  <c r="H178" i="4"/>
  <c r="G178" i="4"/>
  <c r="D178" i="4"/>
  <c r="L176" i="4"/>
  <c r="I176" i="4"/>
  <c r="F176" i="4"/>
  <c r="E176" i="4"/>
  <c r="E175" i="4"/>
  <c r="I175" i="4" s="1"/>
  <c r="I174" i="4"/>
  <c r="F174" i="4"/>
  <c r="E174" i="4"/>
  <c r="I171" i="4"/>
  <c r="H170" i="4"/>
  <c r="G170" i="4"/>
  <c r="F170" i="4"/>
  <c r="D170" i="4"/>
  <c r="E170" i="4" s="1"/>
  <c r="I169" i="4"/>
  <c r="H168" i="4"/>
  <c r="G168" i="4"/>
  <c r="F168" i="4"/>
  <c r="F56" i="4" s="1"/>
  <c r="E168" i="4"/>
  <c r="D168" i="4"/>
  <c r="H167" i="4"/>
  <c r="G167" i="4"/>
  <c r="F167" i="4"/>
  <c r="D167" i="4"/>
  <c r="E167" i="4" s="1"/>
  <c r="H166" i="4"/>
  <c r="G166" i="4"/>
  <c r="F166" i="4"/>
  <c r="D166" i="4"/>
  <c r="D162" i="4" s="1"/>
  <c r="H165" i="4"/>
  <c r="H164" i="4" s="1"/>
  <c r="G165" i="4"/>
  <c r="F165" i="4"/>
  <c r="E165" i="4"/>
  <c r="D165" i="4"/>
  <c r="I163" i="4"/>
  <c r="H161" i="4"/>
  <c r="G161" i="4"/>
  <c r="F161" i="4"/>
  <c r="D161" i="4"/>
  <c r="E161" i="4" s="1"/>
  <c r="H160" i="4"/>
  <c r="G160" i="4"/>
  <c r="F160" i="4"/>
  <c r="D160" i="4"/>
  <c r="E160" i="4" s="1"/>
  <c r="H159" i="4"/>
  <c r="H47" i="4" s="1"/>
  <c r="G159" i="4"/>
  <c r="F159" i="4"/>
  <c r="D159" i="4"/>
  <c r="D155" i="4" s="1"/>
  <c r="H158" i="4"/>
  <c r="G158" i="4"/>
  <c r="F158" i="4"/>
  <c r="D158" i="4"/>
  <c r="I156" i="4"/>
  <c r="H154" i="4"/>
  <c r="G154" i="4"/>
  <c r="F154" i="4"/>
  <c r="D154" i="4"/>
  <c r="H153" i="4"/>
  <c r="G153" i="4"/>
  <c r="D153" i="4"/>
  <c r="H152" i="4"/>
  <c r="G152" i="4"/>
  <c r="F152" i="4"/>
  <c r="D152" i="4"/>
  <c r="H151" i="4"/>
  <c r="G151" i="4"/>
  <c r="F151" i="4"/>
  <c r="E151" i="4"/>
  <c r="I151" i="4" s="1"/>
  <c r="D151" i="4"/>
  <c r="I149" i="4"/>
  <c r="I146" i="4"/>
  <c r="H145" i="4"/>
  <c r="G145" i="4"/>
  <c r="G144" i="4" s="1"/>
  <c r="F145" i="4"/>
  <c r="F144" i="4" s="1"/>
  <c r="D145" i="4"/>
  <c r="I141" i="4"/>
  <c r="I139" i="4"/>
  <c r="E138" i="4"/>
  <c r="I138" i="4" s="1"/>
  <c r="I137" i="4"/>
  <c r="I136" i="4"/>
  <c r="E136" i="4"/>
  <c r="E135" i="4"/>
  <c r="I135" i="4" s="1"/>
  <c r="E134" i="4"/>
  <c r="I134" i="4" s="1"/>
  <c r="I133" i="4"/>
  <c r="H132" i="4"/>
  <c r="G132" i="4"/>
  <c r="F132" i="4"/>
  <c r="D132" i="4"/>
  <c r="I131" i="4"/>
  <c r="H130" i="4"/>
  <c r="G130" i="4"/>
  <c r="F130" i="4"/>
  <c r="D130" i="4"/>
  <c r="E129" i="4"/>
  <c r="I129" i="4" s="1"/>
  <c r="E128" i="4"/>
  <c r="I128" i="4" s="1"/>
  <c r="E127" i="4"/>
  <c r="E126" i="4"/>
  <c r="I126" i="4" s="1"/>
  <c r="H125" i="4"/>
  <c r="G125" i="4"/>
  <c r="F125" i="4"/>
  <c r="D125" i="4"/>
  <c r="I124" i="4"/>
  <c r="H123" i="4"/>
  <c r="G123" i="4"/>
  <c r="F123" i="4"/>
  <c r="D123" i="4"/>
  <c r="E122" i="4"/>
  <c r="I122" i="4" s="1"/>
  <c r="E121" i="4"/>
  <c r="E120" i="4"/>
  <c r="I119" i="4"/>
  <c r="H118" i="4"/>
  <c r="G118" i="4"/>
  <c r="F118" i="4"/>
  <c r="D118" i="4"/>
  <c r="I117" i="4"/>
  <c r="H116" i="4"/>
  <c r="G116" i="4"/>
  <c r="F116" i="4"/>
  <c r="D116" i="4"/>
  <c r="I114" i="4"/>
  <c r="E113" i="4"/>
  <c r="E112" i="4" s="1"/>
  <c r="H112" i="4"/>
  <c r="G112" i="4"/>
  <c r="F112" i="4"/>
  <c r="D112" i="4"/>
  <c r="E110" i="4"/>
  <c r="I110" i="4" s="1"/>
  <c r="E109" i="4"/>
  <c r="I109" i="4" s="1"/>
  <c r="E108" i="4"/>
  <c r="H107" i="4"/>
  <c r="G107" i="4"/>
  <c r="F107" i="4"/>
  <c r="D107" i="4"/>
  <c r="E106" i="4"/>
  <c r="I106" i="4" s="1"/>
  <c r="E105" i="4"/>
  <c r="I105" i="4" s="1"/>
  <c r="E104" i="4"/>
  <c r="I104" i="4" s="1"/>
  <c r="H103" i="4"/>
  <c r="G103" i="4"/>
  <c r="F103" i="4"/>
  <c r="D103" i="4"/>
  <c r="E102" i="4"/>
  <c r="I102" i="4" s="1"/>
  <c r="E101" i="4"/>
  <c r="I101" i="4" s="1"/>
  <c r="E100" i="4"/>
  <c r="H99" i="4"/>
  <c r="H98" i="4" s="1"/>
  <c r="H94" i="4" s="1"/>
  <c r="H93" i="4" s="1"/>
  <c r="G99" i="4"/>
  <c r="G98" i="4" s="1"/>
  <c r="G94" i="4" s="1"/>
  <c r="G93" i="4" s="1"/>
  <c r="F99" i="4"/>
  <c r="F98" i="4" s="1"/>
  <c r="F94" i="4" s="1"/>
  <c r="F93" i="4" s="1"/>
  <c r="D99" i="4"/>
  <c r="E97" i="4"/>
  <c r="I97" i="4" s="1"/>
  <c r="E96" i="4"/>
  <c r="I96" i="4" s="1"/>
  <c r="E95" i="4"/>
  <c r="I95" i="4" s="1"/>
  <c r="I92" i="4"/>
  <c r="H91" i="4"/>
  <c r="G91" i="4"/>
  <c r="F91" i="4"/>
  <c r="E91" i="4"/>
  <c r="D91" i="4"/>
  <c r="I90" i="4"/>
  <c r="H89" i="4"/>
  <c r="G89" i="4"/>
  <c r="G56" i="4" s="1"/>
  <c r="F89" i="4"/>
  <c r="D89" i="4"/>
  <c r="E89" i="4" s="1"/>
  <c r="H88" i="4"/>
  <c r="G88" i="4"/>
  <c r="F88" i="4"/>
  <c r="D88" i="4"/>
  <c r="H87" i="4"/>
  <c r="G87" i="4"/>
  <c r="F87" i="4"/>
  <c r="D87" i="4"/>
  <c r="H86" i="4"/>
  <c r="G86" i="4"/>
  <c r="F86" i="4"/>
  <c r="E86" i="4"/>
  <c r="D86" i="4"/>
  <c r="I84" i="4"/>
  <c r="H82" i="4"/>
  <c r="G82" i="4"/>
  <c r="F82" i="4"/>
  <c r="E82" i="4"/>
  <c r="D82" i="4"/>
  <c r="H81" i="4"/>
  <c r="G81" i="4"/>
  <c r="F81" i="4"/>
  <c r="F48" i="4" s="1"/>
  <c r="D81" i="4"/>
  <c r="H80" i="4"/>
  <c r="G80" i="4"/>
  <c r="F80" i="4"/>
  <c r="F76" i="4" s="1"/>
  <c r="E80" i="4"/>
  <c r="D80" i="4"/>
  <c r="H79" i="4"/>
  <c r="G79" i="4"/>
  <c r="G46" i="4" s="1"/>
  <c r="F79" i="4"/>
  <c r="D79" i="4"/>
  <c r="D78" i="4"/>
  <c r="I77" i="4"/>
  <c r="D76" i="4"/>
  <c r="H75" i="4"/>
  <c r="H69" i="4" s="1"/>
  <c r="G75" i="4"/>
  <c r="G69" i="4" s="1"/>
  <c r="F75" i="4"/>
  <c r="D75" i="4"/>
  <c r="E75" i="4" s="1"/>
  <c r="I75" i="4" s="1"/>
  <c r="H74" i="4"/>
  <c r="G74" i="4"/>
  <c r="F74" i="4"/>
  <c r="D74" i="4"/>
  <c r="E74" i="4" s="1"/>
  <c r="H73" i="4"/>
  <c r="G73" i="4"/>
  <c r="F73" i="4"/>
  <c r="E73" i="4"/>
  <c r="E71" i="4" s="1"/>
  <c r="D73" i="4"/>
  <c r="H72" i="4"/>
  <c r="G72" i="4"/>
  <c r="G39" i="4" s="1"/>
  <c r="F72" i="4"/>
  <c r="E72" i="4"/>
  <c r="D72" i="4"/>
  <c r="I70" i="4"/>
  <c r="I67" i="4"/>
  <c r="H66" i="4"/>
  <c r="H65" i="4" s="1"/>
  <c r="G66" i="4"/>
  <c r="F66" i="4"/>
  <c r="D66" i="4"/>
  <c r="D65" i="4" s="1"/>
  <c r="G65" i="4"/>
  <c r="I62" i="4"/>
  <c r="I61" i="4"/>
  <c r="I59" i="4"/>
  <c r="I57" i="4"/>
  <c r="D56" i="4"/>
  <c r="E56" i="4" s="1"/>
  <c r="I51" i="4"/>
  <c r="H49" i="4"/>
  <c r="D49" i="4"/>
  <c r="E49" i="4" s="1"/>
  <c r="D47" i="4"/>
  <c r="I44" i="4"/>
  <c r="G40" i="4"/>
  <c r="I37" i="4"/>
  <c r="I34" i="4"/>
  <c r="I30" i="4"/>
  <c r="H29" i="4"/>
  <c r="G29" i="4"/>
  <c r="F29" i="4"/>
  <c r="D29" i="4"/>
  <c r="E29" i="4" s="1"/>
  <c r="H28" i="4"/>
  <c r="G28" i="4"/>
  <c r="F28" i="4"/>
  <c r="D28" i="4"/>
  <c r="E28" i="4" s="1"/>
  <c r="H27" i="4"/>
  <c r="G27" i="4"/>
  <c r="F27" i="4"/>
  <c r="F26" i="4" s="1"/>
  <c r="D27" i="4"/>
  <c r="H25" i="4"/>
  <c r="G25" i="4"/>
  <c r="F25" i="4"/>
  <c r="D25" i="4"/>
  <c r="E25" i="4" s="1"/>
  <c r="H24" i="4"/>
  <c r="G24" i="4"/>
  <c r="F24" i="4"/>
  <c r="D24" i="4"/>
  <c r="E24" i="4" s="1"/>
  <c r="H23" i="4"/>
  <c r="G23" i="4"/>
  <c r="F23" i="4"/>
  <c r="D23" i="4"/>
  <c r="H21" i="4"/>
  <c r="G21" i="4"/>
  <c r="F21" i="4"/>
  <c r="D21" i="4"/>
  <c r="E21" i="4" s="1"/>
  <c r="H20" i="4"/>
  <c r="G20" i="4"/>
  <c r="F20" i="4"/>
  <c r="D20" i="4"/>
  <c r="E20" i="4" s="1"/>
  <c r="H19" i="4"/>
  <c r="G19" i="4"/>
  <c r="G18" i="4" s="1"/>
  <c r="D19" i="4"/>
  <c r="H16" i="4"/>
  <c r="G16" i="4"/>
  <c r="F16" i="4"/>
  <c r="D16" i="4"/>
  <c r="E16" i="4" s="1"/>
  <c r="H15" i="4"/>
  <c r="G15" i="4"/>
  <c r="F15" i="4"/>
  <c r="D15" i="4"/>
  <c r="E15" i="4" s="1"/>
  <c r="H14" i="4"/>
  <c r="G14" i="4"/>
  <c r="F14" i="4"/>
  <c r="D14" i="4"/>
  <c r="E14" i="4" s="1"/>
  <c r="H3" i="4"/>
  <c r="H2" i="4"/>
  <c r="F351" i="3"/>
  <c r="F378" i="3"/>
  <c r="D757" i="2"/>
  <c r="D935" i="3"/>
  <c r="D934" i="3"/>
  <c r="D930" i="3"/>
  <c r="D929" i="3"/>
  <c r="I924" i="3"/>
  <c r="E923" i="3"/>
  <c r="I923" i="3" s="1"/>
  <c r="I922" i="3"/>
  <c r="E921" i="3"/>
  <c r="I921" i="3" s="1"/>
  <c r="E920" i="3"/>
  <c r="I920" i="3" s="1"/>
  <c r="E919" i="3"/>
  <c r="I919" i="3" s="1"/>
  <c r="E918" i="3"/>
  <c r="I918" i="3" s="1"/>
  <c r="H917" i="3"/>
  <c r="G917" i="3"/>
  <c r="F917" i="3"/>
  <c r="D917" i="3"/>
  <c r="I916" i="3"/>
  <c r="H915" i="3"/>
  <c r="G915" i="3"/>
  <c r="F915" i="3"/>
  <c r="D915" i="3"/>
  <c r="E914" i="3"/>
  <c r="E913" i="3"/>
  <c r="I913" i="3" s="1"/>
  <c r="E912" i="3"/>
  <c r="I912" i="3" s="1"/>
  <c r="E911" i="3"/>
  <c r="I911" i="3" s="1"/>
  <c r="H910" i="3"/>
  <c r="G910" i="3"/>
  <c r="F910" i="3"/>
  <c r="D910" i="3"/>
  <c r="I909" i="3"/>
  <c r="H908" i="3"/>
  <c r="G908" i="3"/>
  <c r="F908" i="3"/>
  <c r="D908" i="3"/>
  <c r="E907" i="3"/>
  <c r="I907" i="3" s="1"/>
  <c r="E906" i="3"/>
  <c r="I906" i="3" s="1"/>
  <c r="E905" i="3"/>
  <c r="E904" i="3"/>
  <c r="I904" i="3" s="1"/>
  <c r="H903" i="3"/>
  <c r="G903" i="3"/>
  <c r="F903" i="3"/>
  <c r="D903" i="3"/>
  <c r="I902" i="3"/>
  <c r="H901" i="3"/>
  <c r="G901" i="3"/>
  <c r="F901" i="3"/>
  <c r="D901" i="3"/>
  <c r="I899" i="3"/>
  <c r="E898" i="3"/>
  <c r="H897" i="3"/>
  <c r="G897" i="3"/>
  <c r="F897" i="3"/>
  <c r="D897" i="3"/>
  <c r="E895" i="3"/>
  <c r="I895" i="3" s="1"/>
  <c r="E894" i="3"/>
  <c r="I894" i="3" s="1"/>
  <c r="E893" i="3"/>
  <c r="I893" i="3" s="1"/>
  <c r="H892" i="3"/>
  <c r="G892" i="3"/>
  <c r="F892" i="3"/>
  <c r="D892" i="3"/>
  <c r="E891" i="3"/>
  <c r="I891" i="3" s="1"/>
  <c r="E890" i="3"/>
  <c r="I890" i="3" s="1"/>
  <c r="E889" i="3"/>
  <c r="I889" i="3" s="1"/>
  <c r="H888" i="3"/>
  <c r="G888" i="3"/>
  <c r="F888" i="3"/>
  <c r="D888" i="3"/>
  <c r="E887" i="3"/>
  <c r="I887" i="3" s="1"/>
  <c r="E886" i="3"/>
  <c r="I886" i="3" s="1"/>
  <c r="E885" i="3"/>
  <c r="I885" i="3" s="1"/>
  <c r="H884" i="3"/>
  <c r="G884" i="3"/>
  <c r="F884" i="3"/>
  <c r="D884" i="3"/>
  <c r="E882" i="3"/>
  <c r="I882" i="3" s="1"/>
  <c r="E881" i="3"/>
  <c r="I881" i="3" s="1"/>
  <c r="E880" i="3"/>
  <c r="I880" i="3" s="1"/>
  <c r="I877" i="3"/>
  <c r="I875" i="3"/>
  <c r="E874" i="3"/>
  <c r="I874" i="3" s="1"/>
  <c r="I873" i="3"/>
  <c r="E872" i="3"/>
  <c r="I872" i="3" s="1"/>
  <c r="E871" i="3"/>
  <c r="E870" i="3"/>
  <c r="I870" i="3" s="1"/>
  <c r="E869" i="3"/>
  <c r="I869" i="3" s="1"/>
  <c r="H868" i="3"/>
  <c r="G868" i="3"/>
  <c r="F868" i="3"/>
  <c r="D868" i="3"/>
  <c r="I867" i="3"/>
  <c r="H866" i="3"/>
  <c r="G866" i="3"/>
  <c r="F866" i="3"/>
  <c r="D866" i="3"/>
  <c r="E865" i="3"/>
  <c r="I865" i="3" s="1"/>
  <c r="E864" i="3"/>
  <c r="I864" i="3" s="1"/>
  <c r="E863" i="3"/>
  <c r="I863" i="3" s="1"/>
  <c r="E862" i="3"/>
  <c r="I862" i="3" s="1"/>
  <c r="H861" i="3"/>
  <c r="G861" i="3"/>
  <c r="F861" i="3"/>
  <c r="D861" i="3"/>
  <c r="I860" i="3"/>
  <c r="H859" i="3"/>
  <c r="G859" i="3"/>
  <c r="F859" i="3"/>
  <c r="D859" i="3"/>
  <c r="E858" i="3"/>
  <c r="I858" i="3" s="1"/>
  <c r="E857" i="3"/>
  <c r="E856" i="3"/>
  <c r="I856" i="3" s="1"/>
  <c r="E855" i="3"/>
  <c r="I855" i="3" s="1"/>
  <c r="H854" i="3"/>
  <c r="G854" i="3"/>
  <c r="F854" i="3"/>
  <c r="D854" i="3"/>
  <c r="I853" i="3"/>
  <c r="H852" i="3"/>
  <c r="G852" i="3"/>
  <c r="F852" i="3"/>
  <c r="D852" i="3"/>
  <c r="I850" i="3"/>
  <c r="E849" i="3"/>
  <c r="E848" i="3" s="1"/>
  <c r="H848" i="3"/>
  <c r="G848" i="3"/>
  <c r="F848" i="3"/>
  <c r="D848" i="3"/>
  <c r="E846" i="3"/>
  <c r="I846" i="3" s="1"/>
  <c r="E845" i="3"/>
  <c r="I845" i="3" s="1"/>
  <c r="E844" i="3"/>
  <c r="I844" i="3" s="1"/>
  <c r="H843" i="3"/>
  <c r="G843" i="3"/>
  <c r="F843" i="3"/>
  <c r="D843" i="3"/>
  <c r="E842" i="3"/>
  <c r="I842" i="3" s="1"/>
  <c r="E841" i="3"/>
  <c r="I841" i="3" s="1"/>
  <c r="E840" i="3"/>
  <c r="H839" i="3"/>
  <c r="G839" i="3"/>
  <c r="F839" i="3"/>
  <c r="D839" i="3"/>
  <c r="E838" i="3"/>
  <c r="I838" i="3" s="1"/>
  <c r="E837" i="3"/>
  <c r="I837" i="3" s="1"/>
  <c r="E836" i="3"/>
  <c r="H835" i="3"/>
  <c r="G835" i="3"/>
  <c r="F835" i="3"/>
  <c r="D835" i="3"/>
  <c r="E833" i="3"/>
  <c r="I833" i="3" s="1"/>
  <c r="E832" i="3"/>
  <c r="I832" i="3" s="1"/>
  <c r="E831" i="3"/>
  <c r="I831" i="3" s="1"/>
  <c r="I827" i="3"/>
  <c r="E826" i="3"/>
  <c r="I826" i="3" s="1"/>
  <c r="I825" i="3"/>
  <c r="E824" i="3"/>
  <c r="I824" i="3" s="1"/>
  <c r="F823" i="3"/>
  <c r="F822" i="3"/>
  <c r="F726" i="3" s="1"/>
  <c r="E822" i="3"/>
  <c r="E821" i="3"/>
  <c r="I821" i="3" s="1"/>
  <c r="H820" i="3"/>
  <c r="G820" i="3"/>
  <c r="D820" i="3"/>
  <c r="I819" i="3"/>
  <c r="H818" i="3"/>
  <c r="G818" i="3"/>
  <c r="D818" i="3"/>
  <c r="E817" i="3"/>
  <c r="I817" i="3" s="1"/>
  <c r="E816" i="3"/>
  <c r="I816" i="3" s="1"/>
  <c r="E815" i="3"/>
  <c r="I815" i="3" s="1"/>
  <c r="E814" i="3"/>
  <c r="I814" i="3" s="1"/>
  <c r="H813" i="3"/>
  <c r="G813" i="3"/>
  <c r="F813" i="3"/>
  <c r="D813" i="3"/>
  <c r="I812" i="3"/>
  <c r="H811" i="3"/>
  <c r="G811" i="3"/>
  <c r="F811" i="3"/>
  <c r="D811" i="3"/>
  <c r="E810" i="3"/>
  <c r="I810" i="3" s="1"/>
  <c r="E809" i="3"/>
  <c r="E808" i="3"/>
  <c r="I808" i="3" s="1"/>
  <c r="E807" i="3"/>
  <c r="H806" i="3"/>
  <c r="G806" i="3"/>
  <c r="F806" i="3"/>
  <c r="D806" i="3"/>
  <c r="I805" i="3"/>
  <c r="H804" i="3"/>
  <c r="G804" i="3"/>
  <c r="F804" i="3"/>
  <c r="D804" i="3"/>
  <c r="I802" i="3"/>
  <c r="E801" i="3"/>
  <c r="E800" i="3" s="1"/>
  <c r="H800" i="3"/>
  <c r="G800" i="3"/>
  <c r="F800" i="3"/>
  <c r="D800" i="3"/>
  <c r="E798" i="3"/>
  <c r="I798" i="3" s="1"/>
  <c r="E797" i="3"/>
  <c r="I797" i="3" s="1"/>
  <c r="E796" i="3"/>
  <c r="I796" i="3" s="1"/>
  <c r="H795" i="3"/>
  <c r="G795" i="3"/>
  <c r="G786" i="3" s="1"/>
  <c r="G782" i="3" s="1"/>
  <c r="G781" i="3" s="1"/>
  <c r="F795" i="3"/>
  <c r="D795" i="3"/>
  <c r="E794" i="3"/>
  <c r="I794" i="3" s="1"/>
  <c r="E793" i="3"/>
  <c r="I793" i="3" s="1"/>
  <c r="E792" i="3"/>
  <c r="H791" i="3"/>
  <c r="G791" i="3"/>
  <c r="F791" i="3"/>
  <c r="D791" i="3"/>
  <c r="E790" i="3"/>
  <c r="I790" i="3" s="1"/>
  <c r="E789" i="3"/>
  <c r="I789" i="3" s="1"/>
  <c r="E788" i="3"/>
  <c r="I788" i="3" s="1"/>
  <c r="H787" i="3"/>
  <c r="G787" i="3"/>
  <c r="F787" i="3"/>
  <c r="D787" i="3"/>
  <c r="E785" i="3"/>
  <c r="I785" i="3" s="1"/>
  <c r="E784" i="3"/>
  <c r="I784" i="3" s="1"/>
  <c r="E783" i="3"/>
  <c r="I783" i="3" s="1"/>
  <c r="I780" i="3"/>
  <c r="I778" i="3"/>
  <c r="E777" i="3"/>
  <c r="I777" i="3" s="1"/>
  <c r="I776" i="3"/>
  <c r="E775" i="3"/>
  <c r="I775" i="3" s="1"/>
  <c r="E774" i="3"/>
  <c r="I774" i="3" s="1"/>
  <c r="E773" i="3"/>
  <c r="I773" i="3" s="1"/>
  <c r="E772" i="3"/>
  <c r="H771" i="3"/>
  <c r="G771" i="3"/>
  <c r="F771" i="3"/>
  <c r="D771" i="3"/>
  <c r="I770" i="3"/>
  <c r="H769" i="3"/>
  <c r="G769" i="3"/>
  <c r="F769" i="3"/>
  <c r="D769" i="3"/>
  <c r="E768" i="3"/>
  <c r="I768" i="3" s="1"/>
  <c r="E767" i="3"/>
  <c r="I767" i="3" s="1"/>
  <c r="E766" i="3"/>
  <c r="I766" i="3" s="1"/>
  <c r="E765" i="3"/>
  <c r="H764" i="3"/>
  <c r="G764" i="3"/>
  <c r="F764" i="3"/>
  <c r="D764" i="3"/>
  <c r="I763" i="3"/>
  <c r="H762" i="3"/>
  <c r="G762" i="3"/>
  <c r="F762" i="3"/>
  <c r="D762" i="3"/>
  <c r="E761" i="3"/>
  <c r="I761" i="3" s="1"/>
  <c r="E760" i="3"/>
  <c r="I760" i="3" s="1"/>
  <c r="E759" i="3"/>
  <c r="E758" i="3"/>
  <c r="I758" i="3" s="1"/>
  <c r="H757" i="3"/>
  <c r="G757" i="3"/>
  <c r="F757" i="3"/>
  <c r="I756" i="3"/>
  <c r="H755" i="3"/>
  <c r="G755" i="3"/>
  <c r="F755" i="3"/>
  <c r="D755" i="3"/>
  <c r="I753" i="3"/>
  <c r="E752" i="3"/>
  <c r="I752" i="3" s="1"/>
  <c r="H751" i="3"/>
  <c r="G751" i="3"/>
  <c r="F751" i="3"/>
  <c r="D751" i="3"/>
  <c r="E749" i="3"/>
  <c r="I749" i="3" s="1"/>
  <c r="E748" i="3"/>
  <c r="I748" i="3" s="1"/>
  <c r="E747" i="3"/>
  <c r="H746" i="3"/>
  <c r="G746" i="3"/>
  <c r="F746" i="3"/>
  <c r="D746" i="3"/>
  <c r="E745" i="3"/>
  <c r="I745" i="3" s="1"/>
  <c r="E744" i="3"/>
  <c r="I744" i="3" s="1"/>
  <c r="E743" i="3"/>
  <c r="I743" i="3" s="1"/>
  <c r="H742" i="3"/>
  <c r="G742" i="3"/>
  <c r="F742" i="3"/>
  <c r="D742" i="3"/>
  <c r="E741" i="3"/>
  <c r="I741" i="3" s="1"/>
  <c r="E740" i="3"/>
  <c r="I740" i="3" s="1"/>
  <c r="H738" i="3"/>
  <c r="G738" i="3"/>
  <c r="F738" i="3"/>
  <c r="D738" i="3"/>
  <c r="J735" i="3"/>
  <c r="K736" i="3" s="1"/>
  <c r="E736" i="3" s="1"/>
  <c r="E735" i="3"/>
  <c r="I735" i="3" s="1"/>
  <c r="E734" i="3"/>
  <c r="I734" i="3" s="1"/>
  <c r="I731" i="3"/>
  <c r="H730" i="3"/>
  <c r="G730" i="3"/>
  <c r="F730" i="3"/>
  <c r="D730" i="3"/>
  <c r="E730" i="3" s="1"/>
  <c r="I729" i="3"/>
  <c r="H728" i="3"/>
  <c r="G728" i="3"/>
  <c r="F728" i="3"/>
  <c r="D728" i="3"/>
  <c r="E728" i="3" s="1"/>
  <c r="I728" i="3" s="1"/>
  <c r="H727" i="3"/>
  <c r="G727" i="3"/>
  <c r="D727" i="3"/>
  <c r="H726" i="3"/>
  <c r="G726" i="3"/>
  <c r="D726" i="3"/>
  <c r="E726" i="3" s="1"/>
  <c r="H725" i="3"/>
  <c r="G725" i="3"/>
  <c r="F725" i="3"/>
  <c r="D725" i="3"/>
  <c r="I723" i="3"/>
  <c r="H721" i="3"/>
  <c r="G721" i="3"/>
  <c r="F721" i="3"/>
  <c r="D721" i="3"/>
  <c r="E721" i="3" s="1"/>
  <c r="H720" i="3"/>
  <c r="G720" i="3"/>
  <c r="F720" i="3"/>
  <c r="D720" i="3"/>
  <c r="E720" i="3" s="1"/>
  <c r="H719" i="3"/>
  <c r="G719" i="3"/>
  <c r="F719" i="3"/>
  <c r="D719" i="3"/>
  <c r="H718" i="3"/>
  <c r="G718" i="3"/>
  <c r="F718" i="3"/>
  <c r="D718" i="3"/>
  <c r="I716" i="3"/>
  <c r="H714" i="3"/>
  <c r="G714" i="3"/>
  <c r="F714" i="3"/>
  <c r="D714" i="3"/>
  <c r="E714" i="3" s="1"/>
  <c r="H713" i="3"/>
  <c r="G713" i="3"/>
  <c r="F713" i="3"/>
  <c r="D713" i="3"/>
  <c r="E713" i="3" s="1"/>
  <c r="H712" i="3"/>
  <c r="G712" i="3"/>
  <c r="F712" i="3"/>
  <c r="D712" i="3"/>
  <c r="H711" i="3"/>
  <c r="G711" i="3"/>
  <c r="G710" i="3" s="1"/>
  <c r="F711" i="3"/>
  <c r="D711" i="3"/>
  <c r="I709" i="3"/>
  <c r="I706" i="3"/>
  <c r="H705" i="3"/>
  <c r="H704" i="3" s="1"/>
  <c r="G705" i="3"/>
  <c r="G704" i="3" s="1"/>
  <c r="F705" i="3"/>
  <c r="F704" i="3" s="1"/>
  <c r="D705" i="3"/>
  <c r="D704" i="3" s="1"/>
  <c r="I701" i="3"/>
  <c r="I699" i="3"/>
  <c r="E698" i="3"/>
  <c r="I698" i="3" s="1"/>
  <c r="I697" i="3"/>
  <c r="E696" i="3"/>
  <c r="I696" i="3" s="1"/>
  <c r="E695" i="3"/>
  <c r="E694" i="3"/>
  <c r="I694" i="3" s="1"/>
  <c r="E693" i="3"/>
  <c r="I693" i="3" s="1"/>
  <c r="H692" i="3"/>
  <c r="G692" i="3"/>
  <c r="F692" i="3"/>
  <c r="D692" i="3"/>
  <c r="I691" i="3"/>
  <c r="H690" i="3"/>
  <c r="G690" i="3"/>
  <c r="F690" i="3"/>
  <c r="D690" i="3"/>
  <c r="E689" i="3"/>
  <c r="E688" i="3"/>
  <c r="I688" i="3" s="1"/>
  <c r="E687" i="3"/>
  <c r="I687" i="3" s="1"/>
  <c r="E686" i="3"/>
  <c r="H685" i="3"/>
  <c r="G685" i="3"/>
  <c r="F685" i="3"/>
  <c r="D685" i="3"/>
  <c r="I684" i="3"/>
  <c r="H683" i="3"/>
  <c r="G683" i="3"/>
  <c r="F683" i="3"/>
  <c r="D683" i="3"/>
  <c r="E682" i="3"/>
  <c r="I682" i="3" s="1"/>
  <c r="E681" i="3"/>
  <c r="I681" i="3" s="1"/>
  <c r="E680" i="3"/>
  <c r="I680" i="3" s="1"/>
  <c r="E679" i="3"/>
  <c r="I679" i="3" s="1"/>
  <c r="H678" i="3"/>
  <c r="G678" i="3"/>
  <c r="F678" i="3"/>
  <c r="D678" i="3"/>
  <c r="I677" i="3"/>
  <c r="H676" i="3"/>
  <c r="G676" i="3"/>
  <c r="G675" i="3" s="1"/>
  <c r="F676" i="3"/>
  <c r="D676" i="3"/>
  <c r="I674" i="3"/>
  <c r="E673" i="3"/>
  <c r="I673" i="3" s="1"/>
  <c r="H672" i="3"/>
  <c r="G672" i="3"/>
  <c r="F672" i="3"/>
  <c r="D672" i="3"/>
  <c r="E670" i="3"/>
  <c r="I670" i="3" s="1"/>
  <c r="E669" i="3"/>
  <c r="I669" i="3" s="1"/>
  <c r="E668" i="3"/>
  <c r="I668" i="3" s="1"/>
  <c r="H667" i="3"/>
  <c r="G667" i="3"/>
  <c r="F667" i="3"/>
  <c r="D667" i="3"/>
  <c r="E666" i="3"/>
  <c r="I666" i="3" s="1"/>
  <c r="E665" i="3"/>
  <c r="I665" i="3" s="1"/>
  <c r="E664" i="3"/>
  <c r="I664" i="3" s="1"/>
  <c r="H663" i="3"/>
  <c r="G663" i="3"/>
  <c r="F663" i="3"/>
  <c r="D663" i="3"/>
  <c r="E662" i="3"/>
  <c r="I662" i="3" s="1"/>
  <c r="E661" i="3"/>
  <c r="I661" i="3" s="1"/>
  <c r="E660" i="3"/>
  <c r="H659" i="3"/>
  <c r="G659" i="3"/>
  <c r="F659" i="3"/>
  <c r="D659" i="3"/>
  <c r="E657" i="3"/>
  <c r="I657" i="3" s="1"/>
  <c r="E656" i="3"/>
  <c r="I656" i="3" s="1"/>
  <c r="E655" i="3"/>
  <c r="I652" i="3"/>
  <c r="H651" i="3"/>
  <c r="G651" i="3"/>
  <c r="F651" i="3"/>
  <c r="D651" i="3"/>
  <c r="E651" i="3" s="1"/>
  <c r="I650" i="3"/>
  <c r="H649" i="3"/>
  <c r="G649" i="3"/>
  <c r="F649" i="3"/>
  <c r="D649" i="3"/>
  <c r="E649" i="3" s="1"/>
  <c r="H648" i="3"/>
  <c r="G648" i="3"/>
  <c r="F648" i="3"/>
  <c r="D648" i="3"/>
  <c r="H647" i="3"/>
  <c r="G647" i="3"/>
  <c r="F647" i="3"/>
  <c r="D647" i="3"/>
  <c r="H646" i="3"/>
  <c r="G646" i="3"/>
  <c r="F646" i="3"/>
  <c r="E646" i="3"/>
  <c r="D646" i="3"/>
  <c r="I644" i="3"/>
  <c r="H642" i="3"/>
  <c r="G642" i="3"/>
  <c r="F642" i="3"/>
  <c r="D642" i="3"/>
  <c r="H641" i="3"/>
  <c r="G641" i="3"/>
  <c r="F641" i="3"/>
  <c r="D641" i="3"/>
  <c r="H640" i="3"/>
  <c r="G640" i="3"/>
  <c r="F640" i="3"/>
  <c r="D640" i="3"/>
  <c r="E640" i="3" s="1"/>
  <c r="H639" i="3"/>
  <c r="G639" i="3"/>
  <c r="F639" i="3"/>
  <c r="D639" i="3"/>
  <c r="I637" i="3"/>
  <c r="H635" i="3"/>
  <c r="G635" i="3"/>
  <c r="F635" i="3"/>
  <c r="D635" i="3"/>
  <c r="E635" i="3" s="1"/>
  <c r="H634" i="3"/>
  <c r="G634" i="3"/>
  <c r="F634" i="3"/>
  <c r="D634" i="3"/>
  <c r="H633" i="3"/>
  <c r="G633" i="3"/>
  <c r="F633" i="3"/>
  <c r="D633" i="3"/>
  <c r="D629" i="3" s="1"/>
  <c r="H632" i="3"/>
  <c r="G632" i="3"/>
  <c r="F632" i="3"/>
  <c r="E632" i="3"/>
  <c r="D632" i="3"/>
  <c r="I630" i="3"/>
  <c r="I627" i="3"/>
  <c r="H626" i="3"/>
  <c r="H625" i="3" s="1"/>
  <c r="G626" i="3"/>
  <c r="G625" i="3" s="1"/>
  <c r="F626" i="3"/>
  <c r="F625" i="3" s="1"/>
  <c r="D626" i="3"/>
  <c r="D625" i="3" s="1"/>
  <c r="I622" i="3"/>
  <c r="I620" i="3"/>
  <c r="E619" i="3"/>
  <c r="I619" i="3" s="1"/>
  <c r="I618" i="3"/>
  <c r="E617" i="3"/>
  <c r="E616" i="3"/>
  <c r="I616" i="3" s="1"/>
  <c r="E615" i="3"/>
  <c r="I615" i="3" s="1"/>
  <c r="E614" i="3"/>
  <c r="I614" i="3" s="1"/>
  <c r="H613" i="3"/>
  <c r="G613" i="3"/>
  <c r="F613" i="3"/>
  <c r="D613" i="3"/>
  <c r="I612" i="3"/>
  <c r="H611" i="3"/>
  <c r="G611" i="3"/>
  <c r="F611" i="3"/>
  <c r="D611" i="3"/>
  <c r="E610" i="3"/>
  <c r="I610" i="3" s="1"/>
  <c r="E609" i="3"/>
  <c r="I609" i="3" s="1"/>
  <c r="E608" i="3"/>
  <c r="I608" i="3" s="1"/>
  <c r="E607" i="3"/>
  <c r="I607" i="3" s="1"/>
  <c r="H606" i="3"/>
  <c r="G606" i="3"/>
  <c r="F606" i="3"/>
  <c r="D606" i="3"/>
  <c r="I605" i="3"/>
  <c r="H604" i="3"/>
  <c r="G604" i="3"/>
  <c r="F604" i="3"/>
  <c r="D604" i="3"/>
  <c r="E603" i="3"/>
  <c r="I603" i="3" s="1"/>
  <c r="E602" i="3"/>
  <c r="E601" i="3"/>
  <c r="I601" i="3" s="1"/>
  <c r="E600" i="3"/>
  <c r="I600" i="3" s="1"/>
  <c r="H599" i="3"/>
  <c r="G599" i="3"/>
  <c r="F599" i="3"/>
  <c r="D599" i="3"/>
  <c r="I598" i="3"/>
  <c r="H597" i="3"/>
  <c r="G597" i="3"/>
  <c r="F597" i="3"/>
  <c r="D597" i="3"/>
  <c r="I595" i="3"/>
  <c r="E594" i="3"/>
  <c r="E593" i="3" s="1"/>
  <c r="H593" i="3"/>
  <c r="G593" i="3"/>
  <c r="F593" i="3"/>
  <c r="D593" i="3"/>
  <c r="E591" i="3"/>
  <c r="I591" i="3" s="1"/>
  <c r="E590" i="3"/>
  <c r="I590" i="3" s="1"/>
  <c r="E589" i="3"/>
  <c r="H588" i="3"/>
  <c r="G588" i="3"/>
  <c r="F588" i="3"/>
  <c r="D588" i="3"/>
  <c r="E587" i="3"/>
  <c r="I587" i="3" s="1"/>
  <c r="E586" i="3"/>
  <c r="I586" i="3" s="1"/>
  <c r="E585" i="3"/>
  <c r="H584" i="3"/>
  <c r="G584" i="3"/>
  <c r="F584" i="3"/>
  <c r="D584" i="3"/>
  <c r="E583" i="3"/>
  <c r="I583" i="3" s="1"/>
  <c r="E582" i="3"/>
  <c r="I582" i="3" s="1"/>
  <c r="E581" i="3"/>
  <c r="I581" i="3" s="1"/>
  <c r="H580" i="3"/>
  <c r="G580" i="3"/>
  <c r="F580" i="3"/>
  <c r="D580" i="3"/>
  <c r="E578" i="3"/>
  <c r="I578" i="3" s="1"/>
  <c r="E577" i="3"/>
  <c r="I577" i="3" s="1"/>
  <c r="E576" i="3"/>
  <c r="I576" i="3" s="1"/>
  <c r="I573" i="3"/>
  <c r="I571" i="3"/>
  <c r="E570" i="3"/>
  <c r="I570" i="3" s="1"/>
  <c r="I569" i="3"/>
  <c r="E568" i="3"/>
  <c r="I568" i="3" s="1"/>
  <c r="E567" i="3"/>
  <c r="I567" i="3" s="1"/>
  <c r="E566" i="3"/>
  <c r="I566" i="3" s="1"/>
  <c r="E565" i="3"/>
  <c r="I565" i="3" s="1"/>
  <c r="H564" i="3"/>
  <c r="G564" i="3"/>
  <c r="F564" i="3"/>
  <c r="D564" i="3"/>
  <c r="I563" i="3"/>
  <c r="H562" i="3"/>
  <c r="G562" i="3"/>
  <c r="F562" i="3"/>
  <c r="D562" i="3"/>
  <c r="E561" i="3"/>
  <c r="I561" i="3" s="1"/>
  <c r="E560" i="3"/>
  <c r="I560" i="3" s="1"/>
  <c r="E559" i="3"/>
  <c r="E558" i="3"/>
  <c r="H557" i="3"/>
  <c r="G557" i="3"/>
  <c r="F557" i="3"/>
  <c r="D557" i="3"/>
  <c r="I556" i="3"/>
  <c r="H555" i="3"/>
  <c r="G555" i="3"/>
  <c r="F555" i="3"/>
  <c r="D555" i="3"/>
  <c r="E554" i="3"/>
  <c r="I554" i="3" s="1"/>
  <c r="E553" i="3"/>
  <c r="I553" i="3" s="1"/>
  <c r="E552" i="3"/>
  <c r="I552" i="3" s="1"/>
  <c r="E551" i="3"/>
  <c r="I551" i="3" s="1"/>
  <c r="H550" i="3"/>
  <c r="G550" i="3"/>
  <c r="F550" i="3"/>
  <c r="D550" i="3"/>
  <c r="I549" i="3"/>
  <c r="H548" i="3"/>
  <c r="G548" i="3"/>
  <c r="F548" i="3"/>
  <c r="D548" i="3"/>
  <c r="I546" i="3"/>
  <c r="E545" i="3"/>
  <c r="H544" i="3"/>
  <c r="G544" i="3"/>
  <c r="F544" i="3"/>
  <c r="D544" i="3"/>
  <c r="E542" i="3"/>
  <c r="E541" i="3"/>
  <c r="I541" i="3" s="1"/>
  <c r="E540" i="3"/>
  <c r="I540" i="3" s="1"/>
  <c r="H539" i="3"/>
  <c r="G539" i="3"/>
  <c r="F539" i="3"/>
  <c r="D539" i="3"/>
  <c r="E538" i="3"/>
  <c r="I538" i="3" s="1"/>
  <c r="E537" i="3"/>
  <c r="I537" i="3" s="1"/>
  <c r="E536" i="3"/>
  <c r="I536" i="3" s="1"/>
  <c r="H535" i="3"/>
  <c r="G535" i="3"/>
  <c r="F535" i="3"/>
  <c r="D535" i="3"/>
  <c r="E534" i="3"/>
  <c r="I534" i="3" s="1"/>
  <c r="E533" i="3"/>
  <c r="I533" i="3" s="1"/>
  <c r="E532" i="3"/>
  <c r="H531" i="3"/>
  <c r="G531" i="3"/>
  <c r="F531" i="3"/>
  <c r="D531" i="3"/>
  <c r="E529" i="3"/>
  <c r="I529" i="3" s="1"/>
  <c r="E528" i="3"/>
  <c r="I528" i="3" s="1"/>
  <c r="E527" i="3"/>
  <c r="I527" i="3" s="1"/>
  <c r="I523" i="3"/>
  <c r="E522" i="3"/>
  <c r="I522" i="3" s="1"/>
  <c r="I521" i="3"/>
  <c r="E520" i="3"/>
  <c r="I520" i="3" s="1"/>
  <c r="E519" i="3"/>
  <c r="I519" i="3" s="1"/>
  <c r="I518" i="3"/>
  <c r="E518" i="3"/>
  <c r="E517" i="3"/>
  <c r="I517" i="3" s="1"/>
  <c r="H516" i="3"/>
  <c r="G516" i="3"/>
  <c r="F516" i="3"/>
  <c r="D516" i="3"/>
  <c r="I515" i="3"/>
  <c r="H514" i="3"/>
  <c r="G514" i="3"/>
  <c r="F514" i="3"/>
  <c r="D514" i="3"/>
  <c r="E513" i="3"/>
  <c r="I513" i="3" s="1"/>
  <c r="E512" i="3"/>
  <c r="I512" i="3" s="1"/>
  <c r="E511" i="3"/>
  <c r="E510" i="3"/>
  <c r="I510" i="3" s="1"/>
  <c r="H509" i="3"/>
  <c r="G509" i="3"/>
  <c r="F509" i="3"/>
  <c r="D509" i="3"/>
  <c r="I508" i="3"/>
  <c r="H507" i="3"/>
  <c r="G507" i="3"/>
  <c r="F507" i="3"/>
  <c r="D507" i="3"/>
  <c r="E506" i="3"/>
  <c r="I506" i="3" s="1"/>
  <c r="E505" i="3"/>
  <c r="I505" i="3" s="1"/>
  <c r="E504" i="3"/>
  <c r="I504" i="3" s="1"/>
  <c r="E503" i="3"/>
  <c r="I503" i="3" s="1"/>
  <c r="H502" i="3"/>
  <c r="G502" i="3"/>
  <c r="F502" i="3"/>
  <c r="D502" i="3"/>
  <c r="I501" i="3"/>
  <c r="H500" i="3"/>
  <c r="G500" i="3"/>
  <c r="F500" i="3"/>
  <c r="D500" i="3"/>
  <c r="I498" i="3"/>
  <c r="E497" i="3"/>
  <c r="E496" i="3" s="1"/>
  <c r="H496" i="3"/>
  <c r="G496" i="3"/>
  <c r="F496" i="3"/>
  <c r="D496" i="3"/>
  <c r="E494" i="3"/>
  <c r="I494" i="3" s="1"/>
  <c r="E493" i="3"/>
  <c r="I493" i="3" s="1"/>
  <c r="E492" i="3"/>
  <c r="H491" i="3"/>
  <c r="G491" i="3"/>
  <c r="F491" i="3"/>
  <c r="D491" i="3"/>
  <c r="E490" i="3"/>
  <c r="I490" i="3" s="1"/>
  <c r="E489" i="3"/>
  <c r="I489" i="3" s="1"/>
  <c r="E488" i="3"/>
  <c r="I488" i="3" s="1"/>
  <c r="H487" i="3"/>
  <c r="G487" i="3"/>
  <c r="F487" i="3"/>
  <c r="D487" i="3"/>
  <c r="E486" i="3"/>
  <c r="I486" i="3" s="1"/>
  <c r="E485" i="3"/>
  <c r="I485" i="3" s="1"/>
  <c r="E484" i="3"/>
  <c r="H483" i="3"/>
  <c r="G483" i="3"/>
  <c r="F483" i="3"/>
  <c r="D483" i="3"/>
  <c r="E481" i="3"/>
  <c r="E480" i="3"/>
  <c r="I480" i="3" s="1"/>
  <c r="E479" i="3"/>
  <c r="I479" i="3" s="1"/>
  <c r="I476" i="3"/>
  <c r="I474" i="3"/>
  <c r="E473" i="3"/>
  <c r="I473" i="3" s="1"/>
  <c r="I472" i="3"/>
  <c r="E471" i="3"/>
  <c r="I471" i="3" s="1"/>
  <c r="E470" i="3"/>
  <c r="I470" i="3" s="1"/>
  <c r="E469" i="3"/>
  <c r="I469" i="3" s="1"/>
  <c r="E468" i="3"/>
  <c r="I468" i="3" s="1"/>
  <c r="H467" i="3"/>
  <c r="G467" i="3"/>
  <c r="F467" i="3"/>
  <c r="D467" i="3"/>
  <c r="I466" i="3"/>
  <c r="H465" i="3"/>
  <c r="G465" i="3"/>
  <c r="F465" i="3"/>
  <c r="D465" i="3"/>
  <c r="E464" i="3"/>
  <c r="I464" i="3" s="1"/>
  <c r="E463" i="3"/>
  <c r="E462" i="3"/>
  <c r="I462" i="3" s="1"/>
  <c r="E461" i="3"/>
  <c r="I461" i="3" s="1"/>
  <c r="H460" i="3"/>
  <c r="G460" i="3"/>
  <c r="F460" i="3"/>
  <c r="D460" i="3"/>
  <c r="I459" i="3"/>
  <c r="H458" i="3"/>
  <c r="G458" i="3"/>
  <c r="F458" i="3"/>
  <c r="D458" i="3"/>
  <c r="E457" i="3"/>
  <c r="E456" i="3"/>
  <c r="E455" i="3"/>
  <c r="E454" i="3"/>
  <c r="I454" i="3" s="1"/>
  <c r="H453" i="3"/>
  <c r="G453" i="3"/>
  <c r="D453" i="3"/>
  <c r="I452" i="3"/>
  <c r="H451" i="3"/>
  <c r="G451" i="3"/>
  <c r="D451" i="3"/>
  <c r="I449" i="3"/>
  <c r="E448" i="3"/>
  <c r="H447" i="3"/>
  <c r="G447" i="3"/>
  <c r="F447" i="3"/>
  <c r="D447" i="3"/>
  <c r="I445" i="3"/>
  <c r="I444" i="3"/>
  <c r="I443" i="3"/>
  <c r="I442" i="3"/>
  <c r="I441" i="3"/>
  <c r="I440" i="3"/>
  <c r="I439" i="3"/>
  <c r="I438" i="3"/>
  <c r="I437" i="3"/>
  <c r="I436" i="3"/>
  <c r="I435" i="3"/>
  <c r="I434" i="3"/>
  <c r="I433" i="3"/>
  <c r="I432" i="3"/>
  <c r="I431" i="3"/>
  <c r="E430" i="3"/>
  <c r="I430" i="3" s="1"/>
  <c r="H429" i="3"/>
  <c r="H428" i="3" s="1"/>
  <c r="G429" i="3"/>
  <c r="G428" i="3" s="1"/>
  <c r="F429" i="3"/>
  <c r="F428" i="3" s="1"/>
  <c r="D429" i="3"/>
  <c r="D428" i="3" s="1"/>
  <c r="I427" i="3"/>
  <c r="H426" i="3"/>
  <c r="G426" i="3"/>
  <c r="F426" i="3"/>
  <c r="D426" i="3"/>
  <c r="E426" i="3" s="1"/>
  <c r="I425" i="3"/>
  <c r="H424" i="3"/>
  <c r="G424" i="3"/>
  <c r="F424" i="3"/>
  <c r="D424" i="3"/>
  <c r="E424" i="3" s="1"/>
  <c r="H423" i="3"/>
  <c r="G423" i="3"/>
  <c r="F423" i="3"/>
  <c r="D423" i="3"/>
  <c r="H422" i="3"/>
  <c r="G422" i="3"/>
  <c r="F422" i="3"/>
  <c r="D422" i="3"/>
  <c r="E422" i="3" s="1"/>
  <c r="H421" i="3"/>
  <c r="G421" i="3"/>
  <c r="F421" i="3"/>
  <c r="D421" i="3"/>
  <c r="I419" i="3"/>
  <c r="H417" i="3"/>
  <c r="G417" i="3"/>
  <c r="F417" i="3"/>
  <c r="D417" i="3"/>
  <c r="H416" i="3"/>
  <c r="G416" i="3"/>
  <c r="F416" i="3"/>
  <c r="D416" i="3"/>
  <c r="E416" i="3" s="1"/>
  <c r="H415" i="3"/>
  <c r="G415" i="3"/>
  <c r="F415" i="3"/>
  <c r="F411" i="3" s="1"/>
  <c r="D415" i="3"/>
  <c r="E415" i="3" s="1"/>
  <c r="H414" i="3"/>
  <c r="G414" i="3"/>
  <c r="F414" i="3"/>
  <c r="D414" i="3"/>
  <c r="I412" i="3"/>
  <c r="H410" i="3"/>
  <c r="G410" i="3"/>
  <c r="D410" i="3"/>
  <c r="E410" i="3" s="1"/>
  <c r="H409" i="3"/>
  <c r="G409" i="3"/>
  <c r="D409" i="3"/>
  <c r="E409" i="3" s="1"/>
  <c r="H408" i="3"/>
  <c r="G408" i="3"/>
  <c r="D408" i="3"/>
  <c r="H407" i="3"/>
  <c r="G407" i="3"/>
  <c r="F407" i="3"/>
  <c r="D407" i="3"/>
  <c r="I405" i="3"/>
  <c r="I402" i="3"/>
  <c r="H401" i="3"/>
  <c r="H400" i="3" s="1"/>
  <c r="G401" i="3"/>
  <c r="G400" i="3" s="1"/>
  <c r="F401" i="3"/>
  <c r="F400" i="3" s="1"/>
  <c r="D401" i="3"/>
  <c r="E401" i="3" s="1"/>
  <c r="E400" i="3" s="1"/>
  <c r="I397" i="3"/>
  <c r="I395" i="3"/>
  <c r="E394" i="3"/>
  <c r="I394" i="3" s="1"/>
  <c r="I393" i="3"/>
  <c r="E392" i="3"/>
  <c r="I392" i="3" s="1"/>
  <c r="E391" i="3"/>
  <c r="I391" i="3" s="1"/>
  <c r="E390" i="3"/>
  <c r="I390" i="3" s="1"/>
  <c r="E389" i="3"/>
  <c r="I389" i="3" s="1"/>
  <c r="H388" i="3"/>
  <c r="G388" i="3"/>
  <c r="F388" i="3"/>
  <c r="D388" i="3"/>
  <c r="I387" i="3"/>
  <c r="H386" i="3"/>
  <c r="G386" i="3"/>
  <c r="F386" i="3"/>
  <c r="D386" i="3"/>
  <c r="E385" i="3"/>
  <c r="E384" i="3"/>
  <c r="I384" i="3" s="1"/>
  <c r="E383" i="3"/>
  <c r="I383" i="3" s="1"/>
  <c r="E382" i="3"/>
  <c r="E335" i="3" s="1"/>
  <c r="H381" i="3"/>
  <c r="G381" i="3"/>
  <c r="F381" i="3"/>
  <c r="D381" i="3"/>
  <c r="I380" i="3"/>
  <c r="H379" i="3"/>
  <c r="G379" i="3"/>
  <c r="F379" i="3"/>
  <c r="D379" i="3"/>
  <c r="E378" i="3"/>
  <c r="I378" i="3" s="1"/>
  <c r="F377" i="3"/>
  <c r="F376" i="3"/>
  <c r="F329" i="3" s="1"/>
  <c r="E376" i="3"/>
  <c r="E375" i="3"/>
  <c r="E328" i="3" s="1"/>
  <c r="H374" i="3"/>
  <c r="G374" i="3"/>
  <c r="D374" i="3"/>
  <c r="I373" i="3"/>
  <c r="H372" i="3"/>
  <c r="G372" i="3"/>
  <c r="D372" i="3"/>
  <c r="I370" i="3"/>
  <c r="E369" i="3"/>
  <c r="E368" i="3" s="1"/>
  <c r="H368" i="3"/>
  <c r="G368" i="3"/>
  <c r="F368" i="3"/>
  <c r="D368" i="3"/>
  <c r="E366" i="3"/>
  <c r="I366" i="3" s="1"/>
  <c r="E365" i="3"/>
  <c r="I365" i="3" s="1"/>
  <c r="E364" i="3"/>
  <c r="H363" i="3"/>
  <c r="G363" i="3"/>
  <c r="F363" i="3"/>
  <c r="D363" i="3"/>
  <c r="E362" i="3"/>
  <c r="I362" i="3" s="1"/>
  <c r="E361" i="3"/>
  <c r="I361" i="3" s="1"/>
  <c r="E360" i="3"/>
  <c r="H359" i="3"/>
  <c r="G359" i="3"/>
  <c r="F359" i="3"/>
  <c r="D359" i="3"/>
  <c r="E358" i="3"/>
  <c r="I358" i="3" s="1"/>
  <c r="E357" i="3"/>
  <c r="I357" i="3" s="1"/>
  <c r="F356" i="3"/>
  <c r="F355" i="3" s="1"/>
  <c r="E356" i="3"/>
  <c r="H355" i="3"/>
  <c r="G355" i="3"/>
  <c r="D355" i="3"/>
  <c r="F353" i="3"/>
  <c r="E353" i="3"/>
  <c r="E352" i="3"/>
  <c r="I352" i="3" s="1"/>
  <c r="E351" i="3"/>
  <c r="I348" i="3"/>
  <c r="H347" i="3"/>
  <c r="G347" i="3"/>
  <c r="F347" i="3"/>
  <c r="D347" i="3"/>
  <c r="E347" i="3"/>
  <c r="I346" i="3"/>
  <c r="H345" i="3"/>
  <c r="G345" i="3"/>
  <c r="F345" i="3"/>
  <c r="D345" i="3"/>
  <c r="H344" i="3"/>
  <c r="G344" i="3"/>
  <c r="F344" i="3"/>
  <c r="D344" i="3"/>
  <c r="E344" i="3" s="1"/>
  <c r="H343" i="3"/>
  <c r="G343" i="3"/>
  <c r="F343" i="3"/>
  <c r="D343" i="3"/>
  <c r="E343" i="3"/>
  <c r="H342" i="3"/>
  <c r="G342" i="3"/>
  <c r="F342" i="3"/>
  <c r="E342" i="3"/>
  <c r="D342" i="3"/>
  <c r="I340" i="3"/>
  <c r="H338" i="3"/>
  <c r="G338" i="3"/>
  <c r="F338" i="3"/>
  <c r="D338" i="3"/>
  <c r="E338" i="3" s="1"/>
  <c r="H337" i="3"/>
  <c r="G337" i="3"/>
  <c r="F337" i="3"/>
  <c r="D337" i="3"/>
  <c r="H336" i="3"/>
  <c r="G336" i="3"/>
  <c r="F336" i="3"/>
  <c r="D336" i="3"/>
  <c r="E336" i="3" s="1"/>
  <c r="H335" i="3"/>
  <c r="G335" i="3"/>
  <c r="F335" i="3"/>
  <c r="D335" i="3"/>
  <c r="I333" i="3"/>
  <c r="H331" i="3"/>
  <c r="G331" i="3"/>
  <c r="F331" i="3"/>
  <c r="D331" i="3"/>
  <c r="H330" i="3"/>
  <c r="G330" i="3"/>
  <c r="D330" i="3"/>
  <c r="H329" i="3"/>
  <c r="G329" i="3"/>
  <c r="D329" i="3"/>
  <c r="H328" i="3"/>
  <c r="G328" i="3"/>
  <c r="F328" i="3"/>
  <c r="D328" i="3"/>
  <c r="I326" i="3"/>
  <c r="I323" i="3"/>
  <c r="H322" i="3"/>
  <c r="H321" i="3" s="1"/>
  <c r="G322" i="3"/>
  <c r="G321" i="3" s="1"/>
  <c r="F322" i="3"/>
  <c r="F321" i="3" s="1"/>
  <c r="D322" i="3"/>
  <c r="D321" i="3" s="1"/>
  <c r="I318" i="3"/>
  <c r="I317" i="3"/>
  <c r="I315" i="3"/>
  <c r="E314" i="3"/>
  <c r="I314" i="3" s="1"/>
  <c r="I313" i="3"/>
  <c r="E312" i="3"/>
  <c r="I312" i="3" s="1"/>
  <c r="E311" i="3"/>
  <c r="I311" i="3" s="1"/>
  <c r="E310" i="3"/>
  <c r="I310" i="3" s="1"/>
  <c r="E309" i="3"/>
  <c r="I309" i="3" s="1"/>
  <c r="H308" i="3"/>
  <c r="G308" i="3"/>
  <c r="F308" i="3"/>
  <c r="D308" i="3"/>
  <c r="I307" i="3"/>
  <c r="H306" i="3"/>
  <c r="G306" i="3"/>
  <c r="F306" i="3"/>
  <c r="D306" i="3"/>
  <c r="E305" i="3"/>
  <c r="I305" i="3" s="1"/>
  <c r="E304" i="3"/>
  <c r="I304" i="3" s="1"/>
  <c r="E303" i="3"/>
  <c r="E302" i="3"/>
  <c r="I302" i="3" s="1"/>
  <c r="H301" i="3"/>
  <c r="G301" i="3"/>
  <c r="F301" i="3"/>
  <c r="D301" i="3"/>
  <c r="I300" i="3"/>
  <c r="H299" i="3"/>
  <c r="G299" i="3"/>
  <c r="F299" i="3"/>
  <c r="D299" i="3"/>
  <c r="E298" i="3"/>
  <c r="I298" i="3" s="1"/>
  <c r="E297" i="3"/>
  <c r="I297" i="3" s="1"/>
  <c r="E295" i="3"/>
  <c r="I295" i="3" s="1"/>
  <c r="H294" i="3"/>
  <c r="G294" i="3"/>
  <c r="F294" i="3"/>
  <c r="D294" i="3"/>
  <c r="I293" i="3"/>
  <c r="H292" i="3"/>
  <c r="G292" i="3"/>
  <c r="F292" i="3"/>
  <c r="D292" i="3"/>
  <c r="I290" i="3"/>
  <c r="E289" i="3"/>
  <c r="I289" i="3" s="1"/>
  <c r="H288" i="3"/>
  <c r="G288" i="3"/>
  <c r="F288" i="3"/>
  <c r="D288" i="3"/>
  <c r="E286" i="3"/>
  <c r="I286" i="3" s="1"/>
  <c r="E285" i="3"/>
  <c r="I285" i="3" s="1"/>
  <c r="E284" i="3"/>
  <c r="H283" i="3"/>
  <c r="G283" i="3"/>
  <c r="F283" i="3"/>
  <c r="D283" i="3"/>
  <c r="E282" i="3"/>
  <c r="I282" i="3" s="1"/>
  <c r="E281" i="3"/>
  <c r="I281" i="3" s="1"/>
  <c r="E280" i="3"/>
  <c r="H279" i="3"/>
  <c r="G279" i="3"/>
  <c r="F279" i="3"/>
  <c r="D279" i="3"/>
  <c r="E278" i="3"/>
  <c r="I278" i="3" s="1"/>
  <c r="E277" i="3"/>
  <c r="E276" i="3"/>
  <c r="I276" i="3" s="1"/>
  <c r="H275" i="3"/>
  <c r="G275" i="3"/>
  <c r="F275" i="3"/>
  <c r="D275" i="3"/>
  <c r="E273" i="3"/>
  <c r="I273" i="3" s="1"/>
  <c r="E272" i="3"/>
  <c r="I272" i="3" s="1"/>
  <c r="E271" i="3"/>
  <c r="I268" i="3"/>
  <c r="I266" i="3"/>
  <c r="E265" i="3"/>
  <c r="I265" i="3" s="1"/>
  <c r="I264" i="3"/>
  <c r="E263" i="3"/>
  <c r="I263" i="3" s="1"/>
  <c r="E262" i="3"/>
  <c r="I262" i="3" s="1"/>
  <c r="E261" i="3"/>
  <c r="I260" i="3"/>
  <c r="H259" i="3"/>
  <c r="G259" i="3"/>
  <c r="F259" i="3"/>
  <c r="D259" i="3"/>
  <c r="I258" i="3"/>
  <c r="H257" i="3"/>
  <c r="G257" i="3"/>
  <c r="F257" i="3"/>
  <c r="D257" i="3"/>
  <c r="E256" i="3"/>
  <c r="I256" i="3" s="1"/>
  <c r="E255" i="3"/>
  <c r="I255" i="3" s="1"/>
  <c r="E254" i="3"/>
  <c r="I253" i="3"/>
  <c r="H252" i="3"/>
  <c r="G252" i="3"/>
  <c r="F252" i="3"/>
  <c r="D252" i="3"/>
  <c r="I251" i="3"/>
  <c r="H250" i="3"/>
  <c r="G250" i="3"/>
  <c r="F250" i="3"/>
  <c r="D250" i="3"/>
  <c r="F249" i="3"/>
  <c r="E249" i="3"/>
  <c r="I249" i="3" s="1"/>
  <c r="F248" i="3"/>
  <c r="E248" i="3"/>
  <c r="I248" i="3" s="1"/>
  <c r="F247" i="3"/>
  <c r="F245" i="3" s="1"/>
  <c r="E246" i="3"/>
  <c r="I246" i="3" s="1"/>
  <c r="H245" i="3"/>
  <c r="G245" i="3"/>
  <c r="D245" i="3"/>
  <c r="I244" i="3"/>
  <c r="H243" i="3"/>
  <c r="G243" i="3"/>
  <c r="D243" i="3"/>
  <c r="I241" i="3"/>
  <c r="E240" i="3"/>
  <c r="E239" i="3" s="1"/>
  <c r="H239" i="3"/>
  <c r="G239" i="3"/>
  <c r="F239" i="3"/>
  <c r="D239" i="3"/>
  <c r="E237" i="3"/>
  <c r="I237" i="3" s="1"/>
  <c r="E236" i="3"/>
  <c r="I236" i="3" s="1"/>
  <c r="E235" i="3"/>
  <c r="H234" i="3"/>
  <c r="G234" i="3"/>
  <c r="F234" i="3"/>
  <c r="D234" i="3"/>
  <c r="E233" i="3"/>
  <c r="I233" i="3" s="1"/>
  <c r="E232" i="3"/>
  <c r="I232" i="3" s="1"/>
  <c r="E231" i="3"/>
  <c r="H230" i="3"/>
  <c r="G230" i="3"/>
  <c r="F230" i="3"/>
  <c r="D230" i="3"/>
  <c r="E229" i="3"/>
  <c r="I229" i="3" s="1"/>
  <c r="E228" i="3"/>
  <c r="I228" i="3" s="1"/>
  <c r="F227" i="3"/>
  <c r="E227" i="3"/>
  <c r="H226" i="3"/>
  <c r="G226" i="3"/>
  <c r="F226" i="3"/>
  <c r="D226" i="3"/>
  <c r="F224" i="3"/>
  <c r="E224" i="3"/>
  <c r="I224" i="3" s="1"/>
  <c r="E223" i="3"/>
  <c r="I223" i="3" s="1"/>
  <c r="F222" i="3"/>
  <c r="E222" i="3"/>
  <c r="I218" i="3"/>
  <c r="E217" i="3"/>
  <c r="I217" i="3" s="1"/>
  <c r="I216" i="3"/>
  <c r="E215" i="3"/>
  <c r="I215" i="3" s="1"/>
  <c r="E214" i="3"/>
  <c r="I214" i="3" s="1"/>
  <c r="E213" i="3"/>
  <c r="I213" i="3" s="1"/>
  <c r="I212" i="3"/>
  <c r="H211" i="3"/>
  <c r="G211" i="3"/>
  <c r="F211" i="3"/>
  <c r="D211" i="3"/>
  <c r="I210" i="3"/>
  <c r="H209" i="3"/>
  <c r="G209" i="3"/>
  <c r="F209" i="3"/>
  <c r="D209" i="3"/>
  <c r="E208" i="3"/>
  <c r="I208" i="3" s="1"/>
  <c r="E207" i="3"/>
  <c r="I207" i="3" s="1"/>
  <c r="E206" i="3"/>
  <c r="I205" i="3"/>
  <c r="H204" i="3"/>
  <c r="G204" i="3"/>
  <c r="F204" i="3"/>
  <c r="D204" i="3"/>
  <c r="I203" i="3"/>
  <c r="H202" i="3"/>
  <c r="G202" i="3"/>
  <c r="F202" i="3"/>
  <c r="D202" i="3"/>
  <c r="E201" i="3"/>
  <c r="I201" i="3" s="1"/>
  <c r="F200" i="3"/>
  <c r="F195" i="3" s="1"/>
  <c r="E200" i="3"/>
  <c r="F199" i="3"/>
  <c r="E199" i="3"/>
  <c r="E198" i="3"/>
  <c r="I198" i="3" s="1"/>
  <c r="H197" i="3"/>
  <c r="G197" i="3"/>
  <c r="D197" i="3"/>
  <c r="I196" i="3"/>
  <c r="H195" i="3"/>
  <c r="G195" i="3"/>
  <c r="D195" i="3"/>
  <c r="I193" i="3"/>
  <c r="E192" i="3"/>
  <c r="E191" i="3" s="1"/>
  <c r="H191" i="3"/>
  <c r="G191" i="3"/>
  <c r="F191" i="3"/>
  <c r="D191" i="3"/>
  <c r="E189" i="3"/>
  <c r="I189" i="3" s="1"/>
  <c r="E188" i="3"/>
  <c r="E187" i="3"/>
  <c r="I187" i="3" s="1"/>
  <c r="H186" i="3"/>
  <c r="G186" i="3"/>
  <c r="F186" i="3"/>
  <c r="D186" i="3"/>
  <c r="E185" i="3"/>
  <c r="I185" i="3" s="1"/>
  <c r="E184" i="3"/>
  <c r="I184" i="3" s="1"/>
  <c r="E183" i="3"/>
  <c r="H182" i="3"/>
  <c r="G182" i="3"/>
  <c r="G177" i="3" s="1"/>
  <c r="G173" i="3" s="1"/>
  <c r="G172" i="3" s="1"/>
  <c r="F182" i="3"/>
  <c r="D182" i="3"/>
  <c r="E181" i="3"/>
  <c r="I181" i="3" s="1"/>
  <c r="I180" i="3"/>
  <c r="E180" i="3"/>
  <c r="F179" i="3"/>
  <c r="F178" i="3" s="1"/>
  <c r="F177" i="3" s="1"/>
  <c r="L178" i="3"/>
  <c r="H178" i="3"/>
  <c r="H177" i="3" s="1"/>
  <c r="H173" i="3" s="1"/>
  <c r="H172" i="3" s="1"/>
  <c r="G178" i="3"/>
  <c r="D178" i="3"/>
  <c r="L176" i="3"/>
  <c r="F176" i="3"/>
  <c r="E175" i="3"/>
  <c r="I175" i="3" s="1"/>
  <c r="F174" i="3"/>
  <c r="F14" i="3" s="1"/>
  <c r="E174" i="3"/>
  <c r="I171" i="3"/>
  <c r="H170" i="3"/>
  <c r="G170" i="3"/>
  <c r="F170" i="3"/>
  <c r="D170" i="3"/>
  <c r="I169" i="3"/>
  <c r="H168" i="3"/>
  <c r="G168" i="3"/>
  <c r="F168" i="3"/>
  <c r="D168" i="3"/>
  <c r="E168" i="3" s="1"/>
  <c r="H167" i="3"/>
  <c r="G167" i="3"/>
  <c r="F167" i="3"/>
  <c r="D167" i="3"/>
  <c r="E167" i="3" s="1"/>
  <c r="H166" i="3"/>
  <c r="G166" i="3"/>
  <c r="F166" i="3"/>
  <c r="D166" i="3"/>
  <c r="E166" i="3" s="1"/>
  <c r="H165" i="3"/>
  <c r="G165" i="3"/>
  <c r="F165" i="3"/>
  <c r="E165" i="3"/>
  <c r="D165" i="3"/>
  <c r="D53" i="3" s="1"/>
  <c r="I163" i="3"/>
  <c r="H161" i="3"/>
  <c r="G161" i="3"/>
  <c r="F161" i="3"/>
  <c r="D161" i="3"/>
  <c r="H160" i="3"/>
  <c r="G160" i="3"/>
  <c r="F160" i="3"/>
  <c r="D160" i="3"/>
  <c r="H159" i="3"/>
  <c r="G159" i="3"/>
  <c r="F159" i="3"/>
  <c r="F155" i="3" s="1"/>
  <c r="D159" i="3"/>
  <c r="H158" i="3"/>
  <c r="G158" i="3"/>
  <c r="F158" i="3"/>
  <c r="D158" i="3"/>
  <c r="I156" i="3"/>
  <c r="H154" i="3"/>
  <c r="G154" i="3"/>
  <c r="F154" i="3"/>
  <c r="D154" i="3"/>
  <c r="E154" i="3" s="1"/>
  <c r="H153" i="3"/>
  <c r="G153" i="3"/>
  <c r="D153" i="3"/>
  <c r="H152" i="3"/>
  <c r="G152" i="3"/>
  <c r="F152" i="3"/>
  <c r="D152" i="3"/>
  <c r="H151" i="3"/>
  <c r="G151" i="3"/>
  <c r="F151" i="3"/>
  <c r="D151" i="3"/>
  <c r="I149" i="3"/>
  <c r="I146" i="3"/>
  <c r="H145" i="3"/>
  <c r="H144" i="3" s="1"/>
  <c r="G145" i="3"/>
  <c r="G144" i="3" s="1"/>
  <c r="F145" i="3"/>
  <c r="F144" i="3" s="1"/>
  <c r="D145" i="3"/>
  <c r="D144" i="3" s="1"/>
  <c r="I141" i="3"/>
  <c r="I139" i="3"/>
  <c r="E138" i="3"/>
  <c r="I138" i="3" s="1"/>
  <c r="I137" i="3"/>
  <c r="E136" i="3"/>
  <c r="I136" i="3" s="1"/>
  <c r="E135" i="3"/>
  <c r="I135" i="3" s="1"/>
  <c r="E134" i="3"/>
  <c r="I133" i="3"/>
  <c r="H132" i="3"/>
  <c r="G132" i="3"/>
  <c r="F132" i="3"/>
  <c r="D132" i="3"/>
  <c r="I131" i="3"/>
  <c r="H130" i="3"/>
  <c r="G130" i="3"/>
  <c r="F130" i="3"/>
  <c r="D130" i="3"/>
  <c r="E129" i="3"/>
  <c r="I129" i="3" s="1"/>
  <c r="E128" i="3"/>
  <c r="I128" i="3" s="1"/>
  <c r="E127" i="3"/>
  <c r="E126" i="3"/>
  <c r="E79" i="3" s="1"/>
  <c r="H125" i="3"/>
  <c r="G125" i="3"/>
  <c r="F125" i="3"/>
  <c r="D125" i="3"/>
  <c r="I124" i="3"/>
  <c r="H123" i="3"/>
  <c r="G123" i="3"/>
  <c r="F123" i="3"/>
  <c r="F115" i="3" s="1"/>
  <c r="F111" i="3" s="1"/>
  <c r="D123" i="3"/>
  <c r="E122" i="3"/>
  <c r="I122" i="3" s="1"/>
  <c r="E121" i="3"/>
  <c r="I121" i="3" s="1"/>
  <c r="E120" i="3"/>
  <c r="I119" i="3"/>
  <c r="H118" i="3"/>
  <c r="G118" i="3"/>
  <c r="F118" i="3"/>
  <c r="D118" i="3"/>
  <c r="I117" i="3"/>
  <c r="H116" i="3"/>
  <c r="G116" i="3"/>
  <c r="F116" i="3"/>
  <c r="D116" i="3"/>
  <c r="I114" i="3"/>
  <c r="E113" i="3"/>
  <c r="E112" i="3" s="1"/>
  <c r="H112" i="3"/>
  <c r="G112" i="3"/>
  <c r="F112" i="3"/>
  <c r="D112" i="3"/>
  <c r="E110" i="3"/>
  <c r="I110" i="3" s="1"/>
  <c r="E109" i="3"/>
  <c r="I109" i="3" s="1"/>
  <c r="E108" i="3"/>
  <c r="H107" i="3"/>
  <c r="G107" i="3"/>
  <c r="F107" i="3"/>
  <c r="D107" i="3"/>
  <c r="E106" i="3"/>
  <c r="I106" i="3" s="1"/>
  <c r="E105" i="3"/>
  <c r="I105" i="3" s="1"/>
  <c r="E104" i="3"/>
  <c r="I104" i="3" s="1"/>
  <c r="H103" i="3"/>
  <c r="G103" i="3"/>
  <c r="F103" i="3"/>
  <c r="D103" i="3"/>
  <c r="E102" i="3"/>
  <c r="E101" i="3"/>
  <c r="I101" i="3" s="1"/>
  <c r="E100" i="3"/>
  <c r="I100" i="3" s="1"/>
  <c r="H99" i="3"/>
  <c r="G99" i="3"/>
  <c r="F99" i="3"/>
  <c r="D99" i="3"/>
  <c r="E97" i="3"/>
  <c r="I97" i="3" s="1"/>
  <c r="E96" i="3"/>
  <c r="I96" i="3" s="1"/>
  <c r="E95" i="3"/>
  <c r="I92" i="3"/>
  <c r="H91" i="3"/>
  <c r="G91" i="3"/>
  <c r="F91" i="3"/>
  <c r="D91" i="3"/>
  <c r="E91" i="3"/>
  <c r="I90" i="3"/>
  <c r="H89" i="3"/>
  <c r="G89" i="3"/>
  <c r="F89" i="3"/>
  <c r="D89" i="3"/>
  <c r="H88" i="3"/>
  <c r="G88" i="3"/>
  <c r="F88" i="3"/>
  <c r="D88" i="3"/>
  <c r="H87" i="3"/>
  <c r="H54" i="3" s="1"/>
  <c r="G87" i="3"/>
  <c r="F87" i="3"/>
  <c r="D87" i="3"/>
  <c r="E87" i="3"/>
  <c r="H86" i="3"/>
  <c r="G86" i="3"/>
  <c r="F86" i="3"/>
  <c r="E86" i="3"/>
  <c r="D86" i="3"/>
  <c r="I84" i="3"/>
  <c r="H82" i="3"/>
  <c r="G82" i="3"/>
  <c r="F82" i="3"/>
  <c r="D82" i="3"/>
  <c r="E82" i="3" s="1"/>
  <c r="H81" i="3"/>
  <c r="H48" i="3" s="1"/>
  <c r="G81" i="3"/>
  <c r="F81" i="3"/>
  <c r="D81" i="3"/>
  <c r="H80" i="3"/>
  <c r="H76" i="3" s="1"/>
  <c r="G80" i="3"/>
  <c r="F80" i="3"/>
  <c r="D80" i="3"/>
  <c r="E80" i="3" s="1"/>
  <c r="H79" i="3"/>
  <c r="H46" i="3" s="1"/>
  <c r="G79" i="3"/>
  <c r="F79" i="3"/>
  <c r="D79" i="3"/>
  <c r="I77" i="3"/>
  <c r="H75" i="3"/>
  <c r="G75" i="3"/>
  <c r="F75" i="3"/>
  <c r="D75" i="3"/>
  <c r="D42" i="3" s="1"/>
  <c r="H74" i="3"/>
  <c r="G74" i="3"/>
  <c r="F74" i="3"/>
  <c r="D74" i="3"/>
  <c r="E74" i="3" s="1"/>
  <c r="H73" i="3"/>
  <c r="G73" i="3"/>
  <c r="F73" i="3"/>
  <c r="D73" i="3"/>
  <c r="H72" i="3"/>
  <c r="G72" i="3"/>
  <c r="F72" i="3"/>
  <c r="E72" i="3"/>
  <c r="D72" i="3"/>
  <c r="I70" i="3"/>
  <c r="I67" i="3"/>
  <c r="H66" i="3"/>
  <c r="G66" i="3"/>
  <c r="G65" i="3" s="1"/>
  <c r="F66" i="3"/>
  <c r="D66" i="3"/>
  <c r="D65" i="3" s="1"/>
  <c r="H65" i="3"/>
  <c r="I62" i="3"/>
  <c r="I61" i="3"/>
  <c r="I59" i="3"/>
  <c r="D58" i="3"/>
  <c r="I57" i="3"/>
  <c r="I51" i="3"/>
  <c r="I44" i="3"/>
  <c r="I37" i="3"/>
  <c r="I34" i="3"/>
  <c r="I30" i="3"/>
  <c r="H29" i="3"/>
  <c r="G29" i="3"/>
  <c r="F29" i="3"/>
  <c r="D29" i="3"/>
  <c r="E29" i="3" s="1"/>
  <c r="H28" i="3"/>
  <c r="G28" i="3"/>
  <c r="F28" i="3"/>
  <c r="D28" i="3"/>
  <c r="E28" i="3" s="1"/>
  <c r="H27" i="3"/>
  <c r="G27" i="3"/>
  <c r="F27" i="3"/>
  <c r="D27" i="3"/>
  <c r="H25" i="3"/>
  <c r="G25" i="3"/>
  <c r="F25" i="3"/>
  <c r="D25" i="3"/>
  <c r="E25" i="3"/>
  <c r="H24" i="3"/>
  <c r="G24" i="3"/>
  <c r="F24" i="3"/>
  <c r="D24" i="3"/>
  <c r="H23" i="3"/>
  <c r="G23" i="3"/>
  <c r="F23" i="3"/>
  <c r="D23" i="3"/>
  <c r="D22" i="3" s="1"/>
  <c r="H21" i="3"/>
  <c r="G21" i="3"/>
  <c r="F21" i="3"/>
  <c r="D21" i="3"/>
  <c r="H20" i="3"/>
  <c r="G20" i="3"/>
  <c r="F20" i="3"/>
  <c r="D20" i="3"/>
  <c r="E20" i="3" s="1"/>
  <c r="H19" i="3"/>
  <c r="H18" i="3" s="1"/>
  <c r="G19" i="3"/>
  <c r="D19" i="3"/>
  <c r="H16" i="3"/>
  <c r="G16" i="3"/>
  <c r="D16" i="3"/>
  <c r="E16" i="3" s="1"/>
  <c r="H15" i="3"/>
  <c r="G15" i="3"/>
  <c r="F15" i="3"/>
  <c r="D15" i="3"/>
  <c r="E15" i="3" s="1"/>
  <c r="H14" i="3"/>
  <c r="G14" i="3"/>
  <c r="D14" i="3"/>
  <c r="E14" i="3" s="1"/>
  <c r="H3" i="3"/>
  <c r="H2" i="3"/>
  <c r="D935" i="2"/>
  <c r="D934" i="2"/>
  <c r="D930" i="2"/>
  <c r="D929" i="2"/>
  <c r="I924" i="2"/>
  <c r="E923" i="2"/>
  <c r="I923" i="2" s="1"/>
  <c r="I922" i="2"/>
  <c r="E921" i="2"/>
  <c r="I921" i="2" s="1"/>
  <c r="E920" i="2"/>
  <c r="E915" i="2" s="1"/>
  <c r="E919" i="2"/>
  <c r="E918" i="2"/>
  <c r="I918" i="2" s="1"/>
  <c r="H917" i="2"/>
  <c r="G917" i="2"/>
  <c r="F917" i="2"/>
  <c r="D917" i="2"/>
  <c r="C917" i="2"/>
  <c r="I916" i="2"/>
  <c r="H915" i="2"/>
  <c r="G915" i="2"/>
  <c r="F915" i="2"/>
  <c r="D915" i="2"/>
  <c r="C915" i="2"/>
  <c r="E914" i="2"/>
  <c r="I914" i="2" s="1"/>
  <c r="E913" i="2"/>
  <c r="I913" i="2" s="1"/>
  <c r="E912" i="2"/>
  <c r="I912" i="2" s="1"/>
  <c r="E911" i="2"/>
  <c r="I911" i="2" s="1"/>
  <c r="H910" i="2"/>
  <c r="G910" i="2"/>
  <c r="F910" i="2"/>
  <c r="D910" i="2"/>
  <c r="C910" i="2"/>
  <c r="I909" i="2"/>
  <c r="H908" i="2"/>
  <c r="G908" i="2"/>
  <c r="F908" i="2"/>
  <c r="D908" i="2"/>
  <c r="C908" i="2"/>
  <c r="E907" i="2"/>
  <c r="I907" i="2" s="1"/>
  <c r="C906" i="2"/>
  <c r="E906" i="2" s="1"/>
  <c r="I906" i="2" s="1"/>
  <c r="C905" i="2"/>
  <c r="E905" i="2" s="1"/>
  <c r="E904" i="2"/>
  <c r="I904" i="2" s="1"/>
  <c r="H903" i="2"/>
  <c r="G903" i="2"/>
  <c r="F903" i="2"/>
  <c r="D903" i="2"/>
  <c r="I902" i="2"/>
  <c r="H901" i="2"/>
  <c r="H900" i="2" s="1"/>
  <c r="G901" i="2"/>
  <c r="F901" i="2"/>
  <c r="D901" i="2"/>
  <c r="D900" i="2" s="1"/>
  <c r="F900" i="2"/>
  <c r="I899" i="2"/>
  <c r="E898" i="2"/>
  <c r="I898" i="2" s="1"/>
  <c r="H897" i="2"/>
  <c r="H896" i="2" s="1"/>
  <c r="G897" i="2"/>
  <c r="F897" i="2"/>
  <c r="E897" i="2"/>
  <c r="D897" i="2"/>
  <c r="C897" i="2"/>
  <c r="E895" i="2"/>
  <c r="I895" i="2" s="1"/>
  <c r="E894" i="2"/>
  <c r="E893" i="2"/>
  <c r="I893" i="2" s="1"/>
  <c r="H892" i="2"/>
  <c r="G892" i="2"/>
  <c r="F892" i="2"/>
  <c r="D892" i="2"/>
  <c r="C892" i="2"/>
  <c r="E891" i="2"/>
  <c r="I891" i="2" s="1"/>
  <c r="E890" i="2"/>
  <c r="I890" i="2" s="1"/>
  <c r="E889" i="2"/>
  <c r="I889" i="2" s="1"/>
  <c r="H888" i="2"/>
  <c r="G888" i="2"/>
  <c r="F888" i="2"/>
  <c r="D888" i="2"/>
  <c r="C888" i="2"/>
  <c r="E887" i="2"/>
  <c r="I887" i="2" s="1"/>
  <c r="E886" i="2"/>
  <c r="I886" i="2" s="1"/>
  <c r="E885" i="2"/>
  <c r="H884" i="2"/>
  <c r="G884" i="2"/>
  <c r="F884" i="2"/>
  <c r="F883" i="2" s="1"/>
  <c r="F879" i="2" s="1"/>
  <c r="F878" i="2" s="1"/>
  <c r="D884" i="2"/>
  <c r="C884" i="2"/>
  <c r="E882" i="2"/>
  <c r="I882" i="2" s="1"/>
  <c r="E881" i="2"/>
  <c r="I881" i="2" s="1"/>
  <c r="E880" i="2"/>
  <c r="I877" i="2"/>
  <c r="I875" i="2"/>
  <c r="E874" i="2"/>
  <c r="I874" i="2" s="1"/>
  <c r="I873" i="2"/>
  <c r="E872" i="2"/>
  <c r="I872" i="2" s="1"/>
  <c r="C871" i="2"/>
  <c r="E871" i="2" s="1"/>
  <c r="I871" i="2" s="1"/>
  <c r="C870" i="2"/>
  <c r="C868" i="2" s="1"/>
  <c r="E869" i="2"/>
  <c r="I869" i="2" s="1"/>
  <c r="H868" i="2"/>
  <c r="G868" i="2"/>
  <c r="F868" i="2"/>
  <c r="D868" i="2"/>
  <c r="I867" i="2"/>
  <c r="H866" i="2"/>
  <c r="G866" i="2"/>
  <c r="F866" i="2"/>
  <c r="D866" i="2"/>
  <c r="E865" i="2"/>
  <c r="I865" i="2" s="1"/>
  <c r="E864" i="2"/>
  <c r="I864" i="2" s="1"/>
  <c r="E863" i="2"/>
  <c r="I863" i="2" s="1"/>
  <c r="E862" i="2"/>
  <c r="H861" i="2"/>
  <c r="G861" i="2"/>
  <c r="F861" i="2"/>
  <c r="D861" i="2"/>
  <c r="C861" i="2"/>
  <c r="I860" i="2"/>
  <c r="H859" i="2"/>
  <c r="G859" i="2"/>
  <c r="F859" i="2"/>
  <c r="D859" i="2"/>
  <c r="C859" i="2"/>
  <c r="E858" i="2"/>
  <c r="I858" i="2" s="1"/>
  <c r="E857" i="2"/>
  <c r="I857" i="2" s="1"/>
  <c r="E856" i="2"/>
  <c r="E855" i="2"/>
  <c r="I855" i="2" s="1"/>
  <c r="H854" i="2"/>
  <c r="G854" i="2"/>
  <c r="F854" i="2"/>
  <c r="D854" i="2"/>
  <c r="C854" i="2"/>
  <c r="I853" i="2"/>
  <c r="H852" i="2"/>
  <c r="H851" i="2" s="1"/>
  <c r="G852" i="2"/>
  <c r="F852" i="2"/>
  <c r="D852" i="2"/>
  <c r="C852" i="2"/>
  <c r="I850" i="2"/>
  <c r="I849" i="2"/>
  <c r="E849" i="2"/>
  <c r="H848" i="2"/>
  <c r="G848" i="2"/>
  <c r="F848" i="2"/>
  <c r="E848" i="2"/>
  <c r="D848" i="2"/>
  <c r="C848" i="2"/>
  <c r="I846" i="2"/>
  <c r="E846" i="2"/>
  <c r="I845" i="2"/>
  <c r="C845" i="2"/>
  <c r="E845" i="2" s="1"/>
  <c r="E844" i="2"/>
  <c r="I844" i="2" s="1"/>
  <c r="C844" i="2"/>
  <c r="H843" i="2"/>
  <c r="G843" i="2"/>
  <c r="F843" i="2"/>
  <c r="D843" i="2"/>
  <c r="E842" i="2"/>
  <c r="I842" i="2" s="1"/>
  <c r="E841" i="2"/>
  <c r="I841" i="2" s="1"/>
  <c r="E840" i="2"/>
  <c r="H839" i="2"/>
  <c r="G839" i="2"/>
  <c r="F839" i="2"/>
  <c r="D839" i="2"/>
  <c r="C839" i="2"/>
  <c r="E838" i="2"/>
  <c r="I838" i="2" s="1"/>
  <c r="E837" i="2"/>
  <c r="I837" i="2" s="1"/>
  <c r="E836" i="2"/>
  <c r="I836" i="2" s="1"/>
  <c r="H835" i="2"/>
  <c r="G835" i="2"/>
  <c r="G834" i="2" s="1"/>
  <c r="G830" i="2" s="1"/>
  <c r="G829" i="2" s="1"/>
  <c r="F835" i="2"/>
  <c r="D835" i="2"/>
  <c r="C835" i="2"/>
  <c r="E833" i="2"/>
  <c r="I833" i="2" s="1"/>
  <c r="E832" i="2"/>
  <c r="I832" i="2" s="1"/>
  <c r="E831" i="2"/>
  <c r="I831" i="2" s="1"/>
  <c r="I827" i="2"/>
  <c r="E826" i="2"/>
  <c r="I826" i="2" s="1"/>
  <c r="I825" i="2"/>
  <c r="E824" i="2"/>
  <c r="I824" i="2" s="1"/>
  <c r="F823" i="2"/>
  <c r="C823" i="2"/>
  <c r="E823" i="2" s="1"/>
  <c r="F822" i="2"/>
  <c r="C822" i="2"/>
  <c r="E821" i="2"/>
  <c r="I821" i="2" s="1"/>
  <c r="H820" i="2"/>
  <c r="G820" i="2"/>
  <c r="F820" i="2"/>
  <c r="D820" i="2"/>
  <c r="I819" i="2"/>
  <c r="H818" i="2"/>
  <c r="G818" i="2"/>
  <c r="D818" i="2"/>
  <c r="I817" i="2"/>
  <c r="E817" i="2"/>
  <c r="I816" i="2"/>
  <c r="E816" i="2"/>
  <c r="I815" i="2"/>
  <c r="E815" i="2"/>
  <c r="E813" i="2" s="1"/>
  <c r="I814" i="2"/>
  <c r="E814" i="2"/>
  <c r="H813" i="2"/>
  <c r="G813" i="2"/>
  <c r="F813" i="2"/>
  <c r="D813" i="2"/>
  <c r="C813" i="2"/>
  <c r="I812" i="2"/>
  <c r="H811" i="2"/>
  <c r="G811" i="2"/>
  <c r="F811" i="2"/>
  <c r="E811" i="2"/>
  <c r="D811" i="2"/>
  <c r="C811" i="2"/>
  <c r="E810" i="2"/>
  <c r="I810" i="2" s="1"/>
  <c r="E809" i="2"/>
  <c r="I809" i="2" s="1"/>
  <c r="E808" i="2"/>
  <c r="E807" i="2"/>
  <c r="I807" i="2" s="1"/>
  <c r="H806" i="2"/>
  <c r="G806" i="2"/>
  <c r="F806" i="2"/>
  <c r="D806" i="2"/>
  <c r="C806" i="2"/>
  <c r="I805" i="2"/>
  <c r="H804" i="2"/>
  <c r="H803" i="2" s="1"/>
  <c r="G804" i="2"/>
  <c r="F804" i="2"/>
  <c r="D804" i="2"/>
  <c r="D803" i="2" s="1"/>
  <c r="C804" i="2"/>
  <c r="I802" i="2"/>
  <c r="E801" i="2"/>
  <c r="I801" i="2" s="1"/>
  <c r="H800" i="2"/>
  <c r="G800" i="2"/>
  <c r="F800" i="2"/>
  <c r="E800" i="2"/>
  <c r="D800" i="2"/>
  <c r="C800" i="2"/>
  <c r="E798" i="2"/>
  <c r="I798" i="2" s="1"/>
  <c r="E797" i="2"/>
  <c r="I797" i="2" s="1"/>
  <c r="E796" i="2"/>
  <c r="I796" i="2" s="1"/>
  <c r="H795" i="2"/>
  <c r="G795" i="2"/>
  <c r="F795" i="2"/>
  <c r="D795" i="2"/>
  <c r="C795" i="2"/>
  <c r="E794" i="2"/>
  <c r="I794" i="2" s="1"/>
  <c r="E793" i="2"/>
  <c r="I793" i="2" s="1"/>
  <c r="E792" i="2"/>
  <c r="H791" i="2"/>
  <c r="G791" i="2"/>
  <c r="F791" i="2"/>
  <c r="D791" i="2"/>
  <c r="C791" i="2"/>
  <c r="E790" i="2"/>
  <c r="I790" i="2" s="1"/>
  <c r="E789" i="2"/>
  <c r="I789" i="2" s="1"/>
  <c r="E788" i="2"/>
  <c r="I788" i="2" s="1"/>
  <c r="H787" i="2"/>
  <c r="H786" i="2" s="1"/>
  <c r="H782" i="2" s="1"/>
  <c r="H781" i="2" s="1"/>
  <c r="G787" i="2"/>
  <c r="F787" i="2"/>
  <c r="D787" i="2"/>
  <c r="C787" i="2"/>
  <c r="I785" i="2"/>
  <c r="E785" i="2"/>
  <c r="I784" i="2"/>
  <c r="E784" i="2"/>
  <c r="I783" i="2"/>
  <c r="E783" i="2"/>
  <c r="I780" i="2"/>
  <c r="I778" i="2"/>
  <c r="E777" i="2"/>
  <c r="I777" i="2" s="1"/>
  <c r="I776" i="2"/>
  <c r="E775" i="2"/>
  <c r="I775" i="2" s="1"/>
  <c r="E774" i="2"/>
  <c r="I774" i="2" s="1"/>
  <c r="E773" i="2"/>
  <c r="E772" i="2"/>
  <c r="H771" i="2"/>
  <c r="G771" i="2"/>
  <c r="F771" i="2"/>
  <c r="D771" i="2"/>
  <c r="C771" i="2"/>
  <c r="I770" i="2"/>
  <c r="H769" i="2"/>
  <c r="G769" i="2"/>
  <c r="F769" i="2"/>
  <c r="D769" i="2"/>
  <c r="C769" i="2"/>
  <c r="E768" i="2"/>
  <c r="I768" i="2" s="1"/>
  <c r="E767" i="2"/>
  <c r="I767" i="2" s="1"/>
  <c r="E766" i="2"/>
  <c r="E765" i="2"/>
  <c r="I765" i="2" s="1"/>
  <c r="H764" i="2"/>
  <c r="G764" i="2"/>
  <c r="F764" i="2"/>
  <c r="D764" i="2"/>
  <c r="C764" i="2"/>
  <c r="I763" i="2"/>
  <c r="H762" i="2"/>
  <c r="G762" i="2"/>
  <c r="F762" i="2"/>
  <c r="D762" i="2"/>
  <c r="C762" i="2"/>
  <c r="E761" i="2"/>
  <c r="I761" i="2" s="1"/>
  <c r="C760" i="2"/>
  <c r="C713" i="2" s="1"/>
  <c r="E759" i="2"/>
  <c r="I759" i="2" s="1"/>
  <c r="C759" i="2"/>
  <c r="E758" i="2"/>
  <c r="H757" i="2"/>
  <c r="G757" i="2"/>
  <c r="F757" i="2"/>
  <c r="I756" i="2"/>
  <c r="H755" i="2"/>
  <c r="G755" i="2"/>
  <c r="G754" i="2" s="1"/>
  <c r="F755" i="2"/>
  <c r="D755" i="2"/>
  <c r="I753" i="2"/>
  <c r="E752" i="2"/>
  <c r="E751" i="2" s="1"/>
  <c r="H751" i="2"/>
  <c r="G751" i="2"/>
  <c r="F751" i="2"/>
  <c r="D751" i="2"/>
  <c r="C751" i="2"/>
  <c r="E749" i="2"/>
  <c r="I749" i="2" s="1"/>
  <c r="E748" i="2"/>
  <c r="I748" i="2" s="1"/>
  <c r="I747" i="2"/>
  <c r="E747" i="2"/>
  <c r="H746" i="2"/>
  <c r="G746" i="2"/>
  <c r="F746" i="2"/>
  <c r="D746" i="2"/>
  <c r="C746" i="2"/>
  <c r="E745" i="2"/>
  <c r="I745" i="2" s="1"/>
  <c r="E744" i="2"/>
  <c r="E743" i="2"/>
  <c r="I743" i="2" s="1"/>
  <c r="H742" i="2"/>
  <c r="G742" i="2"/>
  <c r="F742" i="2"/>
  <c r="D742" i="2"/>
  <c r="C742" i="2"/>
  <c r="E741" i="2"/>
  <c r="I741" i="2" s="1"/>
  <c r="E740" i="2"/>
  <c r="I740" i="2" s="1"/>
  <c r="H738" i="2"/>
  <c r="G738" i="2"/>
  <c r="F738" i="2"/>
  <c r="D738" i="2"/>
  <c r="J735" i="2"/>
  <c r="K739" i="2" s="1"/>
  <c r="C739" i="2" s="1"/>
  <c r="E735" i="2"/>
  <c r="I735" i="2" s="1"/>
  <c r="I734" i="2"/>
  <c r="E734" i="2"/>
  <c r="I731" i="2"/>
  <c r="H730" i="2"/>
  <c r="G730" i="2"/>
  <c r="F730" i="2"/>
  <c r="D730" i="2"/>
  <c r="C730" i="2"/>
  <c r="I729" i="2"/>
  <c r="H728" i="2"/>
  <c r="G728" i="2"/>
  <c r="F728" i="2"/>
  <c r="D728" i="2"/>
  <c r="C728" i="2"/>
  <c r="H727" i="2"/>
  <c r="G727" i="2"/>
  <c r="F727" i="2"/>
  <c r="D727" i="2"/>
  <c r="H726" i="2"/>
  <c r="G726" i="2"/>
  <c r="D726" i="2"/>
  <c r="H725" i="2"/>
  <c r="G725" i="2"/>
  <c r="F725" i="2"/>
  <c r="D725" i="2"/>
  <c r="C725" i="2"/>
  <c r="I723" i="2"/>
  <c r="H721" i="2"/>
  <c r="G721" i="2"/>
  <c r="F721" i="2"/>
  <c r="D721" i="2"/>
  <c r="C721" i="2"/>
  <c r="H720" i="2"/>
  <c r="G720" i="2"/>
  <c r="F720" i="2"/>
  <c r="D720" i="2"/>
  <c r="C720" i="2"/>
  <c r="H719" i="2"/>
  <c r="G719" i="2"/>
  <c r="F719" i="2"/>
  <c r="D719" i="2"/>
  <c r="C719" i="2"/>
  <c r="H718" i="2"/>
  <c r="G718" i="2"/>
  <c r="F718" i="2"/>
  <c r="D718" i="2"/>
  <c r="C718" i="2"/>
  <c r="I716" i="2"/>
  <c r="H714" i="2"/>
  <c r="G714" i="2"/>
  <c r="F714" i="2"/>
  <c r="D714" i="2"/>
  <c r="E714" i="2" s="1"/>
  <c r="C714" i="2"/>
  <c r="H713" i="2"/>
  <c r="G713" i="2"/>
  <c r="F713" i="2"/>
  <c r="D713" i="2"/>
  <c r="H712" i="2"/>
  <c r="H710" i="2" s="1"/>
  <c r="G712" i="2"/>
  <c r="F712" i="2"/>
  <c r="D712" i="2"/>
  <c r="C712" i="2"/>
  <c r="H711" i="2"/>
  <c r="G711" i="2"/>
  <c r="F711" i="2"/>
  <c r="D711" i="2"/>
  <c r="C711" i="2"/>
  <c r="I709" i="2"/>
  <c r="I706" i="2"/>
  <c r="H705" i="2"/>
  <c r="H704" i="2" s="1"/>
  <c r="G705" i="2"/>
  <c r="F705" i="2"/>
  <c r="D705" i="2"/>
  <c r="D704" i="2" s="1"/>
  <c r="C705" i="2"/>
  <c r="C704" i="2" s="1"/>
  <c r="G704" i="2"/>
  <c r="F704" i="2"/>
  <c r="I701" i="2"/>
  <c r="I699" i="2"/>
  <c r="E698" i="2"/>
  <c r="I698" i="2" s="1"/>
  <c r="I697" i="2"/>
  <c r="E696" i="2"/>
  <c r="I696" i="2" s="1"/>
  <c r="E695" i="2"/>
  <c r="I695" i="2" s="1"/>
  <c r="E694" i="2"/>
  <c r="E693" i="2"/>
  <c r="I693" i="2" s="1"/>
  <c r="H692" i="2"/>
  <c r="G692" i="2"/>
  <c r="F692" i="2"/>
  <c r="D692" i="2"/>
  <c r="C692" i="2"/>
  <c r="I691" i="2"/>
  <c r="H690" i="2"/>
  <c r="G690" i="2"/>
  <c r="F690" i="2"/>
  <c r="D690" i="2"/>
  <c r="C690" i="2"/>
  <c r="E689" i="2"/>
  <c r="I689" i="2" s="1"/>
  <c r="E688" i="2"/>
  <c r="I688" i="2" s="1"/>
  <c r="E687" i="2"/>
  <c r="I687" i="2" s="1"/>
  <c r="E686" i="2"/>
  <c r="I686" i="2" s="1"/>
  <c r="H685" i="2"/>
  <c r="G685" i="2"/>
  <c r="F685" i="2"/>
  <c r="D685" i="2"/>
  <c r="C685" i="2"/>
  <c r="I684" i="2"/>
  <c r="H683" i="2"/>
  <c r="G683" i="2"/>
  <c r="F683" i="2"/>
  <c r="D683" i="2"/>
  <c r="C683" i="2"/>
  <c r="E682" i="2"/>
  <c r="I682" i="2" s="1"/>
  <c r="C681" i="2"/>
  <c r="C634" i="2" s="1"/>
  <c r="C680" i="2"/>
  <c r="E680" i="2" s="1"/>
  <c r="E679" i="2"/>
  <c r="H678" i="2"/>
  <c r="G678" i="2"/>
  <c r="F678" i="2"/>
  <c r="D678" i="2"/>
  <c r="I677" i="2"/>
  <c r="H676" i="2"/>
  <c r="G676" i="2"/>
  <c r="F676" i="2"/>
  <c r="F675" i="2" s="1"/>
  <c r="D676" i="2"/>
  <c r="I674" i="2"/>
  <c r="E673" i="2"/>
  <c r="I673" i="2" s="1"/>
  <c r="H672" i="2"/>
  <c r="G672" i="2"/>
  <c r="F672" i="2"/>
  <c r="E672" i="2"/>
  <c r="D672" i="2"/>
  <c r="C672" i="2"/>
  <c r="I670" i="2"/>
  <c r="E670" i="2"/>
  <c r="I669" i="2"/>
  <c r="E669" i="2"/>
  <c r="I668" i="2"/>
  <c r="E668" i="2"/>
  <c r="H667" i="2"/>
  <c r="G667" i="2"/>
  <c r="F667" i="2"/>
  <c r="E667" i="2"/>
  <c r="D667" i="2"/>
  <c r="C667" i="2"/>
  <c r="E666" i="2"/>
  <c r="I666" i="2" s="1"/>
  <c r="E665" i="2"/>
  <c r="I665" i="2" s="1"/>
  <c r="E664" i="2"/>
  <c r="H663" i="2"/>
  <c r="G663" i="2"/>
  <c r="F663" i="2"/>
  <c r="D663" i="2"/>
  <c r="C663" i="2"/>
  <c r="E662" i="2"/>
  <c r="I662" i="2" s="1"/>
  <c r="E661" i="2"/>
  <c r="I661" i="2" s="1"/>
  <c r="E660" i="2"/>
  <c r="C660" i="2"/>
  <c r="H659" i="2"/>
  <c r="H658" i="2" s="1"/>
  <c r="H654" i="2" s="1"/>
  <c r="H653" i="2" s="1"/>
  <c r="G659" i="2"/>
  <c r="F659" i="2"/>
  <c r="D659" i="2"/>
  <c r="C659" i="2"/>
  <c r="E657" i="2"/>
  <c r="I657" i="2" s="1"/>
  <c r="E656" i="2"/>
  <c r="I656" i="2" s="1"/>
  <c r="E655" i="2"/>
  <c r="I655" i="2" s="1"/>
  <c r="C655" i="2"/>
  <c r="I652" i="2"/>
  <c r="H651" i="2"/>
  <c r="G651" i="2"/>
  <c r="F651" i="2"/>
  <c r="D651" i="2"/>
  <c r="C651" i="2"/>
  <c r="I650" i="2"/>
  <c r="H649" i="2"/>
  <c r="G649" i="2"/>
  <c r="F649" i="2"/>
  <c r="D649" i="2"/>
  <c r="C649" i="2"/>
  <c r="H648" i="2"/>
  <c r="G648" i="2"/>
  <c r="F648" i="2"/>
  <c r="D648" i="2"/>
  <c r="C648" i="2"/>
  <c r="H647" i="2"/>
  <c r="G647" i="2"/>
  <c r="F647" i="2"/>
  <c r="D647" i="2"/>
  <c r="C647" i="2"/>
  <c r="H646" i="2"/>
  <c r="G646" i="2"/>
  <c r="F646" i="2"/>
  <c r="D646" i="2"/>
  <c r="C646" i="2"/>
  <c r="I644" i="2"/>
  <c r="H642" i="2"/>
  <c r="G642" i="2"/>
  <c r="G49" i="2" s="1"/>
  <c r="F642" i="2"/>
  <c r="D642" i="2"/>
  <c r="C642" i="2"/>
  <c r="H641" i="2"/>
  <c r="G641" i="2"/>
  <c r="F641" i="2"/>
  <c r="D641" i="2"/>
  <c r="E641" i="2" s="1"/>
  <c r="C641" i="2"/>
  <c r="H640" i="2"/>
  <c r="G640" i="2"/>
  <c r="F640" i="2"/>
  <c r="D640" i="2"/>
  <c r="C640" i="2"/>
  <c r="E640" i="2" s="1"/>
  <c r="H639" i="2"/>
  <c r="G639" i="2"/>
  <c r="F639" i="2"/>
  <c r="E639" i="2"/>
  <c r="D639" i="2"/>
  <c r="C639" i="2"/>
  <c r="I637" i="2"/>
  <c r="C636" i="2"/>
  <c r="H635" i="2"/>
  <c r="G635" i="2"/>
  <c r="F635" i="2"/>
  <c r="D635" i="2"/>
  <c r="C635" i="2"/>
  <c r="E635" i="2" s="1"/>
  <c r="H634" i="2"/>
  <c r="G634" i="2"/>
  <c r="F634" i="2"/>
  <c r="E634" i="2"/>
  <c r="D634" i="2"/>
  <c r="H633" i="2"/>
  <c r="G633" i="2"/>
  <c r="F633" i="2"/>
  <c r="D633" i="2"/>
  <c r="C633" i="2"/>
  <c r="H632" i="2"/>
  <c r="G632" i="2"/>
  <c r="F632" i="2"/>
  <c r="D632" i="2"/>
  <c r="C632" i="2"/>
  <c r="F631" i="2"/>
  <c r="I630" i="2"/>
  <c r="I627" i="2"/>
  <c r="H626" i="2"/>
  <c r="G626" i="2"/>
  <c r="G625" i="2" s="1"/>
  <c r="F626" i="2"/>
  <c r="F625" i="2" s="1"/>
  <c r="D626" i="2"/>
  <c r="C626" i="2"/>
  <c r="C625" i="2" s="1"/>
  <c r="H625" i="2"/>
  <c r="D625" i="2"/>
  <c r="I622" i="2"/>
  <c r="I620" i="2"/>
  <c r="E619" i="2"/>
  <c r="I619" i="2" s="1"/>
  <c r="I618" i="2"/>
  <c r="I617" i="2"/>
  <c r="E617" i="2"/>
  <c r="I616" i="2"/>
  <c r="E616" i="2"/>
  <c r="I615" i="2"/>
  <c r="E615" i="2"/>
  <c r="I614" i="2"/>
  <c r="E614" i="2"/>
  <c r="H613" i="2"/>
  <c r="G613" i="2"/>
  <c r="F613" i="2"/>
  <c r="E613" i="2"/>
  <c r="D613" i="2"/>
  <c r="C613" i="2"/>
  <c r="I612" i="2"/>
  <c r="H611" i="2"/>
  <c r="G611" i="2"/>
  <c r="F611" i="2"/>
  <c r="E611" i="2"/>
  <c r="D611" i="2"/>
  <c r="C611" i="2"/>
  <c r="E610" i="2"/>
  <c r="I610" i="2" s="1"/>
  <c r="E609" i="2"/>
  <c r="I609" i="2" s="1"/>
  <c r="E608" i="2"/>
  <c r="E607" i="2"/>
  <c r="I607" i="2" s="1"/>
  <c r="H606" i="2"/>
  <c r="G606" i="2"/>
  <c r="F606" i="2"/>
  <c r="D606" i="2"/>
  <c r="C606" i="2"/>
  <c r="I605" i="2"/>
  <c r="H604" i="2"/>
  <c r="G604" i="2"/>
  <c r="F604" i="2"/>
  <c r="D604" i="2"/>
  <c r="D596" i="2" s="1"/>
  <c r="C604" i="2"/>
  <c r="I603" i="2"/>
  <c r="E603" i="2"/>
  <c r="I602" i="2"/>
  <c r="E602" i="2"/>
  <c r="I601" i="2"/>
  <c r="E601" i="2"/>
  <c r="I600" i="2"/>
  <c r="E600" i="2"/>
  <c r="H599" i="2"/>
  <c r="G599" i="2"/>
  <c r="F599" i="2"/>
  <c r="E599" i="2"/>
  <c r="D599" i="2"/>
  <c r="C599" i="2"/>
  <c r="I598" i="2"/>
  <c r="H597" i="2"/>
  <c r="G597" i="2"/>
  <c r="G596" i="2" s="1"/>
  <c r="G592" i="2" s="1"/>
  <c r="F597" i="2"/>
  <c r="E597" i="2"/>
  <c r="D597" i="2"/>
  <c r="C597" i="2"/>
  <c r="C596" i="2" s="1"/>
  <c r="F596" i="2"/>
  <c r="I595" i="2"/>
  <c r="E594" i="2"/>
  <c r="H593" i="2"/>
  <c r="G593" i="2"/>
  <c r="F593" i="2"/>
  <c r="F592" i="2" s="1"/>
  <c r="D593" i="2"/>
  <c r="C593" i="2"/>
  <c r="E591" i="2"/>
  <c r="I591" i="2" s="1"/>
  <c r="E590" i="2"/>
  <c r="I590" i="2" s="1"/>
  <c r="E589" i="2"/>
  <c r="H588" i="2"/>
  <c r="G588" i="2"/>
  <c r="F588" i="2"/>
  <c r="D588" i="2"/>
  <c r="C588" i="2"/>
  <c r="E587" i="2"/>
  <c r="I587" i="2" s="1"/>
  <c r="E586" i="2"/>
  <c r="E584" i="2" s="1"/>
  <c r="E585" i="2"/>
  <c r="I585" i="2" s="1"/>
  <c r="H584" i="2"/>
  <c r="G584" i="2"/>
  <c r="G579" i="2" s="1"/>
  <c r="G575" i="2" s="1"/>
  <c r="G574" i="2" s="1"/>
  <c r="G621" i="2" s="1"/>
  <c r="F584" i="2"/>
  <c r="D584" i="2"/>
  <c r="C584" i="2"/>
  <c r="E583" i="2"/>
  <c r="I583" i="2" s="1"/>
  <c r="E582" i="2"/>
  <c r="I582" i="2" s="1"/>
  <c r="E581" i="2"/>
  <c r="H580" i="2"/>
  <c r="G580" i="2"/>
  <c r="F580" i="2"/>
  <c r="D580" i="2"/>
  <c r="C580" i="2"/>
  <c r="C579" i="2" s="1"/>
  <c r="C575" i="2" s="1"/>
  <c r="C574" i="2" s="1"/>
  <c r="E578" i="2"/>
  <c r="I578" i="2" s="1"/>
  <c r="E577" i="2"/>
  <c r="I577" i="2" s="1"/>
  <c r="E576" i="2"/>
  <c r="I573" i="2"/>
  <c r="I571" i="2"/>
  <c r="E570" i="2"/>
  <c r="I570" i="2" s="1"/>
  <c r="I569" i="2"/>
  <c r="E568" i="2"/>
  <c r="I568" i="2" s="1"/>
  <c r="E567" i="2"/>
  <c r="I567" i="2" s="1"/>
  <c r="E566" i="2"/>
  <c r="E565" i="2"/>
  <c r="I565" i="2" s="1"/>
  <c r="H564" i="2"/>
  <c r="G564" i="2"/>
  <c r="F564" i="2"/>
  <c r="D564" i="2"/>
  <c r="C564" i="2"/>
  <c r="I563" i="2"/>
  <c r="H562" i="2"/>
  <c r="G562" i="2"/>
  <c r="F562" i="2"/>
  <c r="D562" i="2"/>
  <c r="C562" i="2"/>
  <c r="E561" i="2"/>
  <c r="I561" i="2" s="1"/>
  <c r="E560" i="2"/>
  <c r="I560" i="2" s="1"/>
  <c r="E559" i="2"/>
  <c r="E555" i="2" s="1"/>
  <c r="I555" i="2" s="1"/>
  <c r="E558" i="2"/>
  <c r="I558" i="2" s="1"/>
  <c r="H557" i="2"/>
  <c r="G557" i="2"/>
  <c r="F557" i="2"/>
  <c r="D557" i="2"/>
  <c r="C557" i="2"/>
  <c r="I556" i="2"/>
  <c r="H555" i="2"/>
  <c r="G555" i="2"/>
  <c r="F555" i="2"/>
  <c r="D555" i="2"/>
  <c r="C555" i="2"/>
  <c r="E554" i="2"/>
  <c r="I554" i="2" s="1"/>
  <c r="E553" i="2"/>
  <c r="I553" i="2" s="1"/>
  <c r="E552" i="2"/>
  <c r="E551" i="2"/>
  <c r="I551" i="2" s="1"/>
  <c r="H550" i="2"/>
  <c r="G550" i="2"/>
  <c r="F550" i="2"/>
  <c r="D550" i="2"/>
  <c r="C550" i="2"/>
  <c r="I549" i="2"/>
  <c r="H548" i="2"/>
  <c r="G548" i="2"/>
  <c r="F548" i="2"/>
  <c r="F547" i="2" s="1"/>
  <c r="D548" i="2"/>
  <c r="C548" i="2"/>
  <c r="G547" i="2"/>
  <c r="I546" i="2"/>
  <c r="E545" i="2"/>
  <c r="I545" i="2" s="1"/>
  <c r="H544" i="2"/>
  <c r="G544" i="2"/>
  <c r="F544" i="2"/>
  <c r="E544" i="2"/>
  <c r="D544" i="2"/>
  <c r="C544" i="2"/>
  <c r="E542" i="2"/>
  <c r="I542" i="2" s="1"/>
  <c r="E541" i="2"/>
  <c r="E539" i="2" s="1"/>
  <c r="E540" i="2"/>
  <c r="I540" i="2" s="1"/>
  <c r="H539" i="2"/>
  <c r="G539" i="2"/>
  <c r="F539" i="2"/>
  <c r="D539" i="2"/>
  <c r="C539" i="2"/>
  <c r="E538" i="2"/>
  <c r="I538" i="2" s="1"/>
  <c r="E537" i="2"/>
  <c r="I537" i="2" s="1"/>
  <c r="E536" i="2"/>
  <c r="H535" i="2"/>
  <c r="G535" i="2"/>
  <c r="F535" i="2"/>
  <c r="D535" i="2"/>
  <c r="C535" i="2"/>
  <c r="I534" i="2"/>
  <c r="E534" i="2"/>
  <c r="I533" i="2"/>
  <c r="E533" i="2"/>
  <c r="E531" i="2" s="1"/>
  <c r="I532" i="2"/>
  <c r="E532" i="2"/>
  <c r="H531" i="2"/>
  <c r="G531" i="2"/>
  <c r="F531" i="2"/>
  <c r="D531" i="2"/>
  <c r="C531" i="2"/>
  <c r="E529" i="2"/>
  <c r="I529" i="2" s="1"/>
  <c r="E528" i="2"/>
  <c r="E527" i="2"/>
  <c r="I527" i="2" s="1"/>
  <c r="I523" i="2"/>
  <c r="I522" i="2"/>
  <c r="E522" i="2"/>
  <c r="I521" i="2"/>
  <c r="E520" i="2"/>
  <c r="I520" i="2" s="1"/>
  <c r="E519" i="2"/>
  <c r="I519" i="2" s="1"/>
  <c r="E518" i="2"/>
  <c r="E517" i="2"/>
  <c r="H516" i="2"/>
  <c r="G516" i="2"/>
  <c r="F516" i="2"/>
  <c r="D516" i="2"/>
  <c r="C516" i="2"/>
  <c r="I515" i="2"/>
  <c r="H514" i="2"/>
  <c r="G514" i="2"/>
  <c r="F514" i="2"/>
  <c r="D514" i="2"/>
  <c r="C514" i="2"/>
  <c r="I513" i="2"/>
  <c r="E513" i="2"/>
  <c r="I512" i="2"/>
  <c r="E512" i="2"/>
  <c r="I511" i="2"/>
  <c r="E511" i="2"/>
  <c r="E509" i="2" s="1"/>
  <c r="I510" i="2"/>
  <c r="E510" i="2"/>
  <c r="H509" i="2"/>
  <c r="G509" i="2"/>
  <c r="F509" i="2"/>
  <c r="D509" i="2"/>
  <c r="C509" i="2"/>
  <c r="I508" i="2"/>
  <c r="H507" i="2"/>
  <c r="G507" i="2"/>
  <c r="F507" i="2"/>
  <c r="E507" i="2"/>
  <c r="I507" i="2" s="1"/>
  <c r="D507" i="2"/>
  <c r="C507" i="2"/>
  <c r="E506" i="2"/>
  <c r="I506" i="2" s="1"/>
  <c r="I505" i="2"/>
  <c r="E505" i="2"/>
  <c r="E504" i="2"/>
  <c r="E503" i="2"/>
  <c r="I503" i="2" s="1"/>
  <c r="H502" i="2"/>
  <c r="G502" i="2"/>
  <c r="F502" i="2"/>
  <c r="D502" i="2"/>
  <c r="C502" i="2"/>
  <c r="I501" i="2"/>
  <c r="H500" i="2"/>
  <c r="H499" i="2" s="1"/>
  <c r="G500" i="2"/>
  <c r="F500" i="2"/>
  <c r="F499" i="2" s="1"/>
  <c r="F495" i="2" s="1"/>
  <c r="D500" i="2"/>
  <c r="C500" i="2"/>
  <c r="C499" i="2" s="1"/>
  <c r="I498" i="2"/>
  <c r="E497" i="2"/>
  <c r="I497" i="2" s="1"/>
  <c r="H496" i="2"/>
  <c r="G496" i="2"/>
  <c r="F496" i="2"/>
  <c r="D496" i="2"/>
  <c r="C496" i="2"/>
  <c r="E494" i="2"/>
  <c r="I494" i="2" s="1"/>
  <c r="E493" i="2"/>
  <c r="I493" i="2" s="1"/>
  <c r="E492" i="2"/>
  <c r="I492" i="2" s="1"/>
  <c r="H491" i="2"/>
  <c r="G491" i="2"/>
  <c r="F491" i="2"/>
  <c r="D491" i="2"/>
  <c r="C491" i="2"/>
  <c r="E490" i="2"/>
  <c r="I490" i="2" s="1"/>
  <c r="E489" i="2"/>
  <c r="I489" i="2" s="1"/>
  <c r="E488" i="2"/>
  <c r="H487" i="2"/>
  <c r="G487" i="2"/>
  <c r="F487" i="2"/>
  <c r="D487" i="2"/>
  <c r="C487" i="2"/>
  <c r="E486" i="2"/>
  <c r="I486" i="2" s="1"/>
  <c r="E485" i="2"/>
  <c r="I485" i="2" s="1"/>
  <c r="E484" i="2"/>
  <c r="H483" i="2"/>
  <c r="G483" i="2"/>
  <c r="G482" i="2" s="1"/>
  <c r="G478" i="2" s="1"/>
  <c r="G477" i="2" s="1"/>
  <c r="F483" i="2"/>
  <c r="D483" i="2"/>
  <c r="C483" i="2"/>
  <c r="E481" i="2"/>
  <c r="I481" i="2" s="1"/>
  <c r="E480" i="2"/>
  <c r="I480" i="2" s="1"/>
  <c r="E479" i="2"/>
  <c r="I479" i="2" s="1"/>
  <c r="I476" i="2"/>
  <c r="I474" i="2"/>
  <c r="E473" i="2"/>
  <c r="I473" i="2" s="1"/>
  <c r="I472" i="2"/>
  <c r="E471" i="2"/>
  <c r="I471" i="2" s="1"/>
  <c r="E470" i="2"/>
  <c r="I470" i="2" s="1"/>
  <c r="E469" i="2"/>
  <c r="E467" i="2" s="1"/>
  <c r="E468" i="2"/>
  <c r="I468" i="2" s="1"/>
  <c r="H467" i="2"/>
  <c r="G467" i="2"/>
  <c r="F467" i="2"/>
  <c r="D467" i="2"/>
  <c r="C467" i="2"/>
  <c r="I466" i="2"/>
  <c r="H465" i="2"/>
  <c r="G465" i="2"/>
  <c r="F465" i="2"/>
  <c r="E465" i="2"/>
  <c r="D465" i="2"/>
  <c r="C465" i="2"/>
  <c r="E464" i="2"/>
  <c r="I464" i="2" s="1"/>
  <c r="I463" i="2"/>
  <c r="E463" i="2"/>
  <c r="E462" i="2"/>
  <c r="E461" i="2"/>
  <c r="I461" i="2" s="1"/>
  <c r="H460" i="2"/>
  <c r="G460" i="2"/>
  <c r="F460" i="2"/>
  <c r="D460" i="2"/>
  <c r="C460" i="2"/>
  <c r="I459" i="2"/>
  <c r="H458" i="2"/>
  <c r="G458" i="2"/>
  <c r="F458" i="2"/>
  <c r="D458" i="2"/>
  <c r="C458" i="2"/>
  <c r="C450" i="2" s="1"/>
  <c r="E457" i="2"/>
  <c r="E456" i="2"/>
  <c r="E455" i="2"/>
  <c r="E454" i="2"/>
  <c r="H453" i="2"/>
  <c r="G453" i="2"/>
  <c r="D453" i="2"/>
  <c r="C453" i="2"/>
  <c r="I452" i="2"/>
  <c r="H451" i="2"/>
  <c r="G451" i="2"/>
  <c r="D451" i="2"/>
  <c r="D450" i="2" s="1"/>
  <c r="D446" i="2" s="1"/>
  <c r="C451" i="2"/>
  <c r="I449" i="2"/>
  <c r="E448" i="2"/>
  <c r="H447" i="2"/>
  <c r="G447" i="2"/>
  <c r="F447" i="2"/>
  <c r="D447" i="2"/>
  <c r="C447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E430" i="2"/>
  <c r="I430" i="2" s="1"/>
  <c r="H429" i="2"/>
  <c r="H428" i="2" s="1"/>
  <c r="G429" i="2"/>
  <c r="G428" i="2" s="1"/>
  <c r="F429" i="2"/>
  <c r="F428" i="2" s="1"/>
  <c r="D429" i="2"/>
  <c r="D428" i="2" s="1"/>
  <c r="C429" i="2"/>
  <c r="C428" i="2"/>
  <c r="I427" i="2"/>
  <c r="H426" i="2"/>
  <c r="G426" i="2"/>
  <c r="F426" i="2"/>
  <c r="D426" i="2"/>
  <c r="C426" i="2"/>
  <c r="E426" i="2" s="1"/>
  <c r="I426" i="2" s="1"/>
  <c r="I425" i="2"/>
  <c r="H424" i="2"/>
  <c r="G424" i="2"/>
  <c r="F424" i="2"/>
  <c r="D424" i="2"/>
  <c r="C424" i="2"/>
  <c r="E424" i="2" s="1"/>
  <c r="I424" i="2" s="1"/>
  <c r="H423" i="2"/>
  <c r="G423" i="2"/>
  <c r="F423" i="2"/>
  <c r="D423" i="2"/>
  <c r="C423" i="2"/>
  <c r="H422" i="2"/>
  <c r="G422" i="2"/>
  <c r="F422" i="2"/>
  <c r="D422" i="2"/>
  <c r="C422" i="2"/>
  <c r="H421" i="2"/>
  <c r="G421" i="2"/>
  <c r="F421" i="2"/>
  <c r="D421" i="2"/>
  <c r="C421" i="2"/>
  <c r="I419" i="2"/>
  <c r="D418" i="2"/>
  <c r="H417" i="2"/>
  <c r="G417" i="2"/>
  <c r="F417" i="2"/>
  <c r="D417" i="2"/>
  <c r="C417" i="2"/>
  <c r="H416" i="2"/>
  <c r="G416" i="2"/>
  <c r="F416" i="2"/>
  <c r="F48" i="2" s="1"/>
  <c r="D416" i="2"/>
  <c r="C416" i="2"/>
  <c r="E416" i="2" s="1"/>
  <c r="H415" i="2"/>
  <c r="G415" i="2"/>
  <c r="G411" i="2" s="1"/>
  <c r="F415" i="2"/>
  <c r="D415" i="2"/>
  <c r="D411" i="2" s="1"/>
  <c r="C415" i="2"/>
  <c r="H414" i="2"/>
  <c r="G414" i="2"/>
  <c r="F414" i="2"/>
  <c r="D414" i="2"/>
  <c r="C414" i="2"/>
  <c r="I412" i="2"/>
  <c r="H410" i="2"/>
  <c r="G410" i="2"/>
  <c r="D410" i="2"/>
  <c r="C410" i="2"/>
  <c r="H409" i="2"/>
  <c r="G409" i="2"/>
  <c r="D409" i="2"/>
  <c r="C409" i="2"/>
  <c r="E409" i="2" s="1"/>
  <c r="H408" i="2"/>
  <c r="G408" i="2"/>
  <c r="D408" i="2"/>
  <c r="C408" i="2"/>
  <c r="H407" i="2"/>
  <c r="G407" i="2"/>
  <c r="F407" i="2"/>
  <c r="D407" i="2"/>
  <c r="C407" i="2"/>
  <c r="I405" i="2"/>
  <c r="I402" i="2"/>
  <c r="H401" i="2"/>
  <c r="H400" i="2" s="1"/>
  <c r="G401" i="2"/>
  <c r="F401" i="2"/>
  <c r="F400" i="2" s="1"/>
  <c r="D401" i="2"/>
  <c r="E401" i="2" s="1"/>
  <c r="C401" i="2"/>
  <c r="C400" i="2" s="1"/>
  <c r="G400" i="2"/>
  <c r="I397" i="2"/>
  <c r="I395" i="2"/>
  <c r="I394" i="2"/>
  <c r="E394" i="2"/>
  <c r="I393" i="2"/>
  <c r="E392" i="2"/>
  <c r="E391" i="2"/>
  <c r="I391" i="2" s="1"/>
  <c r="E390" i="2"/>
  <c r="I390" i="2" s="1"/>
  <c r="E389" i="2"/>
  <c r="H388" i="2"/>
  <c r="G388" i="2"/>
  <c r="F388" i="2"/>
  <c r="D388" i="2"/>
  <c r="C388" i="2"/>
  <c r="I387" i="2"/>
  <c r="H386" i="2"/>
  <c r="G386" i="2"/>
  <c r="F386" i="2"/>
  <c r="D386" i="2"/>
  <c r="C386" i="2"/>
  <c r="E385" i="2"/>
  <c r="I385" i="2" s="1"/>
  <c r="E384" i="2"/>
  <c r="I384" i="2" s="1"/>
  <c r="E383" i="2"/>
  <c r="E381" i="2" s="1"/>
  <c r="I381" i="2" s="1"/>
  <c r="E382" i="2"/>
  <c r="I382" i="2" s="1"/>
  <c r="H381" i="2"/>
  <c r="G381" i="2"/>
  <c r="F381" i="2"/>
  <c r="D381" i="2"/>
  <c r="C381" i="2"/>
  <c r="I380" i="2"/>
  <c r="H379" i="2"/>
  <c r="G379" i="2"/>
  <c r="F379" i="2"/>
  <c r="D379" i="2"/>
  <c r="C379" i="2"/>
  <c r="E378" i="2"/>
  <c r="I378" i="2" s="1"/>
  <c r="F377" i="2"/>
  <c r="F330" i="2" s="1"/>
  <c r="C377" i="2"/>
  <c r="E377" i="2" s="1"/>
  <c r="I377" i="2" s="1"/>
  <c r="F376" i="2"/>
  <c r="F372" i="2" s="1"/>
  <c r="F371" i="2" s="1"/>
  <c r="C376" i="2"/>
  <c r="E376" i="2" s="1"/>
  <c r="E375" i="2"/>
  <c r="I375" i="2" s="1"/>
  <c r="H374" i="2"/>
  <c r="G374" i="2"/>
  <c r="D374" i="2"/>
  <c r="I373" i="2"/>
  <c r="H372" i="2"/>
  <c r="G372" i="2"/>
  <c r="D372" i="2"/>
  <c r="D371" i="2" s="1"/>
  <c r="I370" i="2"/>
  <c r="E369" i="2"/>
  <c r="I369" i="2" s="1"/>
  <c r="H368" i="2"/>
  <c r="G368" i="2"/>
  <c r="F368" i="2"/>
  <c r="E368" i="2"/>
  <c r="D368" i="2"/>
  <c r="C368" i="2"/>
  <c r="E366" i="2"/>
  <c r="I366" i="2" s="1"/>
  <c r="E365" i="2"/>
  <c r="E364" i="2"/>
  <c r="I364" i="2" s="1"/>
  <c r="H363" i="2"/>
  <c r="G363" i="2"/>
  <c r="F363" i="2"/>
  <c r="D363" i="2"/>
  <c r="C363" i="2"/>
  <c r="E362" i="2"/>
  <c r="I362" i="2" s="1"/>
  <c r="E361" i="2"/>
  <c r="I361" i="2" s="1"/>
  <c r="E360" i="2"/>
  <c r="I360" i="2" s="1"/>
  <c r="H359" i="2"/>
  <c r="G359" i="2"/>
  <c r="F359" i="2"/>
  <c r="D359" i="2"/>
  <c r="C359" i="2"/>
  <c r="E358" i="2"/>
  <c r="I358" i="2" s="1"/>
  <c r="E357" i="2"/>
  <c r="I357" i="2" s="1"/>
  <c r="F356" i="2"/>
  <c r="F355" i="2" s="1"/>
  <c r="C356" i="2"/>
  <c r="E356" i="2" s="1"/>
  <c r="H355" i="2"/>
  <c r="H354" i="2" s="1"/>
  <c r="H350" i="2" s="1"/>
  <c r="H349" i="2" s="1"/>
  <c r="G355" i="2"/>
  <c r="D355" i="2"/>
  <c r="F353" i="2"/>
  <c r="C353" i="2"/>
  <c r="E353" i="2" s="1"/>
  <c r="I352" i="2"/>
  <c r="E352" i="2"/>
  <c r="F351" i="2"/>
  <c r="F14" i="2" s="1"/>
  <c r="E351" i="2"/>
  <c r="I348" i="2"/>
  <c r="H347" i="2"/>
  <c r="G347" i="2"/>
  <c r="F347" i="2"/>
  <c r="D347" i="2"/>
  <c r="D58" i="2" s="1"/>
  <c r="C347" i="2"/>
  <c r="I346" i="2"/>
  <c r="H345" i="2"/>
  <c r="G345" i="2"/>
  <c r="F345" i="2"/>
  <c r="D345" i="2"/>
  <c r="C345" i="2"/>
  <c r="H344" i="2"/>
  <c r="G344" i="2"/>
  <c r="F344" i="2"/>
  <c r="D344" i="2"/>
  <c r="C344" i="2"/>
  <c r="E344" i="2" s="1"/>
  <c r="H343" i="2"/>
  <c r="G343" i="2"/>
  <c r="G54" i="2" s="1"/>
  <c r="F343" i="2"/>
  <c r="E343" i="2"/>
  <c r="D343" i="2"/>
  <c r="C343" i="2"/>
  <c r="H342" i="2"/>
  <c r="G342" i="2"/>
  <c r="F342" i="2"/>
  <c r="D342" i="2"/>
  <c r="C342" i="2"/>
  <c r="C341" i="2"/>
  <c r="I340" i="2"/>
  <c r="H338" i="2"/>
  <c r="G338" i="2"/>
  <c r="F338" i="2"/>
  <c r="F334" i="2" s="1"/>
  <c r="D338" i="2"/>
  <c r="C338" i="2"/>
  <c r="H337" i="2"/>
  <c r="G337" i="2"/>
  <c r="F337" i="2"/>
  <c r="D337" i="2"/>
  <c r="C337" i="2"/>
  <c r="H336" i="2"/>
  <c r="G336" i="2"/>
  <c r="F336" i="2"/>
  <c r="D336" i="2"/>
  <c r="C336" i="2"/>
  <c r="H335" i="2"/>
  <c r="G335" i="2"/>
  <c r="F335" i="2"/>
  <c r="E335" i="2"/>
  <c r="D335" i="2"/>
  <c r="C335" i="2"/>
  <c r="I333" i="2"/>
  <c r="F332" i="2"/>
  <c r="H331" i="2"/>
  <c r="G331" i="2"/>
  <c r="F331" i="2"/>
  <c r="E331" i="2"/>
  <c r="I331" i="2" s="1"/>
  <c r="D331" i="2"/>
  <c r="C331" i="2"/>
  <c r="H330" i="2"/>
  <c r="G330" i="2"/>
  <c r="D330" i="2"/>
  <c r="C330" i="2"/>
  <c r="H329" i="2"/>
  <c r="G329" i="2"/>
  <c r="D329" i="2"/>
  <c r="H328" i="2"/>
  <c r="G328" i="2"/>
  <c r="F328" i="2"/>
  <c r="D328" i="2"/>
  <c r="C328" i="2"/>
  <c r="I326" i="2"/>
  <c r="D325" i="2"/>
  <c r="I323" i="2"/>
  <c r="H322" i="2"/>
  <c r="H321" i="2" s="1"/>
  <c r="G322" i="2"/>
  <c r="G321" i="2" s="1"/>
  <c r="F322" i="2"/>
  <c r="D322" i="2"/>
  <c r="D321" i="2" s="1"/>
  <c r="C322" i="2"/>
  <c r="C321" i="2" s="1"/>
  <c r="F321" i="2"/>
  <c r="I318" i="2"/>
  <c r="I317" i="2"/>
  <c r="I315" i="2"/>
  <c r="I314" i="2"/>
  <c r="E314" i="2"/>
  <c r="I313" i="2"/>
  <c r="E312" i="2"/>
  <c r="I312" i="2" s="1"/>
  <c r="E311" i="2"/>
  <c r="I311" i="2" s="1"/>
  <c r="E310" i="2"/>
  <c r="E308" i="2" s="1"/>
  <c r="E309" i="2"/>
  <c r="I309" i="2" s="1"/>
  <c r="H308" i="2"/>
  <c r="G308" i="2"/>
  <c r="F308" i="2"/>
  <c r="D308" i="2"/>
  <c r="C308" i="2"/>
  <c r="I307" i="2"/>
  <c r="H306" i="2"/>
  <c r="G306" i="2"/>
  <c r="F306" i="2"/>
  <c r="E306" i="2"/>
  <c r="D306" i="2"/>
  <c r="C306" i="2"/>
  <c r="E305" i="2"/>
  <c r="I305" i="2" s="1"/>
  <c r="I304" i="2"/>
  <c r="E304" i="2"/>
  <c r="E303" i="2"/>
  <c r="E302" i="2"/>
  <c r="E158" i="2" s="1"/>
  <c r="H301" i="2"/>
  <c r="G301" i="2"/>
  <c r="F301" i="2"/>
  <c r="D301" i="2"/>
  <c r="C301" i="2"/>
  <c r="I300" i="2"/>
  <c r="H299" i="2"/>
  <c r="G299" i="2"/>
  <c r="F299" i="2"/>
  <c r="D299" i="2"/>
  <c r="C299" i="2"/>
  <c r="I298" i="2"/>
  <c r="E298" i="2"/>
  <c r="C297" i="2"/>
  <c r="C296" i="2"/>
  <c r="C152" i="2" s="1"/>
  <c r="E295" i="2"/>
  <c r="I295" i="2" s="1"/>
  <c r="H294" i="2"/>
  <c r="G294" i="2"/>
  <c r="F294" i="2"/>
  <c r="D294" i="2"/>
  <c r="I293" i="2"/>
  <c r="H292" i="2"/>
  <c r="G292" i="2"/>
  <c r="G291" i="2" s="1"/>
  <c r="G287" i="2" s="1"/>
  <c r="F292" i="2"/>
  <c r="D292" i="2"/>
  <c r="D291" i="2" s="1"/>
  <c r="I290" i="2"/>
  <c r="E289" i="2"/>
  <c r="I289" i="2" s="1"/>
  <c r="H288" i="2"/>
  <c r="G288" i="2"/>
  <c r="F288" i="2"/>
  <c r="E288" i="2"/>
  <c r="D288" i="2"/>
  <c r="C288" i="2"/>
  <c r="E286" i="2"/>
  <c r="I286" i="2" s="1"/>
  <c r="E285" i="2"/>
  <c r="I285" i="2" s="1"/>
  <c r="E284" i="2"/>
  <c r="H283" i="2"/>
  <c r="G283" i="2"/>
  <c r="F283" i="2"/>
  <c r="D283" i="2"/>
  <c r="C283" i="2"/>
  <c r="E282" i="2"/>
  <c r="I282" i="2" s="1"/>
  <c r="E281" i="2"/>
  <c r="I281" i="2" s="1"/>
  <c r="E280" i="2"/>
  <c r="H279" i="2"/>
  <c r="G279" i="2"/>
  <c r="F279" i="2"/>
  <c r="D279" i="2"/>
  <c r="C279" i="2"/>
  <c r="I278" i="2"/>
  <c r="E278" i="2"/>
  <c r="E277" i="2"/>
  <c r="I277" i="2" s="1"/>
  <c r="E276" i="2"/>
  <c r="I276" i="2" s="1"/>
  <c r="H275" i="2"/>
  <c r="G275" i="2"/>
  <c r="F275" i="2"/>
  <c r="D275" i="2"/>
  <c r="C275" i="2"/>
  <c r="I273" i="2"/>
  <c r="E273" i="2"/>
  <c r="E272" i="2"/>
  <c r="I272" i="2" s="1"/>
  <c r="E271" i="2"/>
  <c r="C271" i="2"/>
  <c r="I268" i="2"/>
  <c r="I266" i="2"/>
  <c r="E265" i="2"/>
  <c r="I265" i="2" s="1"/>
  <c r="I264" i="2"/>
  <c r="E263" i="2"/>
  <c r="I263" i="2" s="1"/>
  <c r="I262" i="2"/>
  <c r="E262" i="2"/>
  <c r="E261" i="2"/>
  <c r="E259" i="2" s="1"/>
  <c r="I260" i="2"/>
  <c r="H259" i="2"/>
  <c r="G259" i="2"/>
  <c r="F259" i="2"/>
  <c r="D259" i="2"/>
  <c r="C259" i="2"/>
  <c r="I258" i="2"/>
  <c r="H257" i="2"/>
  <c r="G257" i="2"/>
  <c r="F257" i="2"/>
  <c r="D257" i="2"/>
  <c r="C257" i="2"/>
  <c r="E256" i="2"/>
  <c r="I256" i="2" s="1"/>
  <c r="E255" i="2"/>
  <c r="I255" i="2" s="1"/>
  <c r="E254" i="2"/>
  <c r="I254" i="2" s="1"/>
  <c r="I253" i="2"/>
  <c r="H252" i="2"/>
  <c r="G252" i="2"/>
  <c r="F252" i="2"/>
  <c r="D252" i="2"/>
  <c r="C252" i="2"/>
  <c r="I251" i="2"/>
  <c r="H250" i="2"/>
  <c r="G250" i="2"/>
  <c r="F250" i="2"/>
  <c r="D250" i="2"/>
  <c r="C250" i="2"/>
  <c r="F249" i="2"/>
  <c r="E249" i="2"/>
  <c r="F248" i="2"/>
  <c r="C248" i="2"/>
  <c r="E248" i="2" s="1"/>
  <c r="I248" i="2" s="1"/>
  <c r="F247" i="2"/>
  <c r="C247" i="2"/>
  <c r="E247" i="2" s="1"/>
  <c r="E246" i="2"/>
  <c r="I246" i="2" s="1"/>
  <c r="C246" i="2"/>
  <c r="H245" i="2"/>
  <c r="G245" i="2"/>
  <c r="D245" i="2"/>
  <c r="I244" i="2"/>
  <c r="H243" i="2"/>
  <c r="G243" i="2"/>
  <c r="G242" i="2" s="1"/>
  <c r="G238" i="2" s="1"/>
  <c r="D243" i="2"/>
  <c r="C243" i="2"/>
  <c r="C242" i="2" s="1"/>
  <c r="C238" i="2" s="1"/>
  <c r="I241" i="2"/>
  <c r="E240" i="2"/>
  <c r="I240" i="2" s="1"/>
  <c r="H239" i="2"/>
  <c r="G239" i="2"/>
  <c r="F239" i="2"/>
  <c r="E239" i="2"/>
  <c r="D239" i="2"/>
  <c r="C239" i="2"/>
  <c r="E237" i="2"/>
  <c r="I237" i="2" s="1"/>
  <c r="E236" i="2"/>
  <c r="E234" i="2" s="1"/>
  <c r="I234" i="2" s="1"/>
  <c r="E235" i="2"/>
  <c r="I235" i="2" s="1"/>
  <c r="H234" i="2"/>
  <c r="G234" i="2"/>
  <c r="F234" i="2"/>
  <c r="D234" i="2"/>
  <c r="C234" i="2"/>
  <c r="E233" i="2"/>
  <c r="I233" i="2" s="1"/>
  <c r="E232" i="2"/>
  <c r="I232" i="2" s="1"/>
  <c r="E231" i="2"/>
  <c r="H230" i="2"/>
  <c r="G230" i="2"/>
  <c r="F230" i="2"/>
  <c r="D230" i="2"/>
  <c r="C230" i="2"/>
  <c r="E229" i="2"/>
  <c r="I229" i="2" s="1"/>
  <c r="E228" i="2"/>
  <c r="I228" i="2" s="1"/>
  <c r="F227" i="2"/>
  <c r="F226" i="2" s="1"/>
  <c r="C227" i="2"/>
  <c r="E227" i="2" s="1"/>
  <c r="H226" i="2"/>
  <c r="G226" i="2"/>
  <c r="G225" i="2" s="1"/>
  <c r="G221" i="2" s="1"/>
  <c r="G220" i="2" s="1"/>
  <c r="D226" i="2"/>
  <c r="D225" i="2" s="1"/>
  <c r="D221" i="2" s="1"/>
  <c r="D220" i="2" s="1"/>
  <c r="C226" i="2"/>
  <c r="F224" i="2"/>
  <c r="E224" i="2"/>
  <c r="I224" i="2" s="1"/>
  <c r="C224" i="2"/>
  <c r="I223" i="2"/>
  <c r="E223" i="2"/>
  <c r="F222" i="2"/>
  <c r="E222" i="2"/>
  <c r="I222" i="2" s="1"/>
  <c r="C222" i="2"/>
  <c r="I218" i="2"/>
  <c r="I217" i="2"/>
  <c r="E217" i="2"/>
  <c r="I216" i="2"/>
  <c r="E215" i="2"/>
  <c r="I215" i="2" s="1"/>
  <c r="E214" i="2"/>
  <c r="I214" i="2" s="1"/>
  <c r="E213" i="2"/>
  <c r="I213" i="2" s="1"/>
  <c r="I212" i="2"/>
  <c r="H211" i="2"/>
  <c r="G211" i="2"/>
  <c r="F211" i="2"/>
  <c r="D211" i="2"/>
  <c r="C211" i="2"/>
  <c r="I210" i="2"/>
  <c r="H209" i="2"/>
  <c r="H194" i="2" s="1"/>
  <c r="H190" i="2" s="1"/>
  <c r="G209" i="2"/>
  <c r="F209" i="2"/>
  <c r="D209" i="2"/>
  <c r="C209" i="2"/>
  <c r="E208" i="2"/>
  <c r="I208" i="2" s="1"/>
  <c r="E207" i="2"/>
  <c r="I207" i="2" s="1"/>
  <c r="E206" i="2"/>
  <c r="I205" i="2"/>
  <c r="H204" i="2"/>
  <c r="G204" i="2"/>
  <c r="F204" i="2"/>
  <c r="D204" i="2"/>
  <c r="C204" i="2"/>
  <c r="I203" i="2"/>
  <c r="H202" i="2"/>
  <c r="G202" i="2"/>
  <c r="F202" i="2"/>
  <c r="D202" i="2"/>
  <c r="C202" i="2"/>
  <c r="E201" i="2"/>
  <c r="I201" i="2" s="1"/>
  <c r="F200" i="2"/>
  <c r="F153" i="2" s="1"/>
  <c r="C200" i="2"/>
  <c r="E200" i="2" s="1"/>
  <c r="I200" i="2" s="1"/>
  <c r="F199" i="2"/>
  <c r="E199" i="2"/>
  <c r="C199" i="2"/>
  <c r="E198" i="2"/>
  <c r="H197" i="2"/>
  <c r="G197" i="2"/>
  <c r="D197" i="2"/>
  <c r="I196" i="2"/>
  <c r="H195" i="2"/>
  <c r="G195" i="2"/>
  <c r="D195" i="2"/>
  <c r="D194" i="2"/>
  <c r="D190" i="2" s="1"/>
  <c r="I193" i="2"/>
  <c r="E192" i="2"/>
  <c r="E191" i="2" s="1"/>
  <c r="H191" i="2"/>
  <c r="G191" i="2"/>
  <c r="F191" i="2"/>
  <c r="D191" i="2"/>
  <c r="C191" i="2"/>
  <c r="I189" i="2"/>
  <c r="E189" i="2"/>
  <c r="E188" i="2"/>
  <c r="I188" i="2" s="1"/>
  <c r="E187" i="2"/>
  <c r="I187" i="2" s="1"/>
  <c r="H186" i="2"/>
  <c r="G186" i="2"/>
  <c r="F186" i="2"/>
  <c r="D186" i="2"/>
  <c r="C186" i="2"/>
  <c r="I185" i="2"/>
  <c r="E185" i="2"/>
  <c r="E184" i="2"/>
  <c r="I184" i="2" s="1"/>
  <c r="E183" i="2"/>
  <c r="I183" i="2" s="1"/>
  <c r="H182" i="2"/>
  <c r="G182" i="2"/>
  <c r="F182" i="2"/>
  <c r="D182" i="2"/>
  <c r="C182" i="2"/>
  <c r="E181" i="2"/>
  <c r="I181" i="2" s="1"/>
  <c r="I180" i="2"/>
  <c r="E180" i="2"/>
  <c r="F179" i="2"/>
  <c r="F178" i="2" s="1"/>
  <c r="F177" i="2" s="1"/>
  <c r="L178" i="2"/>
  <c r="C179" i="2" s="1"/>
  <c r="C178" i="2" s="1"/>
  <c r="H178" i="2"/>
  <c r="G178" i="2"/>
  <c r="D178" i="2"/>
  <c r="L176" i="2"/>
  <c r="C176" i="2" s="1"/>
  <c r="E176" i="2" s="1"/>
  <c r="F176" i="2"/>
  <c r="F16" i="2" s="1"/>
  <c r="E175" i="2"/>
  <c r="I175" i="2" s="1"/>
  <c r="F174" i="2"/>
  <c r="E174" i="2"/>
  <c r="I174" i="2" s="1"/>
  <c r="I171" i="2"/>
  <c r="H170" i="2"/>
  <c r="G170" i="2"/>
  <c r="F170" i="2"/>
  <c r="D170" i="2"/>
  <c r="C170" i="2"/>
  <c r="E170" i="2" s="1"/>
  <c r="I169" i="2"/>
  <c r="H168" i="2"/>
  <c r="G168" i="2"/>
  <c r="F168" i="2"/>
  <c r="F56" i="2" s="1"/>
  <c r="D168" i="2"/>
  <c r="C168" i="2"/>
  <c r="H167" i="2"/>
  <c r="G167" i="2"/>
  <c r="G162" i="2" s="1"/>
  <c r="F167" i="2"/>
  <c r="D167" i="2"/>
  <c r="C167" i="2"/>
  <c r="H166" i="2"/>
  <c r="G166" i="2"/>
  <c r="G164" i="2" s="1"/>
  <c r="F166" i="2"/>
  <c r="F162" i="2" s="1"/>
  <c r="D166" i="2"/>
  <c r="C166" i="2"/>
  <c r="C164" i="2" s="1"/>
  <c r="H165" i="2"/>
  <c r="G165" i="2"/>
  <c r="F165" i="2"/>
  <c r="E165" i="2"/>
  <c r="D165" i="2"/>
  <c r="C165" i="2"/>
  <c r="F164" i="2"/>
  <c r="I163" i="2"/>
  <c r="H161" i="2"/>
  <c r="G161" i="2"/>
  <c r="F161" i="2"/>
  <c r="D161" i="2"/>
  <c r="C161" i="2"/>
  <c r="E161" i="2" s="1"/>
  <c r="I161" i="2" s="1"/>
  <c r="H160" i="2"/>
  <c r="G160" i="2"/>
  <c r="F160" i="2"/>
  <c r="D160" i="2"/>
  <c r="E160" i="2" s="1"/>
  <c r="I160" i="2" s="1"/>
  <c r="C160" i="2"/>
  <c r="H159" i="2"/>
  <c r="G159" i="2"/>
  <c r="F159" i="2"/>
  <c r="D159" i="2"/>
  <c r="C159" i="2"/>
  <c r="H158" i="2"/>
  <c r="G158" i="2"/>
  <c r="F158" i="2"/>
  <c r="D158" i="2"/>
  <c r="C158" i="2"/>
  <c r="I156" i="2"/>
  <c r="H154" i="2"/>
  <c r="G154" i="2"/>
  <c r="F154" i="2"/>
  <c r="D154" i="2"/>
  <c r="C154" i="2"/>
  <c r="H153" i="2"/>
  <c r="G153" i="2"/>
  <c r="G41" i="2" s="1"/>
  <c r="D153" i="2"/>
  <c r="H152" i="2"/>
  <c r="H148" i="2" s="1"/>
  <c r="G152" i="2"/>
  <c r="D152" i="2"/>
  <c r="H151" i="2"/>
  <c r="G151" i="2"/>
  <c r="F151" i="2"/>
  <c r="D151" i="2"/>
  <c r="C151" i="2"/>
  <c r="I149" i="2"/>
  <c r="I146" i="2"/>
  <c r="H145" i="2"/>
  <c r="H144" i="2" s="1"/>
  <c r="G145" i="2"/>
  <c r="F145" i="2"/>
  <c r="D145" i="2"/>
  <c r="D144" i="2" s="1"/>
  <c r="C145" i="2"/>
  <c r="G144" i="2"/>
  <c r="F144" i="2"/>
  <c r="I141" i="2"/>
  <c r="I139" i="2"/>
  <c r="E138" i="2"/>
  <c r="I138" i="2" s="1"/>
  <c r="I137" i="2"/>
  <c r="E136" i="2"/>
  <c r="I136" i="2" s="1"/>
  <c r="E135" i="2"/>
  <c r="I135" i="2" s="1"/>
  <c r="E134" i="2"/>
  <c r="I133" i="2"/>
  <c r="H132" i="2"/>
  <c r="G132" i="2"/>
  <c r="F132" i="2"/>
  <c r="D132" i="2"/>
  <c r="C132" i="2"/>
  <c r="I131" i="2"/>
  <c r="H130" i="2"/>
  <c r="G130" i="2"/>
  <c r="F130" i="2"/>
  <c r="D130" i="2"/>
  <c r="C130" i="2"/>
  <c r="E129" i="2"/>
  <c r="I129" i="2" s="1"/>
  <c r="E128" i="2"/>
  <c r="E127" i="2"/>
  <c r="I127" i="2" s="1"/>
  <c r="C127" i="2"/>
  <c r="E126" i="2"/>
  <c r="E79" i="2" s="1"/>
  <c r="H125" i="2"/>
  <c r="G125" i="2"/>
  <c r="F125" i="2"/>
  <c r="D125" i="2"/>
  <c r="C125" i="2"/>
  <c r="I124" i="2"/>
  <c r="H123" i="2"/>
  <c r="G123" i="2"/>
  <c r="F123" i="2"/>
  <c r="D123" i="2"/>
  <c r="C123" i="2"/>
  <c r="E122" i="2"/>
  <c r="I122" i="2" s="1"/>
  <c r="E121" i="2"/>
  <c r="I121" i="2" s="1"/>
  <c r="I120" i="2"/>
  <c r="E120" i="2"/>
  <c r="I119" i="2"/>
  <c r="H118" i="2"/>
  <c r="G118" i="2"/>
  <c r="F118" i="2"/>
  <c r="D118" i="2"/>
  <c r="C118" i="2"/>
  <c r="I117" i="2"/>
  <c r="H116" i="2"/>
  <c r="H115" i="2" s="1"/>
  <c r="G116" i="2"/>
  <c r="F116" i="2"/>
  <c r="D116" i="2"/>
  <c r="D115" i="2" s="1"/>
  <c r="C116" i="2"/>
  <c r="I114" i="2"/>
  <c r="E113" i="2"/>
  <c r="I113" i="2" s="1"/>
  <c r="H112" i="2"/>
  <c r="G112" i="2"/>
  <c r="F112" i="2"/>
  <c r="E112" i="2"/>
  <c r="D112" i="2"/>
  <c r="C112" i="2"/>
  <c r="E110" i="2"/>
  <c r="I110" i="2" s="1"/>
  <c r="E109" i="2"/>
  <c r="I109" i="2" s="1"/>
  <c r="E108" i="2"/>
  <c r="I108" i="2" s="1"/>
  <c r="H107" i="2"/>
  <c r="G107" i="2"/>
  <c r="F107" i="2"/>
  <c r="D107" i="2"/>
  <c r="C107" i="2"/>
  <c r="E106" i="2"/>
  <c r="I106" i="2" s="1"/>
  <c r="E105" i="2"/>
  <c r="I105" i="2" s="1"/>
  <c r="E104" i="2"/>
  <c r="H103" i="2"/>
  <c r="G103" i="2"/>
  <c r="F103" i="2"/>
  <c r="D103" i="2"/>
  <c r="C103" i="2"/>
  <c r="E102" i="2"/>
  <c r="I102" i="2" s="1"/>
  <c r="E101" i="2"/>
  <c r="I101" i="2" s="1"/>
  <c r="E100" i="2"/>
  <c r="I100" i="2" s="1"/>
  <c r="H99" i="2"/>
  <c r="G99" i="2"/>
  <c r="F99" i="2"/>
  <c r="D99" i="2"/>
  <c r="D98" i="2" s="1"/>
  <c r="D94" i="2" s="1"/>
  <c r="D93" i="2" s="1"/>
  <c r="C99" i="2"/>
  <c r="E97" i="2"/>
  <c r="I97" i="2" s="1"/>
  <c r="E96" i="2"/>
  <c r="I96" i="2" s="1"/>
  <c r="E95" i="2"/>
  <c r="I95" i="2" s="1"/>
  <c r="I92" i="2"/>
  <c r="H91" i="2"/>
  <c r="G91" i="2"/>
  <c r="F91" i="2"/>
  <c r="F58" i="2" s="1"/>
  <c r="D91" i="2"/>
  <c r="C91" i="2"/>
  <c r="E91" i="2" s="1"/>
  <c r="I90" i="2"/>
  <c r="H89" i="2"/>
  <c r="H56" i="2" s="1"/>
  <c r="G89" i="2"/>
  <c r="F89" i="2"/>
  <c r="D89" i="2"/>
  <c r="C89" i="2"/>
  <c r="C56" i="2" s="1"/>
  <c r="H88" i="2"/>
  <c r="G88" i="2"/>
  <c r="G85" i="2" s="1"/>
  <c r="F88" i="2"/>
  <c r="D88" i="2"/>
  <c r="D55" i="2" s="1"/>
  <c r="C88" i="2"/>
  <c r="H87" i="2"/>
  <c r="G87" i="2"/>
  <c r="F87" i="2"/>
  <c r="F83" i="2" s="1"/>
  <c r="D87" i="2"/>
  <c r="C87" i="2"/>
  <c r="H86" i="2"/>
  <c r="G86" i="2"/>
  <c r="F86" i="2"/>
  <c r="E86" i="2"/>
  <c r="D86" i="2"/>
  <c r="C86" i="2"/>
  <c r="C53" i="2" s="1"/>
  <c r="I84" i="2"/>
  <c r="G83" i="2"/>
  <c r="H82" i="2"/>
  <c r="G82" i="2"/>
  <c r="F82" i="2"/>
  <c r="F49" i="2" s="1"/>
  <c r="D82" i="2"/>
  <c r="C82" i="2"/>
  <c r="E82" i="2" s="1"/>
  <c r="H81" i="2"/>
  <c r="G81" i="2"/>
  <c r="F81" i="2"/>
  <c r="D81" i="2"/>
  <c r="C81" i="2"/>
  <c r="H80" i="2"/>
  <c r="H78" i="2" s="1"/>
  <c r="G80" i="2"/>
  <c r="F80" i="2"/>
  <c r="D80" i="2"/>
  <c r="D47" i="2" s="1"/>
  <c r="C80" i="2"/>
  <c r="C47" i="2" s="1"/>
  <c r="H79" i="2"/>
  <c r="G79" i="2"/>
  <c r="F79" i="2"/>
  <c r="D79" i="2"/>
  <c r="D46" i="2" s="1"/>
  <c r="C79" i="2"/>
  <c r="I77" i="2"/>
  <c r="F76" i="2"/>
  <c r="H75" i="2"/>
  <c r="G75" i="2"/>
  <c r="F75" i="2"/>
  <c r="D75" i="2"/>
  <c r="C75" i="2"/>
  <c r="H74" i="2"/>
  <c r="G74" i="2"/>
  <c r="F74" i="2"/>
  <c r="D74" i="2"/>
  <c r="C74" i="2"/>
  <c r="H73" i="2"/>
  <c r="G73" i="2"/>
  <c r="F73" i="2"/>
  <c r="D73" i="2"/>
  <c r="C73" i="2"/>
  <c r="E73" i="2" s="1"/>
  <c r="H72" i="2"/>
  <c r="G72" i="2"/>
  <c r="F72" i="2"/>
  <c r="E72" i="2"/>
  <c r="D72" i="2"/>
  <c r="C72" i="2"/>
  <c r="C39" i="2" s="1"/>
  <c r="I70" i="2"/>
  <c r="G69" i="2"/>
  <c r="I67" i="2"/>
  <c r="H66" i="2"/>
  <c r="H65" i="2" s="1"/>
  <c r="G66" i="2"/>
  <c r="G65" i="2" s="1"/>
  <c r="F66" i="2"/>
  <c r="F65" i="2" s="1"/>
  <c r="D66" i="2"/>
  <c r="C66" i="2"/>
  <c r="C65" i="2" s="1"/>
  <c r="I62" i="2"/>
  <c r="I61" i="2"/>
  <c r="I59" i="2"/>
  <c r="I57" i="2"/>
  <c r="H55" i="2"/>
  <c r="F53" i="2"/>
  <c r="I51" i="2"/>
  <c r="D49" i="2"/>
  <c r="C48" i="2"/>
  <c r="I44" i="2"/>
  <c r="I37" i="2"/>
  <c r="I34" i="2"/>
  <c r="I30" i="2"/>
  <c r="H29" i="2"/>
  <c r="G29" i="2"/>
  <c r="F29" i="2"/>
  <c r="D29" i="2"/>
  <c r="C29" i="2"/>
  <c r="H28" i="2"/>
  <c r="G28" i="2"/>
  <c r="F28" i="2"/>
  <c r="D28" i="2"/>
  <c r="C28" i="2"/>
  <c r="H27" i="2"/>
  <c r="G27" i="2"/>
  <c r="G26" i="2" s="1"/>
  <c r="F27" i="2"/>
  <c r="D27" i="2"/>
  <c r="C27" i="2"/>
  <c r="H26" i="2"/>
  <c r="H25" i="2"/>
  <c r="G25" i="2"/>
  <c r="F25" i="2"/>
  <c r="D25" i="2"/>
  <c r="C25" i="2"/>
  <c r="H24" i="2"/>
  <c r="G24" i="2"/>
  <c r="F24" i="2"/>
  <c r="D24" i="2"/>
  <c r="C24" i="2"/>
  <c r="H23" i="2"/>
  <c r="G23" i="2"/>
  <c r="F23" i="2"/>
  <c r="D23" i="2"/>
  <c r="E23" i="2" s="1"/>
  <c r="C23" i="2"/>
  <c r="H21" i="2"/>
  <c r="G21" i="2"/>
  <c r="F21" i="2"/>
  <c r="D21" i="2"/>
  <c r="C21" i="2"/>
  <c r="E21" i="2" s="1"/>
  <c r="I21" i="2" s="1"/>
  <c r="H20" i="2"/>
  <c r="G20" i="2"/>
  <c r="F20" i="2"/>
  <c r="D20" i="2"/>
  <c r="E20" i="2" s="1"/>
  <c r="I20" i="2" s="1"/>
  <c r="H19" i="2"/>
  <c r="G19" i="2"/>
  <c r="G18" i="2" s="1"/>
  <c r="D19" i="2"/>
  <c r="D18" i="2" s="1"/>
  <c r="H16" i="2"/>
  <c r="G16" i="2"/>
  <c r="D16" i="2"/>
  <c r="E16" i="2" s="1"/>
  <c r="H15" i="2"/>
  <c r="G15" i="2"/>
  <c r="F15" i="2"/>
  <c r="D15" i="2"/>
  <c r="E15" i="2" s="1"/>
  <c r="C15" i="2"/>
  <c r="H14" i="2"/>
  <c r="G14" i="2"/>
  <c r="D14" i="2"/>
  <c r="C14" i="2"/>
  <c r="H3" i="2"/>
  <c r="H2" i="2"/>
  <c r="H3" i="1"/>
  <c r="H2" i="1"/>
  <c r="D929" i="1"/>
  <c r="E430" i="1"/>
  <c r="H429" i="1"/>
  <c r="G429" i="1"/>
  <c r="F429" i="1"/>
  <c r="E429" i="1"/>
  <c r="D429" i="1"/>
  <c r="C429" i="1"/>
  <c r="F31" i="6" l="1"/>
  <c r="I35" i="6"/>
  <c r="D18" i="5"/>
  <c r="E151" i="5"/>
  <c r="H371" i="5"/>
  <c r="D579" i="5"/>
  <c r="D575" i="5" s="1"/>
  <c r="D574" i="5" s="1"/>
  <c r="D53" i="5"/>
  <c r="H737" i="5"/>
  <c r="H733" i="5" s="1"/>
  <c r="H732" i="5" s="1"/>
  <c r="D54" i="5"/>
  <c r="G341" i="5"/>
  <c r="F16" i="5"/>
  <c r="I16" i="5" s="1"/>
  <c r="H530" i="5"/>
  <c r="H526" i="5" s="1"/>
  <c r="H525" i="5" s="1"/>
  <c r="H786" i="5"/>
  <c r="H782" i="5" s="1"/>
  <c r="H781" i="5" s="1"/>
  <c r="E87" i="5"/>
  <c r="H58" i="5"/>
  <c r="H55" i="5"/>
  <c r="I378" i="5"/>
  <c r="I682" i="5"/>
  <c r="I690" i="5"/>
  <c r="F754" i="5"/>
  <c r="E79" i="5"/>
  <c r="G54" i="5"/>
  <c r="G56" i="5"/>
  <c r="E239" i="5"/>
  <c r="I248" i="5"/>
  <c r="G332" i="5"/>
  <c r="E447" i="5"/>
  <c r="E496" i="5"/>
  <c r="E751" i="5"/>
  <c r="F14" i="5"/>
  <c r="I14" i="5" s="1"/>
  <c r="H49" i="5"/>
  <c r="E404" i="5"/>
  <c r="F56" i="5"/>
  <c r="E544" i="5"/>
  <c r="I544" i="5" s="1"/>
  <c r="F883" i="5"/>
  <c r="F879" i="5" s="1"/>
  <c r="F878" i="5" s="1"/>
  <c r="H54" i="5"/>
  <c r="G46" i="5"/>
  <c r="H83" i="5"/>
  <c r="E112" i="5"/>
  <c r="G157" i="5"/>
  <c r="E288" i="5"/>
  <c r="I337" i="5"/>
  <c r="G404" i="5"/>
  <c r="G658" i="5"/>
  <c r="G654" i="5" s="1"/>
  <c r="G653" i="5" s="1"/>
  <c r="G722" i="5"/>
  <c r="G883" i="5"/>
  <c r="G879" i="5" s="1"/>
  <c r="G878" i="5" s="1"/>
  <c r="H41" i="5"/>
  <c r="D499" i="5"/>
  <c r="D495" i="5" s="1"/>
  <c r="I721" i="5"/>
  <c r="E848" i="5"/>
  <c r="I848" i="5" s="1"/>
  <c r="G33" i="5"/>
  <c r="G32" i="5" s="1"/>
  <c r="H579" i="5"/>
  <c r="H575" i="5" s="1"/>
  <c r="H574" i="5" s="1"/>
  <c r="H26" i="5"/>
  <c r="G49" i="5"/>
  <c r="G274" i="5"/>
  <c r="G270" i="5" s="1"/>
  <c r="G269" i="5" s="1"/>
  <c r="G339" i="5"/>
  <c r="D341" i="5"/>
  <c r="D354" i="5"/>
  <c r="D350" i="5" s="1"/>
  <c r="D349" i="5" s="1"/>
  <c r="D319" i="5" s="1"/>
  <c r="F372" i="5"/>
  <c r="F371" i="5" s="1"/>
  <c r="F367" i="5" s="1"/>
  <c r="G418" i="5"/>
  <c r="D530" i="5"/>
  <c r="D526" i="5" s="1"/>
  <c r="D525" i="5" s="1"/>
  <c r="G636" i="5"/>
  <c r="F678" i="5"/>
  <c r="F834" i="5"/>
  <c r="F830" i="5" s="1"/>
  <c r="F829" i="5" s="1"/>
  <c r="E897" i="5"/>
  <c r="G900" i="5"/>
  <c r="G896" i="5" s="1"/>
  <c r="G925" i="5" s="1"/>
  <c r="H645" i="5"/>
  <c r="F19" i="5"/>
  <c r="F18" i="5" s="1"/>
  <c r="I27" i="5"/>
  <c r="I87" i="5"/>
  <c r="G155" i="5"/>
  <c r="D596" i="5"/>
  <c r="D592" i="5" s="1"/>
  <c r="D621" i="5" s="1"/>
  <c r="I651" i="5"/>
  <c r="H710" i="5"/>
  <c r="D737" i="5"/>
  <c r="D733" i="5" s="1"/>
  <c r="D732" i="5" s="1"/>
  <c r="D702" i="5" s="1"/>
  <c r="E800" i="5"/>
  <c r="G834" i="5"/>
  <c r="G830" i="5" s="1"/>
  <c r="G829" i="5" s="1"/>
  <c r="H42" i="5"/>
  <c r="H36" i="5" s="1"/>
  <c r="G39" i="5"/>
  <c r="G41" i="5"/>
  <c r="I79" i="5"/>
  <c r="I81" i="5"/>
  <c r="F83" i="5"/>
  <c r="H148" i="5"/>
  <c r="D400" i="5"/>
  <c r="G413" i="5"/>
  <c r="E516" i="5"/>
  <c r="I516" i="5" s="1"/>
  <c r="E639" i="5"/>
  <c r="F726" i="5"/>
  <c r="F722" i="5" s="1"/>
  <c r="G83" i="5"/>
  <c r="E191" i="5"/>
  <c r="I191" i="5" s="1"/>
  <c r="I426" i="5"/>
  <c r="H499" i="5"/>
  <c r="H495" i="5" s="1"/>
  <c r="G530" i="5"/>
  <c r="G526" i="5" s="1"/>
  <c r="G525" i="5" s="1"/>
  <c r="E593" i="5"/>
  <c r="G596" i="5"/>
  <c r="G592" i="5" s="1"/>
  <c r="D643" i="5"/>
  <c r="D675" i="5"/>
  <c r="D786" i="5"/>
  <c r="D782" i="5" s="1"/>
  <c r="D781" i="5" s="1"/>
  <c r="D58" i="5"/>
  <c r="E58" i="5" s="1"/>
  <c r="G78" i="5"/>
  <c r="G115" i="5"/>
  <c r="G111" i="5" s="1"/>
  <c r="G291" i="5"/>
  <c r="G287" i="5" s="1"/>
  <c r="H325" i="5"/>
  <c r="I338" i="5"/>
  <c r="I342" i="5"/>
  <c r="G406" i="5"/>
  <c r="I672" i="5"/>
  <c r="G707" i="5"/>
  <c r="F851" i="5"/>
  <c r="F847" i="5" s="1"/>
  <c r="D39" i="5"/>
  <c r="I25" i="5"/>
  <c r="D162" i="5"/>
  <c r="F162" i="5"/>
  <c r="G177" i="5"/>
  <c r="G173" i="5" s="1"/>
  <c r="G172" i="5" s="1"/>
  <c r="E250" i="5"/>
  <c r="D371" i="5"/>
  <c r="D367" i="5" s="1"/>
  <c r="E611" i="5"/>
  <c r="G629" i="5"/>
  <c r="F635" i="5"/>
  <c r="F631" i="5" s="1"/>
  <c r="H675" i="5"/>
  <c r="G710" i="5"/>
  <c r="I727" i="5"/>
  <c r="G786" i="5"/>
  <c r="G782" i="5" s="1"/>
  <c r="G781" i="5" s="1"/>
  <c r="E910" i="5"/>
  <c r="I910" i="5" s="1"/>
  <c r="I246" i="5"/>
  <c r="F243" i="5"/>
  <c r="F242" i="5" s="1"/>
  <c r="F238" i="5" s="1"/>
  <c r="F245" i="5"/>
  <c r="I249" i="5"/>
  <c r="I154" i="5"/>
  <c r="D22" i="5"/>
  <c r="I20" i="5"/>
  <c r="E23" i="5"/>
  <c r="E22" i="5" s="1"/>
  <c r="I24" i="5"/>
  <c r="G43" i="5"/>
  <c r="D71" i="5"/>
  <c r="D148" i="5"/>
  <c r="H162" i="5"/>
  <c r="G58" i="5"/>
  <c r="H242" i="5"/>
  <c r="H238" i="5" s="1"/>
  <c r="F274" i="5"/>
  <c r="F270" i="5" s="1"/>
  <c r="F269" i="5" s="1"/>
  <c r="G334" i="5"/>
  <c r="H367" i="5"/>
  <c r="I376" i="5"/>
  <c r="G371" i="5"/>
  <c r="G367" i="5" s="1"/>
  <c r="I489" i="5"/>
  <c r="E491" i="5"/>
  <c r="G851" i="5"/>
  <c r="G22" i="5"/>
  <c r="I15" i="5"/>
  <c r="D26" i="5"/>
  <c r="D55" i="5"/>
  <c r="E55" i="5" s="1"/>
  <c r="F69" i="5"/>
  <c r="H76" i="5"/>
  <c r="H115" i="5"/>
  <c r="H111" i="5" s="1"/>
  <c r="G225" i="5"/>
  <c r="G221" i="5" s="1"/>
  <c r="G220" i="5" s="1"/>
  <c r="H291" i="5"/>
  <c r="H287" i="5" s="1"/>
  <c r="I496" i="5"/>
  <c r="F543" i="5"/>
  <c r="H900" i="5"/>
  <c r="I912" i="5"/>
  <c r="I176" i="5"/>
  <c r="H274" i="5"/>
  <c r="H270" i="5" s="1"/>
  <c r="H269" i="5" s="1"/>
  <c r="F482" i="5"/>
  <c r="F478" i="5" s="1"/>
  <c r="F477" i="5" s="1"/>
  <c r="G482" i="5"/>
  <c r="G478" i="5" s="1"/>
  <c r="G477" i="5" s="1"/>
  <c r="H596" i="5"/>
  <c r="I719" i="5"/>
  <c r="E804" i="5"/>
  <c r="H834" i="5"/>
  <c r="H830" i="5" s="1"/>
  <c r="H829" i="5" s="1"/>
  <c r="F896" i="5"/>
  <c r="H18" i="5"/>
  <c r="I28" i="5"/>
  <c r="F78" i="5"/>
  <c r="I82" i="5"/>
  <c r="H98" i="5"/>
  <c r="H94" i="5" s="1"/>
  <c r="H93" i="5" s="1"/>
  <c r="H150" i="5"/>
  <c r="G547" i="5"/>
  <c r="G543" i="5" s="1"/>
  <c r="F579" i="5"/>
  <c r="F575" i="5" s="1"/>
  <c r="F574" i="5" s="1"/>
  <c r="F717" i="5"/>
  <c r="K736" i="5"/>
  <c r="D754" i="5"/>
  <c r="D750" i="5" s="1"/>
  <c r="D779" i="5" s="1"/>
  <c r="D834" i="5"/>
  <c r="D830" i="5" s="1"/>
  <c r="D829" i="5" s="1"/>
  <c r="E118" i="5"/>
  <c r="I118" i="5" s="1"/>
  <c r="E123" i="5"/>
  <c r="I123" i="5" s="1"/>
  <c r="E162" i="5"/>
  <c r="E257" i="5"/>
  <c r="E308" i="5"/>
  <c r="I308" i="5" s="1"/>
  <c r="E379" i="5"/>
  <c r="I379" i="5" s="1"/>
  <c r="E388" i="5"/>
  <c r="I388" i="5" s="1"/>
  <c r="I808" i="5"/>
  <c r="E839" i="5"/>
  <c r="I839" i="5" s="1"/>
  <c r="E843" i="5"/>
  <c r="I843" i="5" s="1"/>
  <c r="E99" i="5"/>
  <c r="I99" i="5" s="1"/>
  <c r="E252" i="5"/>
  <c r="I252" i="5" s="1"/>
  <c r="E557" i="5"/>
  <c r="I557" i="5" s="1"/>
  <c r="E646" i="5"/>
  <c r="E645" i="5" s="1"/>
  <c r="E795" i="5"/>
  <c r="I795" i="5" s="1"/>
  <c r="E859" i="5"/>
  <c r="I859" i="5" s="1"/>
  <c r="E892" i="5"/>
  <c r="I892" i="5" s="1"/>
  <c r="E259" i="5"/>
  <c r="E667" i="5"/>
  <c r="I667" i="5" s="1"/>
  <c r="E683" i="5"/>
  <c r="I683" i="5" s="1"/>
  <c r="E755" i="5"/>
  <c r="H17" i="5"/>
  <c r="H13" i="5" s="1"/>
  <c r="E328" i="5"/>
  <c r="I375" i="5"/>
  <c r="I401" i="5"/>
  <c r="E400" i="5"/>
  <c r="I485" i="5"/>
  <c r="E483" i="5"/>
  <c r="I483" i="5" s="1"/>
  <c r="F710" i="5"/>
  <c r="I745" i="5"/>
  <c r="E742" i="5"/>
  <c r="I742" i="5" s="1"/>
  <c r="E18" i="5"/>
  <c r="I18" i="5" s="1"/>
  <c r="E26" i="5"/>
  <c r="F26" i="5"/>
  <c r="F33" i="5"/>
  <c r="F32" i="5" s="1"/>
  <c r="D40" i="5"/>
  <c r="E40" i="5" s="1"/>
  <c r="D98" i="5"/>
  <c r="D94" i="5" s="1"/>
  <c r="D93" i="5" s="1"/>
  <c r="D157" i="5"/>
  <c r="I168" i="5"/>
  <c r="I309" i="5"/>
  <c r="E165" i="5"/>
  <c r="I165" i="5" s="1"/>
  <c r="E453" i="5"/>
  <c r="D900" i="5"/>
  <c r="G18" i="5"/>
  <c r="I21" i="5"/>
  <c r="G26" i="5"/>
  <c r="G17" i="5" s="1"/>
  <c r="G13" i="5" s="1"/>
  <c r="I29" i="5"/>
  <c r="G45" i="5"/>
  <c r="H56" i="5"/>
  <c r="D115" i="5"/>
  <c r="D111" i="5" s="1"/>
  <c r="F411" i="5"/>
  <c r="F413" i="5"/>
  <c r="I416" i="5"/>
  <c r="E417" i="5"/>
  <c r="I417" i="5" s="1"/>
  <c r="D411" i="5"/>
  <c r="F530" i="5"/>
  <c r="F526" i="5" s="1"/>
  <c r="F525" i="5" s="1"/>
  <c r="D658" i="5"/>
  <c r="D654" i="5" s="1"/>
  <c r="D653" i="5" s="1"/>
  <c r="D623" i="5" s="1"/>
  <c r="E791" i="5"/>
  <c r="I791" i="5" s="1"/>
  <c r="I793" i="5"/>
  <c r="F876" i="5"/>
  <c r="E835" i="5"/>
  <c r="I837" i="5"/>
  <c r="I872" i="5"/>
  <c r="E866" i="5"/>
  <c r="I866" i="5" s="1"/>
  <c r="F22" i="5"/>
  <c r="H33" i="5"/>
  <c r="H32" i="5" s="1"/>
  <c r="H47" i="5"/>
  <c r="D65" i="5"/>
  <c r="D41" i="5"/>
  <c r="E41" i="5" s="1"/>
  <c r="E74" i="5"/>
  <c r="I74" i="5" s="1"/>
  <c r="F76" i="5"/>
  <c r="F68" i="5" s="1"/>
  <c r="F64" i="5" s="1"/>
  <c r="E80" i="5"/>
  <c r="I80" i="5" s="1"/>
  <c r="D76" i="5"/>
  <c r="I344" i="5"/>
  <c r="F354" i="5"/>
  <c r="E386" i="5"/>
  <c r="I386" i="5" s="1"/>
  <c r="E422" i="5"/>
  <c r="E418" i="5" s="1"/>
  <c r="D420" i="5"/>
  <c r="I454" i="5"/>
  <c r="E407" i="5"/>
  <c r="I407" i="5" s="1"/>
  <c r="E718" i="5"/>
  <c r="I718" i="5" s="1"/>
  <c r="E746" i="5"/>
  <c r="I746" i="5" s="1"/>
  <c r="I748" i="5"/>
  <c r="H71" i="5"/>
  <c r="D46" i="5"/>
  <c r="G76" i="5"/>
  <c r="H85" i="5"/>
  <c r="F98" i="5"/>
  <c r="F94" i="5" s="1"/>
  <c r="F93" i="5" s="1"/>
  <c r="F63" i="5" s="1"/>
  <c r="H147" i="5"/>
  <c r="I151" i="5"/>
  <c r="F157" i="5"/>
  <c r="F48" i="5"/>
  <c r="I174" i="5"/>
  <c r="D177" i="5"/>
  <c r="D173" i="5" s="1"/>
  <c r="D172" i="5" s="1"/>
  <c r="I199" i="5"/>
  <c r="E204" i="5"/>
  <c r="I204" i="5" s="1"/>
  <c r="E211" i="5"/>
  <c r="I211" i="5" s="1"/>
  <c r="I222" i="5"/>
  <c r="D274" i="5"/>
  <c r="D270" i="5" s="1"/>
  <c r="D269" i="5" s="1"/>
  <c r="F330" i="5"/>
  <c r="F327" i="5" s="1"/>
  <c r="F350" i="5"/>
  <c r="F349" i="5" s="1"/>
  <c r="F319" i="5" s="1"/>
  <c r="H354" i="5"/>
  <c r="H350" i="5" s="1"/>
  <c r="H349" i="5" s="1"/>
  <c r="H319" i="5" s="1"/>
  <c r="E372" i="5"/>
  <c r="D404" i="5"/>
  <c r="G450" i="5"/>
  <c r="G446" i="5" s="1"/>
  <c r="G475" i="5" s="1"/>
  <c r="E458" i="5"/>
  <c r="I458" i="5" s="1"/>
  <c r="E460" i="5"/>
  <c r="I460" i="5" s="1"/>
  <c r="I463" i="5"/>
  <c r="I487" i="5"/>
  <c r="I809" i="5"/>
  <c r="E806" i="5"/>
  <c r="I806" i="5" s="1"/>
  <c r="E854" i="5"/>
  <c r="I854" i="5" s="1"/>
  <c r="F925" i="5"/>
  <c r="I905" i="5"/>
  <c r="E901" i="5"/>
  <c r="I901" i="5" s="1"/>
  <c r="E908" i="5"/>
  <c r="I908" i="5" s="1"/>
  <c r="I88" i="5"/>
  <c r="I89" i="5"/>
  <c r="H143" i="5"/>
  <c r="G150" i="5"/>
  <c r="G164" i="5"/>
  <c r="G190" i="5"/>
  <c r="D291" i="5"/>
  <c r="D287" i="5" s="1"/>
  <c r="H334" i="5"/>
  <c r="F341" i="5"/>
  <c r="I347" i="5"/>
  <c r="G420" i="5"/>
  <c r="H450" i="5"/>
  <c r="H446" i="5" s="1"/>
  <c r="H475" i="5" s="1"/>
  <c r="I461" i="5"/>
  <c r="E414" i="5"/>
  <c r="I414" i="5" s="1"/>
  <c r="E467" i="5"/>
  <c r="I467" i="5" s="1"/>
  <c r="E465" i="5"/>
  <c r="I465" i="5" s="1"/>
  <c r="I491" i="5"/>
  <c r="E500" i="5"/>
  <c r="I500" i="5" s="1"/>
  <c r="E502" i="5"/>
  <c r="I502" i="5" s="1"/>
  <c r="I504" i="5"/>
  <c r="F499" i="5"/>
  <c r="E514" i="5"/>
  <c r="I514" i="5" s="1"/>
  <c r="I519" i="5"/>
  <c r="E548" i="5"/>
  <c r="I548" i="5" s="1"/>
  <c r="I552" i="5"/>
  <c r="E562" i="5"/>
  <c r="I562" i="5" s="1"/>
  <c r="I608" i="5"/>
  <c r="E604" i="5"/>
  <c r="I604" i="5" s="1"/>
  <c r="I634" i="5"/>
  <c r="I635" i="5"/>
  <c r="G638" i="5"/>
  <c r="F638" i="5"/>
  <c r="E678" i="5"/>
  <c r="I678" i="5" s="1"/>
  <c r="E676" i="5"/>
  <c r="E675" i="5" s="1"/>
  <c r="E671" i="5" s="1"/>
  <c r="I730" i="5"/>
  <c r="F750" i="5"/>
  <c r="G754" i="5"/>
  <c r="G750" i="5" s="1"/>
  <c r="E762" i="5"/>
  <c r="E764" i="5"/>
  <c r="I764" i="5" s="1"/>
  <c r="I790" i="5"/>
  <c r="E787" i="5"/>
  <c r="I787" i="5" s="1"/>
  <c r="F803" i="5"/>
  <c r="F799" i="5" s="1"/>
  <c r="G847" i="5"/>
  <c r="I870" i="5"/>
  <c r="E868" i="5"/>
  <c r="I868" i="5" s="1"/>
  <c r="H883" i="5"/>
  <c r="H879" i="5" s="1"/>
  <c r="H878" i="5" s="1"/>
  <c r="E915" i="5"/>
  <c r="I915" i="5" s="1"/>
  <c r="F71" i="5"/>
  <c r="I75" i="5"/>
  <c r="D85" i="5"/>
  <c r="G53" i="5"/>
  <c r="E130" i="5"/>
  <c r="I130" i="5" s="1"/>
  <c r="D164" i="5"/>
  <c r="H164" i="5"/>
  <c r="H177" i="5"/>
  <c r="H173" i="5" s="1"/>
  <c r="H172" i="5" s="1"/>
  <c r="I250" i="5"/>
  <c r="F291" i="5"/>
  <c r="F287" i="5" s="1"/>
  <c r="F316" i="5" s="1"/>
  <c r="E299" i="5"/>
  <c r="I299" i="5" s="1"/>
  <c r="H327" i="5"/>
  <c r="D332" i="5"/>
  <c r="E363" i="5"/>
  <c r="E381" i="5"/>
  <c r="I381" i="5" s="1"/>
  <c r="I415" i="5"/>
  <c r="H411" i="5"/>
  <c r="H420" i="5"/>
  <c r="H418" i="5"/>
  <c r="I611" i="5"/>
  <c r="F643" i="5"/>
  <c r="F645" i="5"/>
  <c r="I649" i="5"/>
  <c r="F658" i="5"/>
  <c r="F654" i="5" s="1"/>
  <c r="F653" i="5" s="1"/>
  <c r="H671" i="5"/>
  <c r="H700" i="5" s="1"/>
  <c r="G737" i="5"/>
  <c r="G733" i="5" s="1"/>
  <c r="G732" i="5" s="1"/>
  <c r="H547" i="5"/>
  <c r="D547" i="5"/>
  <c r="H592" i="5"/>
  <c r="H621" i="5" s="1"/>
  <c r="E597" i="5"/>
  <c r="I597" i="5" s="1"/>
  <c r="I639" i="5"/>
  <c r="D715" i="5"/>
  <c r="F737" i="5"/>
  <c r="F733" i="5" s="1"/>
  <c r="F732" i="5" s="1"/>
  <c r="F779" i="5" s="1"/>
  <c r="H754" i="5"/>
  <c r="H750" i="5" s="1"/>
  <c r="H779" i="5" s="1"/>
  <c r="G803" i="5"/>
  <c r="G799" i="5" s="1"/>
  <c r="G828" i="5" s="1"/>
  <c r="E811" i="5"/>
  <c r="I811" i="5" s="1"/>
  <c r="F820" i="5"/>
  <c r="D851" i="5"/>
  <c r="D847" i="5" s="1"/>
  <c r="H851" i="5"/>
  <c r="H847" i="5" s="1"/>
  <c r="H876" i="5" s="1"/>
  <c r="E888" i="5"/>
  <c r="I888" i="5" s="1"/>
  <c r="I897" i="5"/>
  <c r="E903" i="5"/>
  <c r="I903" i="5" s="1"/>
  <c r="H404" i="5"/>
  <c r="F420" i="5"/>
  <c r="I447" i="5"/>
  <c r="D482" i="5"/>
  <c r="D478" i="5" s="1"/>
  <c r="D477" i="5" s="1"/>
  <c r="D524" i="5" s="1"/>
  <c r="H482" i="5"/>
  <c r="H478" i="5" s="1"/>
  <c r="H477" i="5" s="1"/>
  <c r="H398" i="5" s="1"/>
  <c r="G499" i="5"/>
  <c r="G495" i="5" s="1"/>
  <c r="I602" i="5"/>
  <c r="E606" i="5"/>
  <c r="I606" i="5" s="1"/>
  <c r="E632" i="5"/>
  <c r="I632" i="5" s="1"/>
  <c r="D631" i="5"/>
  <c r="H631" i="5"/>
  <c r="D645" i="5"/>
  <c r="I648" i="5"/>
  <c r="G671" i="5"/>
  <c r="F675" i="5"/>
  <c r="F671" i="5" s="1"/>
  <c r="E711" i="5"/>
  <c r="I711" i="5" s="1"/>
  <c r="D710" i="5"/>
  <c r="E720" i="5"/>
  <c r="E717" i="5" s="1"/>
  <c r="H722" i="5"/>
  <c r="E725" i="5"/>
  <c r="E724" i="5" s="1"/>
  <c r="F786" i="5"/>
  <c r="F782" i="5" s="1"/>
  <c r="F781" i="5" s="1"/>
  <c r="H803" i="5"/>
  <c r="I815" i="5"/>
  <c r="I823" i="5"/>
  <c r="E852" i="5"/>
  <c r="I852" i="5" s="1"/>
  <c r="E884" i="5"/>
  <c r="I884" i="5" s="1"/>
  <c r="E148" i="5"/>
  <c r="E150" i="5"/>
  <c r="I152" i="5"/>
  <c r="H63" i="5"/>
  <c r="I65" i="5"/>
  <c r="D63" i="5"/>
  <c r="E54" i="5"/>
  <c r="I112" i="5"/>
  <c r="I166" i="5"/>
  <c r="F178" i="5"/>
  <c r="F177" i="5" s="1"/>
  <c r="I179" i="5"/>
  <c r="I200" i="5"/>
  <c r="F195" i="5"/>
  <c r="F194" i="5" s="1"/>
  <c r="F190" i="5" s="1"/>
  <c r="I223" i="5"/>
  <c r="G327" i="5"/>
  <c r="G325" i="5"/>
  <c r="E33" i="5"/>
  <c r="D42" i="5"/>
  <c r="E42" i="5" s="1"/>
  <c r="E47" i="5"/>
  <c r="D49" i="5"/>
  <c r="E49" i="5" s="1"/>
  <c r="D56" i="5"/>
  <c r="E56" i="5" s="1"/>
  <c r="I66" i="5"/>
  <c r="G69" i="5"/>
  <c r="G68" i="5" s="1"/>
  <c r="G64" i="5" s="1"/>
  <c r="I72" i="5"/>
  <c r="H69" i="5"/>
  <c r="H68" i="5" s="1"/>
  <c r="H64" i="5" s="1"/>
  <c r="E76" i="5"/>
  <c r="E85" i="5"/>
  <c r="F58" i="5"/>
  <c r="I58" i="5" s="1"/>
  <c r="I96" i="5"/>
  <c r="I100" i="5"/>
  <c r="E103" i="5"/>
  <c r="E116" i="5"/>
  <c r="I120" i="5"/>
  <c r="I128" i="5"/>
  <c r="G142" i="5"/>
  <c r="E145" i="5"/>
  <c r="D150" i="5"/>
  <c r="F155" i="5"/>
  <c r="I170" i="5"/>
  <c r="E178" i="5"/>
  <c r="I207" i="5"/>
  <c r="E202" i="5"/>
  <c r="I202" i="5" s="1"/>
  <c r="D225" i="5"/>
  <c r="D221" i="5" s="1"/>
  <c r="D220" i="5" s="1"/>
  <c r="D267" i="5" s="1"/>
  <c r="E321" i="5"/>
  <c r="I322" i="5"/>
  <c r="F334" i="5"/>
  <c r="F332" i="5"/>
  <c r="H339" i="5"/>
  <c r="H341" i="5"/>
  <c r="G71" i="5"/>
  <c r="E73" i="5"/>
  <c r="D69" i="5"/>
  <c r="E78" i="5"/>
  <c r="F47" i="5"/>
  <c r="D78" i="5"/>
  <c r="D48" i="5"/>
  <c r="E48" i="5" s="1"/>
  <c r="H78" i="5"/>
  <c r="H48" i="5"/>
  <c r="H43" i="5" s="1"/>
  <c r="F49" i="5"/>
  <c r="D83" i="5"/>
  <c r="F85" i="5"/>
  <c r="I86" i="5"/>
  <c r="G85" i="5"/>
  <c r="G55" i="5"/>
  <c r="G50" i="5" s="1"/>
  <c r="G98" i="5"/>
  <c r="G94" i="5" s="1"/>
  <c r="G93" i="5" s="1"/>
  <c r="E107" i="5"/>
  <c r="I107" i="5" s="1"/>
  <c r="F115" i="5"/>
  <c r="F111" i="5" s="1"/>
  <c r="G148" i="5"/>
  <c r="E158" i="5"/>
  <c r="G162" i="5"/>
  <c r="I162" i="5" s="1"/>
  <c r="I167" i="5"/>
  <c r="I187" i="5"/>
  <c r="E186" i="5"/>
  <c r="I186" i="5" s="1"/>
  <c r="H194" i="5"/>
  <c r="H190" i="5" s="1"/>
  <c r="I214" i="5"/>
  <c r="E209" i="5"/>
  <c r="I209" i="5" s="1"/>
  <c r="F225" i="5"/>
  <c r="F221" i="5" s="1"/>
  <c r="F220" i="5" s="1"/>
  <c r="E234" i="5"/>
  <c r="I234" i="5" s="1"/>
  <c r="I235" i="5"/>
  <c r="I257" i="5"/>
  <c r="I273" i="5"/>
  <c r="E306" i="5"/>
  <c r="I306" i="5" s="1"/>
  <c r="E329" i="5"/>
  <c r="D325" i="5"/>
  <c r="D327" i="5"/>
  <c r="I331" i="5"/>
  <c r="H332" i="5"/>
  <c r="E359" i="5"/>
  <c r="I359" i="5" s="1"/>
  <c r="I360" i="5"/>
  <c r="G36" i="5"/>
  <c r="H39" i="5"/>
  <c r="H38" i="5" s="1"/>
  <c r="E83" i="5"/>
  <c r="I83" i="5" s="1"/>
  <c r="I127" i="5"/>
  <c r="E125" i="5"/>
  <c r="I125" i="5" s="1"/>
  <c r="E132" i="5"/>
  <c r="I132" i="5" s="1"/>
  <c r="F153" i="5"/>
  <c r="F148" i="5" s="1"/>
  <c r="E159" i="5"/>
  <c r="D155" i="5"/>
  <c r="D147" i="5" s="1"/>
  <c r="D143" i="5" s="1"/>
  <c r="I160" i="5"/>
  <c r="I161" i="5"/>
  <c r="E164" i="5"/>
  <c r="F173" i="5"/>
  <c r="F172" i="5" s="1"/>
  <c r="I183" i="5"/>
  <c r="E182" i="5"/>
  <c r="I182" i="5" s="1"/>
  <c r="D194" i="5"/>
  <c r="D190" i="5" s="1"/>
  <c r="I228" i="5"/>
  <c r="E226" i="5"/>
  <c r="G242" i="5"/>
  <c r="G238" i="5" s="1"/>
  <c r="G267" i="5" s="1"/>
  <c r="E283" i="5"/>
  <c r="I283" i="5" s="1"/>
  <c r="I284" i="5"/>
  <c r="I297" i="5"/>
  <c r="E292" i="5"/>
  <c r="I304" i="5"/>
  <c r="E301" i="5"/>
  <c r="I301" i="5" s="1"/>
  <c r="I335" i="5"/>
  <c r="E336" i="5"/>
  <c r="D334" i="5"/>
  <c r="F339" i="5"/>
  <c r="I351" i="5"/>
  <c r="I180" i="5"/>
  <c r="E197" i="5"/>
  <c r="H225" i="5"/>
  <c r="H221" i="5" s="1"/>
  <c r="H220" i="5" s="1"/>
  <c r="I227" i="5"/>
  <c r="E230" i="5"/>
  <c r="I230" i="5" s="1"/>
  <c r="E243" i="5"/>
  <c r="E245" i="5"/>
  <c r="E279" i="5"/>
  <c r="I279" i="5" s="1"/>
  <c r="I296" i="5"/>
  <c r="E294" i="5"/>
  <c r="I294" i="5" s="1"/>
  <c r="I310" i="5"/>
  <c r="I345" i="5"/>
  <c r="G354" i="5"/>
  <c r="G350" i="5" s="1"/>
  <c r="G349" i="5" s="1"/>
  <c r="I356" i="5"/>
  <c r="I364" i="5"/>
  <c r="I368" i="5"/>
  <c r="I372" i="5"/>
  <c r="I400" i="5"/>
  <c r="I259" i="5"/>
  <c r="E343" i="5"/>
  <c r="D339" i="5"/>
  <c r="I353" i="5"/>
  <c r="E355" i="5"/>
  <c r="F197" i="5"/>
  <c r="I239" i="5"/>
  <c r="I261" i="5"/>
  <c r="E275" i="5"/>
  <c r="I288" i="5"/>
  <c r="F325" i="5"/>
  <c r="I330" i="5"/>
  <c r="I363" i="5"/>
  <c r="I391" i="5"/>
  <c r="D406" i="5"/>
  <c r="H406" i="5"/>
  <c r="E413" i="5"/>
  <c r="D413" i="5"/>
  <c r="H413" i="5"/>
  <c r="D418" i="5"/>
  <c r="E429" i="5"/>
  <c r="I469" i="5"/>
  <c r="E482" i="5"/>
  <c r="I528" i="5"/>
  <c r="D543" i="5"/>
  <c r="D572" i="5" s="1"/>
  <c r="H543" i="5"/>
  <c r="H572" i="5" s="1"/>
  <c r="E584" i="5"/>
  <c r="I584" i="5" s="1"/>
  <c r="I601" i="5"/>
  <c r="E599" i="5"/>
  <c r="I599" i="5" s="1"/>
  <c r="G631" i="5"/>
  <c r="F636" i="5"/>
  <c r="I642" i="5"/>
  <c r="E374" i="5"/>
  <c r="I374" i="5" s="1"/>
  <c r="I377" i="5"/>
  <c r="G411" i="5"/>
  <c r="G403" i="5" s="1"/>
  <c r="G399" i="5" s="1"/>
  <c r="F418" i="5"/>
  <c r="I423" i="5"/>
  <c r="D446" i="5"/>
  <c r="D475" i="5" s="1"/>
  <c r="E531" i="5"/>
  <c r="E535" i="5"/>
  <c r="I535" i="5" s="1"/>
  <c r="E539" i="5"/>
  <c r="I539" i="5" s="1"/>
  <c r="E550" i="5"/>
  <c r="I550" i="5" s="1"/>
  <c r="G579" i="5"/>
  <c r="G575" i="5" s="1"/>
  <c r="G574" i="5" s="1"/>
  <c r="E588" i="5"/>
  <c r="I588" i="5" s="1"/>
  <c r="F596" i="5"/>
  <c r="F592" i="5" s="1"/>
  <c r="F621" i="5" s="1"/>
  <c r="E613" i="5"/>
  <c r="I613" i="5" s="1"/>
  <c r="H623" i="5"/>
  <c r="E643" i="5"/>
  <c r="I647" i="5"/>
  <c r="I468" i="5"/>
  <c r="E421" i="5"/>
  <c r="H636" i="5"/>
  <c r="H628" i="5" s="1"/>
  <c r="H624" i="5" s="1"/>
  <c r="H638" i="5"/>
  <c r="I656" i="5"/>
  <c r="G700" i="5"/>
  <c r="G623" i="5"/>
  <c r="E451" i="5"/>
  <c r="F457" i="5" s="1"/>
  <c r="F495" i="5"/>
  <c r="F524" i="5" s="1"/>
  <c r="E507" i="5"/>
  <c r="I511" i="5"/>
  <c r="E509" i="5"/>
  <c r="I509" i="5" s="1"/>
  <c r="E555" i="5"/>
  <c r="I555" i="5" s="1"/>
  <c r="E564" i="5"/>
  <c r="I564" i="5" s="1"/>
  <c r="I566" i="5"/>
  <c r="E580" i="5"/>
  <c r="I593" i="5"/>
  <c r="I626" i="5"/>
  <c r="E625" i="5"/>
  <c r="E629" i="5"/>
  <c r="I633" i="5"/>
  <c r="I640" i="5"/>
  <c r="D636" i="5"/>
  <c r="D638" i="5"/>
  <c r="E641" i="5"/>
  <c r="E659" i="5"/>
  <c r="I660" i="5"/>
  <c r="E663" i="5"/>
  <c r="I663" i="5" s="1"/>
  <c r="I664" i="5"/>
  <c r="D671" i="5"/>
  <c r="D700" i="5" s="1"/>
  <c r="G703" i="5"/>
  <c r="I728" i="5"/>
  <c r="E722" i="5"/>
  <c r="H702" i="5"/>
  <c r="G643" i="5"/>
  <c r="G645" i="5"/>
  <c r="F700" i="5"/>
  <c r="F623" i="5"/>
  <c r="I751" i="5"/>
  <c r="I755" i="5"/>
  <c r="I800" i="5"/>
  <c r="I822" i="5"/>
  <c r="E818" i="5"/>
  <c r="I818" i="5" s="1"/>
  <c r="I668" i="5"/>
  <c r="I681" i="5"/>
  <c r="E685" i="5"/>
  <c r="I685" i="5" s="1"/>
  <c r="I687" i="5"/>
  <c r="G702" i="5"/>
  <c r="E705" i="5"/>
  <c r="F708" i="5"/>
  <c r="I714" i="5"/>
  <c r="G717" i="5"/>
  <c r="D724" i="5"/>
  <c r="I735" i="5"/>
  <c r="E754" i="5"/>
  <c r="I754" i="5" s="1"/>
  <c r="I759" i="5"/>
  <c r="E769" i="5"/>
  <c r="I769" i="5" s="1"/>
  <c r="I773" i="5"/>
  <c r="E771" i="5"/>
  <c r="I771" i="5" s="1"/>
  <c r="I804" i="5"/>
  <c r="E813" i="5"/>
  <c r="I813" i="5" s="1"/>
  <c r="G876" i="5"/>
  <c r="I835" i="5"/>
  <c r="D896" i="5"/>
  <c r="D925" i="5" s="1"/>
  <c r="H896" i="5"/>
  <c r="H925" i="5" s="1"/>
  <c r="D629" i="5"/>
  <c r="E692" i="5"/>
  <c r="I692" i="5" s="1"/>
  <c r="H708" i="5"/>
  <c r="G724" i="5"/>
  <c r="E757" i="5"/>
  <c r="I757" i="5" s="1"/>
  <c r="I762" i="5"/>
  <c r="E820" i="5"/>
  <c r="E712" i="5"/>
  <c r="D708" i="5"/>
  <c r="D717" i="5"/>
  <c r="H717" i="5"/>
  <c r="D722" i="5"/>
  <c r="E738" i="5"/>
  <c r="D799" i="5"/>
  <c r="D828" i="5" s="1"/>
  <c r="H799" i="5"/>
  <c r="H828" i="5" s="1"/>
  <c r="E861" i="5"/>
  <c r="I861" i="5" s="1"/>
  <c r="I863" i="5"/>
  <c r="I885" i="5"/>
  <c r="I889" i="5"/>
  <c r="I893" i="5"/>
  <c r="I906" i="5"/>
  <c r="E917" i="5"/>
  <c r="I917" i="5" s="1"/>
  <c r="I919" i="5"/>
  <c r="F47" i="4"/>
  <c r="H55" i="4"/>
  <c r="G115" i="4"/>
  <c r="I192" i="4"/>
  <c r="D238" i="4"/>
  <c r="E288" i="4"/>
  <c r="F524" i="4"/>
  <c r="H56" i="4"/>
  <c r="I56" i="4" s="1"/>
  <c r="I113" i="4"/>
  <c r="D46" i="4"/>
  <c r="G225" i="4"/>
  <c r="G221" i="4" s="1"/>
  <c r="G220" i="4" s="1"/>
  <c r="G142" i="4" s="1"/>
  <c r="F291" i="4"/>
  <c r="F287" i="4" s="1"/>
  <c r="D579" i="4"/>
  <c r="D575" i="4" s="1"/>
  <c r="D574" i="4" s="1"/>
  <c r="H658" i="4"/>
  <c r="H654" i="4" s="1"/>
  <c r="H653" i="4" s="1"/>
  <c r="G722" i="4"/>
  <c r="G900" i="4"/>
  <c r="G896" i="4" s="1"/>
  <c r="G925" i="4" s="1"/>
  <c r="I20" i="4"/>
  <c r="I28" i="4"/>
  <c r="E79" i="4"/>
  <c r="I79" i="4" s="1"/>
  <c r="G49" i="4"/>
  <c r="H42" i="4"/>
  <c r="E186" i="4"/>
  <c r="I186" i="4" s="1"/>
  <c r="E197" i="4"/>
  <c r="D242" i="4"/>
  <c r="I331" i="4"/>
  <c r="D339" i="4"/>
  <c r="D404" i="4"/>
  <c r="F39" i="4"/>
  <c r="G41" i="4"/>
  <c r="D482" i="4"/>
  <c r="D478" i="4" s="1"/>
  <c r="D477" i="4" s="1"/>
  <c r="D530" i="4"/>
  <c r="D526" i="4" s="1"/>
  <c r="D525" i="4" s="1"/>
  <c r="D572" i="4" s="1"/>
  <c r="F530" i="4"/>
  <c r="F526" i="4" s="1"/>
  <c r="F525" i="4" s="1"/>
  <c r="G658" i="4"/>
  <c r="G654" i="4" s="1"/>
  <c r="G653" i="4" s="1"/>
  <c r="E718" i="4"/>
  <c r="H722" i="4"/>
  <c r="G737" i="4"/>
  <c r="G733" i="4" s="1"/>
  <c r="G732" i="4" s="1"/>
  <c r="E66" i="4"/>
  <c r="E65" i="4" s="1"/>
  <c r="F71" i="4"/>
  <c r="F195" i="4"/>
  <c r="F194" i="4" s="1"/>
  <c r="F190" i="4" s="1"/>
  <c r="I16" i="4"/>
  <c r="F54" i="4"/>
  <c r="D58" i="4"/>
  <c r="E58" i="4" s="1"/>
  <c r="H40" i="4"/>
  <c r="G162" i="4"/>
  <c r="F162" i="4"/>
  <c r="I168" i="4"/>
  <c r="G58" i="4"/>
  <c r="G177" i="4"/>
  <c r="G173" i="4" s="1"/>
  <c r="G172" i="4" s="1"/>
  <c r="I330" i="4"/>
  <c r="D354" i="4"/>
  <c r="D350" i="4" s="1"/>
  <c r="D349" i="4" s="1"/>
  <c r="G411" i="4"/>
  <c r="G420" i="4"/>
  <c r="H475" i="4"/>
  <c r="D547" i="4"/>
  <c r="D543" i="4" s="1"/>
  <c r="E639" i="4"/>
  <c r="E646" i="4"/>
  <c r="I646" i="4" s="1"/>
  <c r="I648" i="4"/>
  <c r="I726" i="4"/>
  <c r="G786" i="4"/>
  <c r="G782" i="4" s="1"/>
  <c r="G781" i="4" s="1"/>
  <c r="G828" i="4" s="1"/>
  <c r="H786" i="4"/>
  <c r="H782" i="4" s="1"/>
  <c r="H781" i="4" s="1"/>
  <c r="H851" i="4"/>
  <c r="H847" i="4" s="1"/>
  <c r="H876" i="4" s="1"/>
  <c r="E908" i="4"/>
  <c r="I908" i="4" s="1"/>
  <c r="I248" i="4"/>
  <c r="E259" i="4"/>
  <c r="I259" i="4" s="1"/>
  <c r="E283" i="4"/>
  <c r="E292" i="4"/>
  <c r="I292" i="4" s="1"/>
  <c r="E342" i="4"/>
  <c r="E359" i="4"/>
  <c r="I359" i="4" s="1"/>
  <c r="I369" i="4"/>
  <c r="E632" i="4"/>
  <c r="I632" i="4" s="1"/>
  <c r="I759" i="4"/>
  <c r="I188" i="4"/>
  <c r="E130" i="4"/>
  <c r="I130" i="4" s="1"/>
  <c r="E245" i="4"/>
  <c r="E404" i="4"/>
  <c r="E421" i="4"/>
  <c r="I421" i="4" s="1"/>
  <c r="E465" i="4"/>
  <c r="E500" i="4"/>
  <c r="E755" i="4"/>
  <c r="E884" i="4"/>
  <c r="F22" i="4"/>
  <c r="E123" i="4"/>
  <c r="I123" i="4" s="1"/>
  <c r="E125" i="4"/>
  <c r="I125" i="4" s="1"/>
  <c r="I127" i="4"/>
  <c r="I302" i="4"/>
  <c r="E158" i="4"/>
  <c r="G321" i="4"/>
  <c r="G33" i="4"/>
  <c r="G32" i="4" s="1"/>
  <c r="I377" i="4"/>
  <c r="E374" i="4"/>
  <c r="D33" i="4"/>
  <c r="E145" i="4"/>
  <c r="E144" i="4" s="1"/>
  <c r="D144" i="4"/>
  <c r="E379" i="4"/>
  <c r="I379" i="4" s="1"/>
  <c r="I383" i="4"/>
  <c r="E381" i="4"/>
  <c r="I381" i="4" s="1"/>
  <c r="H76" i="4"/>
  <c r="H78" i="4"/>
  <c r="E88" i="4"/>
  <c r="I88" i="4" s="1"/>
  <c r="D55" i="4"/>
  <c r="E55" i="4" s="1"/>
  <c r="E118" i="4"/>
  <c r="I118" i="4" s="1"/>
  <c r="I120" i="4"/>
  <c r="D42" i="4"/>
  <c r="E42" i="4" s="1"/>
  <c r="E154" i="4"/>
  <c r="G157" i="4"/>
  <c r="D164" i="4"/>
  <c r="E252" i="4"/>
  <c r="I252" i="4" s="1"/>
  <c r="F178" i="4"/>
  <c r="F177" i="4" s="1"/>
  <c r="F19" i="4"/>
  <c r="F18" i="4" s="1"/>
  <c r="I24" i="4"/>
  <c r="D48" i="4"/>
  <c r="E48" i="4" s="1"/>
  <c r="E81" i="4"/>
  <c r="H144" i="4"/>
  <c r="H33" i="4"/>
  <c r="H32" i="4" s="1"/>
  <c r="D40" i="4"/>
  <c r="E152" i="4"/>
  <c r="I152" i="4" s="1"/>
  <c r="H157" i="4"/>
  <c r="H46" i="4"/>
  <c r="F332" i="4"/>
  <c r="H420" i="4"/>
  <c r="E496" i="4"/>
  <c r="I496" i="4" s="1"/>
  <c r="E507" i="4"/>
  <c r="I507" i="4" s="1"/>
  <c r="E509" i="4"/>
  <c r="I509" i="4" s="1"/>
  <c r="I680" i="4"/>
  <c r="E811" i="4"/>
  <c r="I811" i="4" s="1"/>
  <c r="I816" i="4"/>
  <c r="E892" i="4"/>
  <c r="I892" i="4" s="1"/>
  <c r="H39" i="4"/>
  <c r="I89" i="4"/>
  <c r="D157" i="4"/>
  <c r="H48" i="4"/>
  <c r="H45" i="4" s="1"/>
  <c r="I165" i="4"/>
  <c r="D54" i="4"/>
  <c r="H162" i="4"/>
  <c r="H177" i="4"/>
  <c r="H173" i="4" s="1"/>
  <c r="H172" i="4" s="1"/>
  <c r="F225" i="4"/>
  <c r="F221" i="4" s="1"/>
  <c r="F220" i="4" s="1"/>
  <c r="I283" i="4"/>
  <c r="I288" i="4"/>
  <c r="H327" i="4"/>
  <c r="G334" i="4"/>
  <c r="H404" i="4"/>
  <c r="H406" i="4"/>
  <c r="D420" i="4"/>
  <c r="E423" i="4"/>
  <c r="I423" i="4" s="1"/>
  <c r="D450" i="4"/>
  <c r="I511" i="4"/>
  <c r="G596" i="4"/>
  <c r="G592" i="4" s="1"/>
  <c r="F638" i="4"/>
  <c r="E659" i="4"/>
  <c r="E711" i="4"/>
  <c r="I711" i="4" s="1"/>
  <c r="D710" i="4"/>
  <c r="I713" i="4"/>
  <c r="D722" i="4"/>
  <c r="F737" i="4"/>
  <c r="F733" i="4" s="1"/>
  <c r="F732" i="4" s="1"/>
  <c r="I755" i="4"/>
  <c r="F786" i="4"/>
  <c r="F782" i="4" s="1"/>
  <c r="F781" i="4" s="1"/>
  <c r="G799" i="4"/>
  <c r="E813" i="4"/>
  <c r="I813" i="4" s="1"/>
  <c r="I880" i="4"/>
  <c r="H883" i="4"/>
  <c r="H879" i="4" s="1"/>
  <c r="H878" i="4" s="1"/>
  <c r="H925" i="4" s="1"/>
  <c r="G54" i="4"/>
  <c r="F83" i="4"/>
  <c r="H58" i="4"/>
  <c r="D98" i="4"/>
  <c r="D94" i="4" s="1"/>
  <c r="D93" i="4" s="1"/>
  <c r="D63" i="4" s="1"/>
  <c r="F115" i="4"/>
  <c r="F111" i="4" s="1"/>
  <c r="F140" i="4" s="1"/>
  <c r="F157" i="4"/>
  <c r="E159" i="4"/>
  <c r="F53" i="4"/>
  <c r="E166" i="4"/>
  <c r="E162" i="4" s="1"/>
  <c r="D177" i="4"/>
  <c r="D173" i="4" s="1"/>
  <c r="D172" i="4" s="1"/>
  <c r="I366" i="4"/>
  <c r="E363" i="4"/>
  <c r="I363" i="4" s="1"/>
  <c r="D446" i="4"/>
  <c r="D475" i="4" s="1"/>
  <c r="H499" i="4"/>
  <c r="H495" i="4" s="1"/>
  <c r="H524" i="4" s="1"/>
  <c r="E555" i="4"/>
  <c r="I555" i="4" s="1"/>
  <c r="I560" i="4"/>
  <c r="H596" i="4"/>
  <c r="H592" i="4" s="1"/>
  <c r="H621" i="4" s="1"/>
  <c r="E597" i="4"/>
  <c r="I670" i="4"/>
  <c r="E667" i="4"/>
  <c r="I667" i="4" s="1"/>
  <c r="H717" i="4"/>
  <c r="K739" i="4"/>
  <c r="K736" i="4"/>
  <c r="F754" i="4"/>
  <c r="F750" i="4" s="1"/>
  <c r="E769" i="4"/>
  <c r="I769" i="4" s="1"/>
  <c r="I774" i="4"/>
  <c r="E861" i="4"/>
  <c r="I861" i="4" s="1"/>
  <c r="I863" i="4"/>
  <c r="D658" i="4"/>
  <c r="D654" i="4" s="1"/>
  <c r="D653" i="4" s="1"/>
  <c r="H26" i="4"/>
  <c r="I73" i="4"/>
  <c r="D53" i="4"/>
  <c r="D52" i="4" s="1"/>
  <c r="I91" i="4"/>
  <c r="H148" i="4"/>
  <c r="I161" i="4"/>
  <c r="G53" i="4"/>
  <c r="I167" i="4"/>
  <c r="F58" i="4"/>
  <c r="I58" i="4" s="1"/>
  <c r="G190" i="4"/>
  <c r="G219" i="4" s="1"/>
  <c r="H194" i="4"/>
  <c r="H190" i="4" s="1"/>
  <c r="E209" i="4"/>
  <c r="I209" i="4" s="1"/>
  <c r="I343" i="4"/>
  <c r="H354" i="4"/>
  <c r="H350" i="4" s="1"/>
  <c r="H349" i="4" s="1"/>
  <c r="H319" i="4" s="1"/>
  <c r="I382" i="4"/>
  <c r="E335" i="4"/>
  <c r="I335" i="4" s="1"/>
  <c r="E401" i="4"/>
  <c r="E400" i="4" s="1"/>
  <c r="I400" i="4" s="1"/>
  <c r="G413" i="4"/>
  <c r="E557" i="4"/>
  <c r="I557" i="4" s="1"/>
  <c r="E414" i="4"/>
  <c r="I414" i="4" s="1"/>
  <c r="I558" i="4"/>
  <c r="I640" i="4"/>
  <c r="D671" i="4"/>
  <c r="G675" i="4"/>
  <c r="E678" i="4"/>
  <c r="I678" i="4" s="1"/>
  <c r="I718" i="4"/>
  <c r="D717" i="4"/>
  <c r="E720" i="4"/>
  <c r="E715" i="4" s="1"/>
  <c r="E771" i="4"/>
  <c r="I771" i="4" s="1"/>
  <c r="G834" i="4"/>
  <c r="G830" i="4" s="1"/>
  <c r="G829" i="4" s="1"/>
  <c r="G876" i="4" s="1"/>
  <c r="D847" i="4"/>
  <c r="D876" i="4" s="1"/>
  <c r="G851" i="4"/>
  <c r="G847" i="4" s="1"/>
  <c r="E859" i="4"/>
  <c r="E888" i="4"/>
  <c r="I888" i="4" s="1"/>
  <c r="E903" i="4"/>
  <c r="I903" i="4" s="1"/>
  <c r="G341" i="4"/>
  <c r="I347" i="4"/>
  <c r="G371" i="4"/>
  <c r="G367" i="4" s="1"/>
  <c r="G396" i="4" s="1"/>
  <c r="H547" i="4"/>
  <c r="D596" i="4"/>
  <c r="D592" i="4" s="1"/>
  <c r="E611" i="4"/>
  <c r="I611" i="4" s="1"/>
  <c r="I635" i="4"/>
  <c r="I639" i="4"/>
  <c r="E663" i="4"/>
  <c r="D675" i="4"/>
  <c r="I714" i="4"/>
  <c r="G724" i="4"/>
  <c r="G754" i="4"/>
  <c r="G750" i="4" s="1"/>
  <c r="D754" i="4"/>
  <c r="D750" i="4" s="1"/>
  <c r="H754" i="4"/>
  <c r="H750" i="4" s="1"/>
  <c r="D803" i="4"/>
  <c r="D799" i="4" s="1"/>
  <c r="D828" i="4" s="1"/>
  <c r="H803" i="4"/>
  <c r="H799" i="4" s="1"/>
  <c r="H828" i="4" s="1"/>
  <c r="F851" i="4"/>
  <c r="F847" i="4" s="1"/>
  <c r="F876" i="4" s="1"/>
  <c r="E915" i="4"/>
  <c r="I915" i="4" s="1"/>
  <c r="F274" i="4"/>
  <c r="F270" i="4" s="1"/>
  <c r="F269" i="4" s="1"/>
  <c r="F316" i="4" s="1"/>
  <c r="G291" i="4"/>
  <c r="I342" i="4"/>
  <c r="H341" i="4"/>
  <c r="H371" i="4"/>
  <c r="H367" i="4" s="1"/>
  <c r="I426" i="4"/>
  <c r="I430" i="4"/>
  <c r="G499" i="4"/>
  <c r="F592" i="4"/>
  <c r="F621" i="4" s="1"/>
  <c r="I616" i="4"/>
  <c r="G629" i="4"/>
  <c r="F631" i="4"/>
  <c r="F645" i="4"/>
  <c r="I665" i="4"/>
  <c r="F675" i="4"/>
  <c r="F671" i="4" s="1"/>
  <c r="F700" i="4" s="1"/>
  <c r="G708" i="4"/>
  <c r="F710" i="4"/>
  <c r="D786" i="4"/>
  <c r="D782" i="4" s="1"/>
  <c r="D781" i="4" s="1"/>
  <c r="I897" i="4"/>
  <c r="D900" i="4"/>
  <c r="D896" i="4" s="1"/>
  <c r="E901" i="4"/>
  <c r="I901" i="4" s="1"/>
  <c r="H63" i="4"/>
  <c r="H219" i="4"/>
  <c r="I21" i="4"/>
  <c r="D26" i="4"/>
  <c r="E27" i="4"/>
  <c r="E47" i="4"/>
  <c r="D43" i="4"/>
  <c r="D71" i="4"/>
  <c r="D39" i="4"/>
  <c r="G76" i="4"/>
  <c r="G47" i="4"/>
  <c r="H85" i="4"/>
  <c r="H53" i="4"/>
  <c r="G63" i="4"/>
  <c r="I144" i="4"/>
  <c r="I145" i="4"/>
  <c r="D150" i="4"/>
  <c r="D148" i="4"/>
  <c r="D147" i="4" s="1"/>
  <c r="E153" i="4"/>
  <c r="E54" i="4"/>
  <c r="D50" i="4"/>
  <c r="I223" i="4"/>
  <c r="I232" i="4"/>
  <c r="E230" i="4"/>
  <c r="I230" i="4" s="1"/>
  <c r="D623" i="4"/>
  <c r="I14" i="4"/>
  <c r="H18" i="4"/>
  <c r="G22" i="4"/>
  <c r="I25" i="4"/>
  <c r="E40" i="4"/>
  <c r="F46" i="4"/>
  <c r="G78" i="4"/>
  <c r="I82" i="4"/>
  <c r="I86" i="4"/>
  <c r="I100" i="4"/>
  <c r="E99" i="4"/>
  <c r="I108" i="4"/>
  <c r="E107" i="4"/>
  <c r="I107" i="4" s="1"/>
  <c r="I121" i="4"/>
  <c r="E116" i="4"/>
  <c r="I154" i="4"/>
  <c r="G164" i="4"/>
  <c r="G55" i="4"/>
  <c r="G50" i="4" s="1"/>
  <c r="H225" i="4"/>
  <c r="H221" i="4" s="1"/>
  <c r="H220" i="4" s="1"/>
  <c r="I236" i="4"/>
  <c r="E234" i="4"/>
  <c r="I234" i="4" s="1"/>
  <c r="E239" i="4"/>
  <c r="I240" i="4"/>
  <c r="F334" i="4"/>
  <c r="F319" i="4"/>
  <c r="D319" i="4"/>
  <c r="I429" i="4"/>
  <c r="E428" i="4"/>
  <c r="I500" i="4"/>
  <c r="I544" i="4"/>
  <c r="H623" i="4"/>
  <c r="H700" i="4"/>
  <c r="I15" i="4"/>
  <c r="D18" i="4"/>
  <c r="E19" i="4"/>
  <c r="H22" i="4"/>
  <c r="G26" i="4"/>
  <c r="I29" i="4"/>
  <c r="D45" i="4"/>
  <c r="H43" i="4"/>
  <c r="E69" i="4"/>
  <c r="H71" i="4"/>
  <c r="F85" i="4"/>
  <c r="F63" i="4"/>
  <c r="H115" i="4"/>
  <c r="H111" i="4" s="1"/>
  <c r="H140" i="4" s="1"/>
  <c r="H147" i="4"/>
  <c r="E155" i="4"/>
  <c r="H155" i="4"/>
  <c r="F49" i="4"/>
  <c r="F43" i="4" s="1"/>
  <c r="I179" i="4"/>
  <c r="E178" i="4"/>
  <c r="I201" i="4"/>
  <c r="E195" i="4"/>
  <c r="D225" i="4"/>
  <c r="D221" i="4" s="1"/>
  <c r="D220" i="4" s="1"/>
  <c r="D267" i="4" s="1"/>
  <c r="H242" i="4"/>
  <c r="H238" i="4" s="1"/>
  <c r="D22" i="4"/>
  <c r="E23" i="4"/>
  <c r="F65" i="4"/>
  <c r="F33" i="4"/>
  <c r="F32" i="4" s="1"/>
  <c r="I81" i="4"/>
  <c r="D85" i="4"/>
  <c r="G85" i="4"/>
  <c r="G83" i="4"/>
  <c r="D115" i="4"/>
  <c r="D111" i="4" s="1"/>
  <c r="D140" i="4" s="1"/>
  <c r="G150" i="4"/>
  <c r="G42" i="4"/>
  <c r="G36" i="4" s="1"/>
  <c r="I170" i="4"/>
  <c r="I215" i="4"/>
  <c r="E211" i="4"/>
  <c r="I211" i="4" s="1"/>
  <c r="G404" i="4"/>
  <c r="G406" i="4"/>
  <c r="D41" i="4"/>
  <c r="E41" i="4" s="1"/>
  <c r="H41" i="4"/>
  <c r="G48" i="4"/>
  <c r="H54" i="4"/>
  <c r="D69" i="4"/>
  <c r="I72" i="4"/>
  <c r="G71" i="4"/>
  <c r="F78" i="4"/>
  <c r="H83" i="4"/>
  <c r="H68" i="4" s="1"/>
  <c r="H64" i="4" s="1"/>
  <c r="E103" i="4"/>
  <c r="I103" i="4" s="1"/>
  <c r="I112" i="4"/>
  <c r="E132" i="4"/>
  <c r="I132" i="4" s="1"/>
  <c r="G148" i="4"/>
  <c r="G155" i="4"/>
  <c r="F155" i="4"/>
  <c r="I160" i="4"/>
  <c r="D194" i="4"/>
  <c r="D190" i="4" s="1"/>
  <c r="D219" i="4" s="1"/>
  <c r="F197" i="4"/>
  <c r="E204" i="4"/>
  <c r="I204" i="4" s="1"/>
  <c r="E226" i="4"/>
  <c r="I247" i="4"/>
  <c r="E243" i="4"/>
  <c r="E250" i="4"/>
  <c r="I250" i="4" s="1"/>
  <c r="E306" i="4"/>
  <c r="I306" i="4" s="1"/>
  <c r="I310" i="4"/>
  <c r="E308" i="4"/>
  <c r="I308" i="4" s="1"/>
  <c r="I328" i="4"/>
  <c r="E329" i="4"/>
  <c r="D325" i="4"/>
  <c r="D327" i="4"/>
  <c r="H339" i="4"/>
  <c r="I345" i="4"/>
  <c r="I351" i="4"/>
  <c r="G319" i="4"/>
  <c r="E386" i="4"/>
  <c r="I386" i="4" s="1"/>
  <c r="I390" i="4"/>
  <c r="E388" i="4"/>
  <c r="I388" i="4" s="1"/>
  <c r="I422" i="4"/>
  <c r="F398" i="4"/>
  <c r="E483" i="4"/>
  <c r="I484" i="4"/>
  <c r="E487" i="4"/>
  <c r="I487" i="4" s="1"/>
  <c r="I488" i="4"/>
  <c r="E491" i="4"/>
  <c r="I491" i="4" s="1"/>
  <c r="I492" i="4"/>
  <c r="G495" i="4"/>
  <c r="G524" i="4" s="1"/>
  <c r="E502" i="4"/>
  <c r="I502" i="4" s="1"/>
  <c r="I505" i="4"/>
  <c r="I527" i="4"/>
  <c r="H530" i="4"/>
  <c r="H526" i="4" s="1"/>
  <c r="H525" i="4" s="1"/>
  <c r="H398" i="4" s="1"/>
  <c r="E562" i="4"/>
  <c r="I562" i="4" s="1"/>
  <c r="E564" i="4"/>
  <c r="I564" i="4" s="1"/>
  <c r="I566" i="4"/>
  <c r="D625" i="4"/>
  <c r="E626" i="4"/>
  <c r="D636" i="4"/>
  <c r="D638" i="4"/>
  <c r="E641" i="4"/>
  <c r="E76" i="4"/>
  <c r="I80" i="4"/>
  <c r="E87" i="4"/>
  <c r="D83" i="4"/>
  <c r="E182" i="4"/>
  <c r="I182" i="4" s="1"/>
  <c r="I191" i="4"/>
  <c r="F153" i="4"/>
  <c r="F148" i="4" s="1"/>
  <c r="E202" i="4"/>
  <c r="I202" i="4" s="1"/>
  <c r="F243" i="4"/>
  <c r="F242" i="4" s="1"/>
  <c r="F238" i="4" s="1"/>
  <c r="F245" i="4"/>
  <c r="I245" i="4" s="1"/>
  <c r="E257" i="4"/>
  <c r="I257" i="4" s="1"/>
  <c r="E275" i="4"/>
  <c r="E299" i="4"/>
  <c r="I299" i="4" s="1"/>
  <c r="E301" i="4"/>
  <c r="I301" i="4" s="1"/>
  <c r="I303" i="4"/>
  <c r="H332" i="4"/>
  <c r="H334" i="4"/>
  <c r="I376" i="4"/>
  <c r="H411" i="4"/>
  <c r="H403" i="4" s="1"/>
  <c r="H399" i="4" s="1"/>
  <c r="H413" i="4"/>
  <c r="H629" i="4"/>
  <c r="H631" i="4"/>
  <c r="F69" i="4"/>
  <c r="F68" i="4" s="1"/>
  <c r="I74" i="4"/>
  <c r="G111" i="4"/>
  <c r="G140" i="4" s="1"/>
  <c r="H150" i="4"/>
  <c r="I158" i="4"/>
  <c r="F164" i="4"/>
  <c r="F173" i="4"/>
  <c r="F172" i="4" s="1"/>
  <c r="G242" i="4"/>
  <c r="G238" i="4" s="1"/>
  <c r="I336" i="4"/>
  <c r="D332" i="4"/>
  <c r="D334" i="4"/>
  <c r="E337" i="4"/>
  <c r="I337" i="4" s="1"/>
  <c r="F372" i="4"/>
  <c r="F371" i="4" s="1"/>
  <c r="F367" i="4" s="1"/>
  <c r="F396" i="4" s="1"/>
  <c r="F329" i="4"/>
  <c r="F374" i="4"/>
  <c r="E415" i="4"/>
  <c r="D411" i="4"/>
  <c r="E514" i="4"/>
  <c r="I514" i="4" s="1"/>
  <c r="I518" i="4"/>
  <c r="E516" i="4"/>
  <c r="I516" i="4" s="1"/>
  <c r="G579" i="4"/>
  <c r="G575" i="4" s="1"/>
  <c r="G574" i="4" s="1"/>
  <c r="G621" i="4" s="1"/>
  <c r="D704" i="4"/>
  <c r="E705" i="4"/>
  <c r="G779" i="4"/>
  <c r="G702" i="4"/>
  <c r="E279" i="4"/>
  <c r="I279" i="4" s="1"/>
  <c r="D291" i="4"/>
  <c r="D287" i="4" s="1"/>
  <c r="D316" i="4" s="1"/>
  <c r="H291" i="4"/>
  <c r="H287" i="4" s="1"/>
  <c r="H316" i="4" s="1"/>
  <c r="E294" i="4"/>
  <c r="I294" i="4" s="1"/>
  <c r="H325" i="4"/>
  <c r="F339" i="4"/>
  <c r="D341" i="4"/>
  <c r="E344" i="4"/>
  <c r="I368" i="4"/>
  <c r="D371" i="4"/>
  <c r="D367" i="4" s="1"/>
  <c r="D396" i="4" s="1"/>
  <c r="I416" i="4"/>
  <c r="I417" i="4"/>
  <c r="G418" i="4"/>
  <c r="I424" i="4"/>
  <c r="G450" i="4"/>
  <c r="G446" i="4" s="1"/>
  <c r="G475" i="4" s="1"/>
  <c r="E451" i="4"/>
  <c r="F455" i="4" s="1"/>
  <c r="E453" i="4"/>
  <c r="E458" i="4"/>
  <c r="I458" i="4" s="1"/>
  <c r="I462" i="4"/>
  <c r="E460" i="4"/>
  <c r="I460" i="4" s="1"/>
  <c r="I480" i="4"/>
  <c r="E407" i="4"/>
  <c r="I503" i="4"/>
  <c r="D621" i="4"/>
  <c r="F717" i="4"/>
  <c r="F715" i="4"/>
  <c r="I720" i="4"/>
  <c r="G287" i="4"/>
  <c r="G316" i="4" s="1"/>
  <c r="D321" i="4"/>
  <c r="E322" i="4"/>
  <c r="G332" i="4"/>
  <c r="G324" i="4" s="1"/>
  <c r="G320" i="4" s="1"/>
  <c r="I338" i="4"/>
  <c r="G339" i="4"/>
  <c r="E355" i="4"/>
  <c r="I356" i="4"/>
  <c r="F411" i="4"/>
  <c r="F413" i="4"/>
  <c r="E447" i="4"/>
  <c r="I448" i="4"/>
  <c r="I465" i="4"/>
  <c r="D499" i="4"/>
  <c r="D495" i="4" s="1"/>
  <c r="D524" i="4" s="1"/>
  <c r="I533" i="4"/>
  <c r="E531" i="4"/>
  <c r="H543" i="4"/>
  <c r="I554" i="4"/>
  <c r="E548" i="4"/>
  <c r="E593" i="4"/>
  <c r="I594" i="4"/>
  <c r="I608" i="4"/>
  <c r="E606" i="4"/>
  <c r="I606" i="4" s="1"/>
  <c r="H636" i="4"/>
  <c r="H638" i="4"/>
  <c r="E372" i="4"/>
  <c r="D398" i="4"/>
  <c r="E535" i="4"/>
  <c r="I535" i="4" s="1"/>
  <c r="I552" i="4"/>
  <c r="E550" i="4"/>
  <c r="I550" i="4" s="1"/>
  <c r="I597" i="4"/>
  <c r="F629" i="4"/>
  <c r="F628" i="4" s="1"/>
  <c r="F624" i="4" s="1"/>
  <c r="G631" i="4"/>
  <c r="E633" i="4"/>
  <c r="D629" i="4"/>
  <c r="D628" i="4" s="1"/>
  <c r="H645" i="4"/>
  <c r="I663" i="4"/>
  <c r="H708" i="4"/>
  <c r="H710" i="4"/>
  <c r="I766" i="4"/>
  <c r="E764" i="4"/>
  <c r="I764" i="4" s="1"/>
  <c r="E762" i="4"/>
  <c r="D418" i="4"/>
  <c r="E467" i="4"/>
  <c r="I467" i="4" s="1"/>
  <c r="E539" i="4"/>
  <c r="I539" i="4" s="1"/>
  <c r="F547" i="4"/>
  <c r="F543" i="4" s="1"/>
  <c r="F572" i="4" s="1"/>
  <c r="E580" i="4"/>
  <c r="E584" i="4"/>
  <c r="I584" i="4" s="1"/>
  <c r="E588" i="4"/>
  <c r="I588" i="4" s="1"/>
  <c r="E599" i="4"/>
  <c r="I599" i="4" s="1"/>
  <c r="I601" i="4"/>
  <c r="G636" i="4"/>
  <c r="G643" i="4"/>
  <c r="G645" i="4"/>
  <c r="E649" i="4"/>
  <c r="D645" i="4"/>
  <c r="G623" i="4"/>
  <c r="E690" i="4"/>
  <c r="I690" i="4" s="1"/>
  <c r="I695" i="4"/>
  <c r="I728" i="4"/>
  <c r="F727" i="4"/>
  <c r="F724" i="4" s="1"/>
  <c r="F820" i="4"/>
  <c r="E613" i="4"/>
  <c r="I613" i="4" s="1"/>
  <c r="I642" i="4"/>
  <c r="E672" i="4"/>
  <c r="I673" i="4"/>
  <c r="I752" i="4"/>
  <c r="E751" i="4"/>
  <c r="F708" i="4"/>
  <c r="G710" i="4"/>
  <c r="E712" i="4"/>
  <c r="D708" i="4"/>
  <c r="G715" i="4"/>
  <c r="I721" i="4"/>
  <c r="H724" i="4"/>
  <c r="I730" i="4"/>
  <c r="I792" i="4"/>
  <c r="E791" i="4"/>
  <c r="I791" i="4" s="1"/>
  <c r="E820" i="4"/>
  <c r="I820" i="4" s="1"/>
  <c r="I822" i="4"/>
  <c r="E818" i="4"/>
  <c r="I836" i="4"/>
  <c r="E835" i="4"/>
  <c r="I647" i="4"/>
  <c r="G671" i="4"/>
  <c r="G700" i="4" s="1"/>
  <c r="I676" i="4"/>
  <c r="E683" i="4"/>
  <c r="I687" i="4"/>
  <c r="E685" i="4"/>
  <c r="I685" i="4" s="1"/>
  <c r="H715" i="4"/>
  <c r="I715" i="4" s="1"/>
  <c r="E848" i="4"/>
  <c r="I849" i="4"/>
  <c r="I884" i="4"/>
  <c r="I719" i="4"/>
  <c r="E717" i="4"/>
  <c r="D724" i="4"/>
  <c r="E727" i="4"/>
  <c r="I740" i="4"/>
  <c r="E738" i="4"/>
  <c r="I810" i="4"/>
  <c r="E804" i="4"/>
  <c r="I870" i="4"/>
  <c r="E868" i="4"/>
  <c r="I868" i="4" s="1"/>
  <c r="E866" i="4"/>
  <c r="I866" i="4" s="1"/>
  <c r="E725" i="4"/>
  <c r="H737" i="4"/>
  <c r="H733" i="4" s="1"/>
  <c r="H732" i="4" s="1"/>
  <c r="E746" i="4"/>
  <c r="I746" i="4" s="1"/>
  <c r="I747" i="4"/>
  <c r="I788" i="4"/>
  <c r="E787" i="4"/>
  <c r="E800" i="4"/>
  <c r="I801" i="4"/>
  <c r="F818" i="4"/>
  <c r="F803" i="4" s="1"/>
  <c r="F799" i="4" s="1"/>
  <c r="F828" i="4" s="1"/>
  <c r="I831" i="4"/>
  <c r="I856" i="4"/>
  <c r="E854" i="4"/>
  <c r="I854" i="4" s="1"/>
  <c r="I859" i="4"/>
  <c r="D925" i="4"/>
  <c r="E692" i="4"/>
  <c r="I692" i="4" s="1"/>
  <c r="D715" i="4"/>
  <c r="D737" i="4"/>
  <c r="D733" i="4" s="1"/>
  <c r="D732" i="4" s="1"/>
  <c r="E742" i="4"/>
  <c r="I742" i="4" s="1"/>
  <c r="I743" i="4"/>
  <c r="I783" i="4"/>
  <c r="I808" i="4"/>
  <c r="E806" i="4"/>
  <c r="I806" i="4" s="1"/>
  <c r="I844" i="4"/>
  <c r="E843" i="4"/>
  <c r="I843" i="4" s="1"/>
  <c r="E852" i="4"/>
  <c r="F896" i="4"/>
  <c r="F925" i="4" s="1"/>
  <c r="I796" i="4"/>
  <c r="E795" i="4"/>
  <c r="I795" i="4" s="1"/>
  <c r="I823" i="4"/>
  <c r="I840" i="4"/>
  <c r="E839" i="4"/>
  <c r="I839" i="4" s="1"/>
  <c r="I912" i="4"/>
  <c r="E910" i="4"/>
  <c r="I910" i="4" s="1"/>
  <c r="E917" i="4"/>
  <c r="I917" i="4" s="1"/>
  <c r="D274" i="3"/>
  <c r="D270" i="3" s="1"/>
  <c r="D269" i="3" s="1"/>
  <c r="D354" i="3"/>
  <c r="D350" i="3" s="1"/>
  <c r="D349" i="3" s="1"/>
  <c r="F737" i="3"/>
  <c r="F733" i="3" s="1"/>
  <c r="F732" i="3" s="1"/>
  <c r="D46" i="3"/>
  <c r="D48" i="3"/>
  <c r="G413" i="3"/>
  <c r="G411" i="3"/>
  <c r="F482" i="3"/>
  <c r="F478" i="3" s="1"/>
  <c r="F477" i="3" s="1"/>
  <c r="H482" i="3"/>
  <c r="H478" i="3" s="1"/>
  <c r="H477" i="3" s="1"/>
  <c r="D658" i="3"/>
  <c r="D654" i="3" s="1"/>
  <c r="D653" i="3" s="1"/>
  <c r="D623" i="3" s="1"/>
  <c r="H339" i="3"/>
  <c r="I29" i="3"/>
  <c r="H47" i="3"/>
  <c r="H39" i="3"/>
  <c r="H406" i="3"/>
  <c r="G530" i="3"/>
  <c r="G526" i="3" s="1"/>
  <c r="G525" i="3" s="1"/>
  <c r="G398" i="3" s="1"/>
  <c r="D737" i="3"/>
  <c r="D733" i="3" s="1"/>
  <c r="D732" i="3" s="1"/>
  <c r="G754" i="3"/>
  <c r="G22" i="3"/>
  <c r="H98" i="3"/>
  <c r="H94" i="3" s="1"/>
  <c r="H93" i="3" s="1"/>
  <c r="H63" i="3" s="1"/>
  <c r="H41" i="3"/>
  <c r="H225" i="3"/>
  <c r="H221" i="3" s="1"/>
  <c r="H220" i="3" s="1"/>
  <c r="H332" i="3"/>
  <c r="D579" i="3"/>
  <c r="D575" i="3" s="1"/>
  <c r="D574" i="3" s="1"/>
  <c r="G658" i="3"/>
  <c r="G654" i="3" s="1"/>
  <c r="G653" i="3" s="1"/>
  <c r="G623" i="3" s="1"/>
  <c r="D786" i="3"/>
  <c r="D782" i="3" s="1"/>
  <c r="D781" i="3" s="1"/>
  <c r="G900" i="3"/>
  <c r="F58" i="3"/>
  <c r="G40" i="3"/>
  <c r="F56" i="3"/>
  <c r="H58" i="3"/>
  <c r="D115" i="3"/>
  <c r="G46" i="3"/>
  <c r="I199" i="3"/>
  <c r="D242" i="3"/>
  <c r="D238" i="3" s="1"/>
  <c r="G274" i="3"/>
  <c r="G270" i="3" s="1"/>
  <c r="G269" i="3" s="1"/>
  <c r="F291" i="3"/>
  <c r="F39" i="3"/>
  <c r="F341" i="3"/>
  <c r="G371" i="3"/>
  <c r="G367" i="3" s="1"/>
  <c r="G396" i="3" s="1"/>
  <c r="E407" i="3"/>
  <c r="I415" i="3"/>
  <c r="D482" i="3"/>
  <c r="D478" i="3" s="1"/>
  <c r="D477" i="3" s="1"/>
  <c r="G629" i="3"/>
  <c r="H675" i="3"/>
  <c r="H717" i="3"/>
  <c r="E725" i="3"/>
  <c r="F820" i="3"/>
  <c r="F851" i="3"/>
  <c r="D851" i="3"/>
  <c r="D847" i="3" s="1"/>
  <c r="G883" i="3"/>
  <c r="G879" i="3" s="1"/>
  <c r="G878" i="3" s="1"/>
  <c r="I79" i="3"/>
  <c r="I14" i="3"/>
  <c r="D26" i="3"/>
  <c r="D150" i="3"/>
  <c r="F16" i="3"/>
  <c r="I16" i="3" s="1"/>
  <c r="G194" i="3"/>
  <c r="F197" i="3"/>
  <c r="G242" i="3"/>
  <c r="G238" i="3" s="1"/>
  <c r="D327" i="3"/>
  <c r="H42" i="3"/>
  <c r="F49" i="3"/>
  <c r="D418" i="3"/>
  <c r="H450" i="3"/>
  <c r="H446" i="3" s="1"/>
  <c r="D499" i="3"/>
  <c r="G547" i="3"/>
  <c r="G543" i="3" s="1"/>
  <c r="I720" i="3"/>
  <c r="D754" i="3"/>
  <c r="D750" i="3" s="1"/>
  <c r="D779" i="3" s="1"/>
  <c r="H900" i="3"/>
  <c r="D18" i="3"/>
  <c r="G33" i="3"/>
  <c r="G32" i="3" s="1"/>
  <c r="D47" i="3"/>
  <c r="E47" i="3" s="1"/>
  <c r="D55" i="3"/>
  <c r="G76" i="3"/>
  <c r="D164" i="3"/>
  <c r="F162" i="3"/>
  <c r="I168" i="3"/>
  <c r="E202" i="3"/>
  <c r="I202" i="3" s="1"/>
  <c r="E279" i="3"/>
  <c r="F48" i="3"/>
  <c r="G58" i="3"/>
  <c r="H371" i="3"/>
  <c r="H367" i="3" s="1"/>
  <c r="D400" i="3"/>
  <c r="D411" i="3"/>
  <c r="E423" i="3"/>
  <c r="I423" i="3" s="1"/>
  <c r="G56" i="3"/>
  <c r="G596" i="3"/>
  <c r="F638" i="3"/>
  <c r="G708" i="3"/>
  <c r="I772" i="3"/>
  <c r="F900" i="3"/>
  <c r="F896" i="3" s="1"/>
  <c r="F46" i="3"/>
  <c r="G53" i="3"/>
  <c r="E66" i="3"/>
  <c r="I66" i="3" s="1"/>
  <c r="I80" i="3"/>
  <c r="I126" i="3"/>
  <c r="D325" i="3"/>
  <c r="G339" i="3"/>
  <c r="E531" i="3"/>
  <c r="E762" i="3"/>
  <c r="I762" i="3" s="1"/>
  <c r="I822" i="3"/>
  <c r="D883" i="3"/>
  <c r="D879" i="3" s="1"/>
  <c r="D878" i="3" s="1"/>
  <c r="F78" i="3"/>
  <c r="H115" i="3"/>
  <c r="H111" i="3" s="1"/>
  <c r="H140" i="3" s="1"/>
  <c r="F164" i="3"/>
  <c r="I335" i="3"/>
  <c r="E429" i="3"/>
  <c r="E428" i="3" s="1"/>
  <c r="I428" i="3" s="1"/>
  <c r="F499" i="3"/>
  <c r="F495" i="3" s="1"/>
  <c r="F524" i="3" s="1"/>
  <c r="I532" i="3"/>
  <c r="D596" i="3"/>
  <c r="D592" i="3" s="1"/>
  <c r="F786" i="3"/>
  <c r="F782" i="3" s="1"/>
  <c r="F781" i="3" s="1"/>
  <c r="G851" i="3"/>
  <c r="G847" i="3" s="1"/>
  <c r="H26" i="3"/>
  <c r="H49" i="3"/>
  <c r="H45" i="3" s="1"/>
  <c r="F33" i="3"/>
  <c r="F32" i="3" s="1"/>
  <c r="G39" i="3"/>
  <c r="F71" i="3"/>
  <c r="H53" i="3"/>
  <c r="G190" i="3"/>
  <c r="F194" i="3"/>
  <c r="F190" i="3" s="1"/>
  <c r="E288" i="3"/>
  <c r="I288" i="3" s="1"/>
  <c r="I338" i="3"/>
  <c r="I351" i="3"/>
  <c r="F413" i="3"/>
  <c r="D54" i="3"/>
  <c r="H547" i="3"/>
  <c r="H543" i="3" s="1"/>
  <c r="E685" i="3"/>
  <c r="I685" i="3" s="1"/>
  <c r="D803" i="3"/>
  <c r="G41" i="3"/>
  <c r="H78" i="3"/>
  <c r="G49" i="3"/>
  <c r="D41" i="3"/>
  <c r="G157" i="3"/>
  <c r="F173" i="3"/>
  <c r="F172" i="3" s="1"/>
  <c r="H291" i="3"/>
  <c r="H287" i="3" s="1"/>
  <c r="H316" i="3" s="1"/>
  <c r="F339" i="3"/>
  <c r="I347" i="3"/>
  <c r="E355" i="3"/>
  <c r="I355" i="3" s="1"/>
  <c r="D450" i="3"/>
  <c r="D446" i="3" s="1"/>
  <c r="D475" i="3" s="1"/>
  <c r="E451" i="3"/>
  <c r="F456" i="3" s="1"/>
  <c r="F409" i="3" s="1"/>
  <c r="G579" i="3"/>
  <c r="G575" i="3" s="1"/>
  <c r="G574" i="3" s="1"/>
  <c r="H643" i="3"/>
  <c r="E751" i="3"/>
  <c r="I751" i="3" s="1"/>
  <c r="F754" i="3"/>
  <c r="F834" i="3"/>
  <c r="F830" i="3" s="1"/>
  <c r="F829" i="3" s="1"/>
  <c r="H883" i="3"/>
  <c r="H879" i="3" s="1"/>
  <c r="H878" i="3" s="1"/>
  <c r="D799" i="3"/>
  <c r="D69" i="3"/>
  <c r="H69" i="3"/>
  <c r="F98" i="3"/>
  <c r="F94" i="3" s="1"/>
  <c r="F93" i="3" s="1"/>
  <c r="H155" i="3"/>
  <c r="G55" i="3"/>
  <c r="E209" i="3"/>
  <c r="I209" i="3" s="1"/>
  <c r="H341" i="3"/>
  <c r="D420" i="3"/>
  <c r="D530" i="3"/>
  <c r="D526" i="3" s="1"/>
  <c r="D525" i="3" s="1"/>
  <c r="F631" i="3"/>
  <c r="F645" i="3"/>
  <c r="I721" i="3"/>
  <c r="D834" i="3"/>
  <c r="D830" i="3" s="1"/>
  <c r="D829" i="3" s="1"/>
  <c r="E711" i="3"/>
  <c r="I711" i="3" s="1"/>
  <c r="D710" i="3"/>
  <c r="E555" i="3"/>
  <c r="I555" i="3" s="1"/>
  <c r="E667" i="3"/>
  <c r="E835" i="3"/>
  <c r="I835" i="3" s="1"/>
  <c r="E453" i="3"/>
  <c r="E514" i="3"/>
  <c r="I514" i="3" s="1"/>
  <c r="E132" i="3"/>
  <c r="I132" i="3" s="1"/>
  <c r="E151" i="3"/>
  <c r="I151" i="3" s="1"/>
  <c r="E491" i="3"/>
  <c r="I491" i="3" s="1"/>
  <c r="E683" i="3"/>
  <c r="I683" i="3" s="1"/>
  <c r="I134" i="3"/>
  <c r="E162" i="3"/>
  <c r="E257" i="3"/>
  <c r="I257" i="3" s="1"/>
  <c r="I376" i="3"/>
  <c r="E516" i="3"/>
  <c r="I516" i="3" s="1"/>
  <c r="E663" i="3"/>
  <c r="I663" i="3" s="1"/>
  <c r="E843" i="3"/>
  <c r="E186" i="3"/>
  <c r="I186" i="3" s="1"/>
  <c r="E230" i="3"/>
  <c r="E421" i="3"/>
  <c r="E53" i="3" s="1"/>
  <c r="E584" i="3"/>
  <c r="E746" i="3"/>
  <c r="I746" i="3" s="1"/>
  <c r="E791" i="3"/>
  <c r="I791" i="3" s="1"/>
  <c r="E118" i="3"/>
  <c r="I118" i="3" s="1"/>
  <c r="E204" i="3"/>
  <c r="I204" i="3" s="1"/>
  <c r="I409" i="3"/>
  <c r="E21" i="3"/>
  <c r="I21" i="3" s="1"/>
  <c r="D17" i="3"/>
  <c r="D13" i="3" s="1"/>
  <c r="E27" i="3"/>
  <c r="I27" i="3" s="1"/>
  <c r="H22" i="3"/>
  <c r="E197" i="3"/>
  <c r="F724" i="3"/>
  <c r="F354" i="3"/>
  <c r="F350" i="3" s="1"/>
  <c r="F349" i="3" s="1"/>
  <c r="E884" i="3"/>
  <c r="F19" i="3"/>
  <c r="F18" i="3" s="1"/>
  <c r="F22" i="3"/>
  <c r="I25" i="3"/>
  <c r="G26" i="3"/>
  <c r="H33" i="3"/>
  <c r="H32" i="3" s="1"/>
  <c r="E42" i="3"/>
  <c r="F47" i="3"/>
  <c r="E58" i="3"/>
  <c r="I58" i="3" s="1"/>
  <c r="E73" i="3"/>
  <c r="I73" i="3" s="1"/>
  <c r="I91" i="3"/>
  <c r="D98" i="3"/>
  <c r="D94" i="3" s="1"/>
  <c r="D93" i="3" s="1"/>
  <c r="D63" i="3" s="1"/>
  <c r="I113" i="3"/>
  <c r="I120" i="3"/>
  <c r="E153" i="3"/>
  <c r="H148" i="3"/>
  <c r="E158" i="3"/>
  <c r="I158" i="3" s="1"/>
  <c r="G225" i="3"/>
  <c r="G221" i="3" s="1"/>
  <c r="G220" i="3" s="1"/>
  <c r="I261" i="3"/>
  <c r="E296" i="3"/>
  <c r="E292" i="3" s="1"/>
  <c r="G341" i="3"/>
  <c r="D341" i="3"/>
  <c r="I356" i="3"/>
  <c r="I382" i="3"/>
  <c r="I407" i="3"/>
  <c r="G482" i="3"/>
  <c r="G478" i="3" s="1"/>
  <c r="G477" i="3" s="1"/>
  <c r="E487" i="3"/>
  <c r="I487" i="3" s="1"/>
  <c r="I492" i="3"/>
  <c r="F530" i="3"/>
  <c r="F526" i="3" s="1"/>
  <c r="F525" i="3" s="1"/>
  <c r="E634" i="3"/>
  <c r="I634" i="3" s="1"/>
  <c r="I689" i="3"/>
  <c r="E787" i="3"/>
  <c r="I787" i="3" s="1"/>
  <c r="I792" i="3"/>
  <c r="F818" i="3"/>
  <c r="F803" i="3"/>
  <c r="F799" i="3" s="1"/>
  <c r="F828" i="3" s="1"/>
  <c r="G18" i="3"/>
  <c r="G47" i="3"/>
  <c r="D71" i="3"/>
  <c r="E75" i="3"/>
  <c r="I75" i="3" s="1"/>
  <c r="F76" i="3"/>
  <c r="D85" i="3"/>
  <c r="H85" i="3"/>
  <c r="D148" i="3"/>
  <c r="F153" i="3"/>
  <c r="F150" i="3" s="1"/>
  <c r="E160" i="3"/>
  <c r="I160" i="3" s="1"/>
  <c r="E170" i="3"/>
  <c r="I170" i="3" s="1"/>
  <c r="E211" i="3"/>
  <c r="I211" i="3" s="1"/>
  <c r="D225" i="3"/>
  <c r="D221" i="3" s="1"/>
  <c r="D220" i="3" s="1"/>
  <c r="D267" i="3" s="1"/>
  <c r="F274" i="3"/>
  <c r="F270" i="3" s="1"/>
  <c r="F269" i="3" s="1"/>
  <c r="E337" i="3"/>
  <c r="I337" i="3" s="1"/>
  <c r="E345" i="3"/>
  <c r="I345" i="3" s="1"/>
  <c r="H354" i="3"/>
  <c r="H350" i="3" s="1"/>
  <c r="H349" i="3" s="1"/>
  <c r="F374" i="3"/>
  <c r="G450" i="3"/>
  <c r="G446" i="3" s="1"/>
  <c r="H499" i="3"/>
  <c r="H495" i="3" s="1"/>
  <c r="H524" i="3" s="1"/>
  <c r="G499" i="3"/>
  <c r="E535" i="3"/>
  <c r="I535" i="3" s="1"/>
  <c r="I559" i="3"/>
  <c r="F579" i="3"/>
  <c r="F575" i="3" s="1"/>
  <c r="F574" i="3" s="1"/>
  <c r="H596" i="3"/>
  <c r="H592" i="3" s="1"/>
  <c r="E642" i="3"/>
  <c r="I642" i="3" s="1"/>
  <c r="D724" i="3"/>
  <c r="F750" i="3"/>
  <c r="F779" i="3" s="1"/>
  <c r="I807" i="3"/>
  <c r="G803" i="3"/>
  <c r="G799" i="3" s="1"/>
  <c r="G828" i="3" s="1"/>
  <c r="H834" i="3"/>
  <c r="H830" i="3" s="1"/>
  <c r="H829" i="3" s="1"/>
  <c r="H876" i="3" s="1"/>
  <c r="D900" i="3"/>
  <c r="D896" i="3" s="1"/>
  <c r="E580" i="3"/>
  <c r="I585" i="3"/>
  <c r="E626" i="3"/>
  <c r="E625" i="3" s="1"/>
  <c r="I625" i="3" s="1"/>
  <c r="E647" i="3"/>
  <c r="I647" i="3" s="1"/>
  <c r="F727" i="3"/>
  <c r="F55" i="3" s="1"/>
  <c r="I747" i="3"/>
  <c r="H803" i="3"/>
  <c r="H799" i="3" s="1"/>
  <c r="H851" i="3"/>
  <c r="H847" i="3" s="1"/>
  <c r="F85" i="3"/>
  <c r="E259" i="3"/>
  <c r="I259" i="3" s="1"/>
  <c r="D547" i="3"/>
  <c r="D543" i="3" s="1"/>
  <c r="I20" i="3"/>
  <c r="E24" i="3"/>
  <c r="I24" i="3" s="1"/>
  <c r="E54" i="3"/>
  <c r="D56" i="3"/>
  <c r="E56" i="3" s="1"/>
  <c r="H71" i="3"/>
  <c r="G85" i="3"/>
  <c r="E89" i="3"/>
  <c r="I89" i="3" s="1"/>
  <c r="E164" i="3"/>
  <c r="I188" i="3"/>
  <c r="I206" i="3"/>
  <c r="I231" i="3"/>
  <c r="H274" i="3"/>
  <c r="H270" i="3" s="1"/>
  <c r="H269" i="3" s="1"/>
  <c r="G354" i="3"/>
  <c r="G350" i="3" s="1"/>
  <c r="G349" i="3" s="1"/>
  <c r="G319" i="3" s="1"/>
  <c r="I401" i="3"/>
  <c r="I497" i="3"/>
  <c r="F547" i="3"/>
  <c r="F543" i="3" s="1"/>
  <c r="F636" i="3"/>
  <c r="F658" i="3"/>
  <c r="F654" i="3" s="1"/>
  <c r="F653" i="3" s="1"/>
  <c r="F623" i="3" s="1"/>
  <c r="E672" i="3"/>
  <c r="D675" i="3"/>
  <c r="D671" i="3" s="1"/>
  <c r="D700" i="3" s="1"/>
  <c r="G717" i="3"/>
  <c r="F722" i="3"/>
  <c r="G737" i="3"/>
  <c r="G733" i="3" s="1"/>
  <c r="G732" i="3" s="1"/>
  <c r="E742" i="3"/>
  <c r="I742" i="3" s="1"/>
  <c r="H754" i="3"/>
  <c r="H750" i="3" s="1"/>
  <c r="H786" i="3"/>
  <c r="H782" i="3" s="1"/>
  <c r="H781" i="3" s="1"/>
  <c r="D40" i="3"/>
  <c r="F65" i="3"/>
  <c r="G155" i="3"/>
  <c r="I230" i="3"/>
  <c r="H40" i="3"/>
  <c r="I72" i="3"/>
  <c r="I74" i="3"/>
  <c r="G71" i="3"/>
  <c r="I82" i="3"/>
  <c r="F83" i="3"/>
  <c r="E107" i="3"/>
  <c r="I107" i="3" s="1"/>
  <c r="D111" i="3"/>
  <c r="D140" i="3" s="1"/>
  <c r="D162" i="3"/>
  <c r="D177" i="3"/>
  <c r="D173" i="3" s="1"/>
  <c r="D172" i="3" s="1"/>
  <c r="D142" i="3" s="1"/>
  <c r="I191" i="3"/>
  <c r="H194" i="3"/>
  <c r="H190" i="3" s="1"/>
  <c r="H219" i="3" s="1"/>
  <c r="H242" i="3"/>
  <c r="H238" i="3" s="1"/>
  <c r="E252" i="3"/>
  <c r="I252" i="3" s="1"/>
  <c r="F334" i="3"/>
  <c r="E458" i="3"/>
  <c r="I458" i="3" s="1"/>
  <c r="E588" i="3"/>
  <c r="I588" i="3" s="1"/>
  <c r="F596" i="3"/>
  <c r="F592" i="3" s="1"/>
  <c r="D631" i="3"/>
  <c r="F629" i="3"/>
  <c r="D645" i="3"/>
  <c r="F675" i="3"/>
  <c r="F671" i="3" s="1"/>
  <c r="D708" i="3"/>
  <c r="I15" i="3"/>
  <c r="I28" i="3"/>
  <c r="D33" i="3"/>
  <c r="D32" i="3" s="1"/>
  <c r="H43" i="3"/>
  <c r="G48" i="3"/>
  <c r="F54" i="3"/>
  <c r="G78" i="3"/>
  <c r="D78" i="3"/>
  <c r="I86" i="3"/>
  <c r="E88" i="3"/>
  <c r="I88" i="3" s="1"/>
  <c r="E99" i="3"/>
  <c r="I99" i="3" s="1"/>
  <c r="I108" i="3"/>
  <c r="E130" i="3"/>
  <c r="I130" i="3" s="1"/>
  <c r="H150" i="3"/>
  <c r="I279" i="3"/>
  <c r="F287" i="3"/>
  <c r="G291" i="3"/>
  <c r="G287" i="3" s="1"/>
  <c r="G316" i="3" s="1"/>
  <c r="D291" i="3"/>
  <c r="D287" i="3" s="1"/>
  <c r="D316" i="3" s="1"/>
  <c r="E308" i="3"/>
  <c r="I308" i="3" s="1"/>
  <c r="E329" i="3"/>
  <c r="E331" i="3"/>
  <c r="I331" i="3" s="1"/>
  <c r="G334" i="3"/>
  <c r="I342" i="3"/>
  <c r="I344" i="3"/>
  <c r="D371" i="3"/>
  <c r="D367" i="3" s="1"/>
  <c r="D396" i="3" s="1"/>
  <c r="I416" i="3"/>
  <c r="I463" i="3"/>
  <c r="H530" i="3"/>
  <c r="H526" i="3" s="1"/>
  <c r="H525" i="3" s="1"/>
  <c r="H572" i="3" s="1"/>
  <c r="I589" i="3"/>
  <c r="I632" i="3"/>
  <c r="H645" i="3"/>
  <c r="F717" i="3"/>
  <c r="G834" i="3"/>
  <c r="G830" i="3" s="1"/>
  <c r="G829" i="3" s="1"/>
  <c r="G702" i="3" s="1"/>
  <c r="E888" i="3"/>
  <c r="I888" i="3" s="1"/>
  <c r="G896" i="3"/>
  <c r="G925" i="3" s="1"/>
  <c r="F26" i="3"/>
  <c r="G98" i="3"/>
  <c r="G94" i="3" s="1"/>
  <c r="G93" i="3" s="1"/>
  <c r="G63" i="3" s="1"/>
  <c r="E23" i="3"/>
  <c r="I23" i="3" s="1"/>
  <c r="H56" i="3"/>
  <c r="G115" i="3"/>
  <c r="G111" i="3" s="1"/>
  <c r="F157" i="3"/>
  <c r="E161" i="3"/>
  <c r="I161" i="3" s="1"/>
  <c r="D194" i="3"/>
  <c r="D190" i="3" s="1"/>
  <c r="F225" i="3"/>
  <c r="F221" i="3" s="1"/>
  <c r="F220" i="3" s="1"/>
  <c r="F142" i="3" s="1"/>
  <c r="E306" i="3"/>
  <c r="I306" i="3" s="1"/>
  <c r="H334" i="3"/>
  <c r="G406" i="3"/>
  <c r="D413" i="3"/>
  <c r="I635" i="3"/>
  <c r="I646" i="3"/>
  <c r="E648" i="3"/>
  <c r="I648" i="3" s="1"/>
  <c r="H671" i="3"/>
  <c r="E712" i="3"/>
  <c r="E708" i="3" s="1"/>
  <c r="I730" i="3"/>
  <c r="I843" i="3"/>
  <c r="F847" i="3"/>
  <c r="I127" i="3"/>
  <c r="E125" i="3"/>
  <c r="I125" i="3" s="1"/>
  <c r="E123" i="3"/>
  <c r="I123" i="3" s="1"/>
  <c r="I87" i="3"/>
  <c r="F140" i="3"/>
  <c r="F63" i="3"/>
  <c r="E19" i="3"/>
  <c r="D39" i="3"/>
  <c r="G42" i="3"/>
  <c r="D49" i="3"/>
  <c r="E49" i="3" s="1"/>
  <c r="F53" i="3"/>
  <c r="G54" i="3"/>
  <c r="H55" i="3"/>
  <c r="I95" i="3"/>
  <c r="I102" i="3"/>
  <c r="I112" i="3"/>
  <c r="H157" i="3"/>
  <c r="D157" i="3"/>
  <c r="D155" i="3"/>
  <c r="I166" i="3"/>
  <c r="G219" i="3"/>
  <c r="I277" i="3"/>
  <c r="E275" i="3"/>
  <c r="I328" i="3"/>
  <c r="E81" i="3"/>
  <c r="E78" i="3" s="1"/>
  <c r="G83" i="3"/>
  <c r="E159" i="3"/>
  <c r="E283" i="3"/>
  <c r="I283" i="3" s="1"/>
  <c r="I284" i="3"/>
  <c r="G327" i="3"/>
  <c r="G325" i="3"/>
  <c r="D319" i="3"/>
  <c r="I385" i="3"/>
  <c r="E381" i="3"/>
  <c r="I381" i="3" s="1"/>
  <c r="F69" i="3"/>
  <c r="H83" i="3"/>
  <c r="H68" i="3" s="1"/>
  <c r="H64" i="3" s="1"/>
  <c r="E176" i="3"/>
  <c r="I176" i="3" s="1"/>
  <c r="E179" i="3"/>
  <c r="E234" i="3"/>
  <c r="I234" i="3" s="1"/>
  <c r="I235" i="3"/>
  <c r="E247" i="3"/>
  <c r="F319" i="3"/>
  <c r="E379" i="3"/>
  <c r="I379" i="3" s="1"/>
  <c r="G69" i="3"/>
  <c r="D76" i="3"/>
  <c r="E103" i="3"/>
  <c r="I103" i="3" s="1"/>
  <c r="G150" i="3"/>
  <c r="G148" i="3"/>
  <c r="G164" i="3"/>
  <c r="G162" i="3"/>
  <c r="I239" i="3"/>
  <c r="I353" i="3"/>
  <c r="I165" i="3"/>
  <c r="H164" i="3"/>
  <c r="I222" i="3"/>
  <c r="I336" i="3"/>
  <c r="E377" i="3"/>
  <c r="E116" i="3"/>
  <c r="I154" i="3"/>
  <c r="I167" i="3"/>
  <c r="I174" i="3"/>
  <c r="E322" i="3"/>
  <c r="H327" i="3"/>
  <c r="H325" i="3"/>
  <c r="H324" i="3" s="1"/>
  <c r="H320" i="3" s="1"/>
  <c r="D334" i="3"/>
  <c r="D332" i="3"/>
  <c r="E359" i="3"/>
  <c r="I359" i="3" s="1"/>
  <c r="E363" i="3"/>
  <c r="I363" i="3" s="1"/>
  <c r="I364" i="3"/>
  <c r="I400" i="3"/>
  <c r="I593" i="3"/>
  <c r="D83" i="3"/>
  <c r="E145" i="3"/>
  <c r="E182" i="3"/>
  <c r="I182" i="3" s="1"/>
  <c r="I183" i="3"/>
  <c r="I227" i="3"/>
  <c r="E226" i="3"/>
  <c r="I303" i="3"/>
  <c r="E301" i="3"/>
  <c r="I301" i="3" s="1"/>
  <c r="E299" i="3"/>
  <c r="I299" i="3" s="1"/>
  <c r="I329" i="3"/>
  <c r="I343" i="3"/>
  <c r="E613" i="3"/>
  <c r="I613" i="3" s="1"/>
  <c r="E611" i="3"/>
  <c r="I611" i="3" s="1"/>
  <c r="I617" i="3"/>
  <c r="F243" i="3"/>
  <c r="F242" i="3" s="1"/>
  <c r="F238" i="3" s="1"/>
  <c r="I368" i="3"/>
  <c r="D398" i="3"/>
  <c r="D495" i="3"/>
  <c r="D524" i="3" s="1"/>
  <c r="E544" i="3"/>
  <c r="I545" i="3"/>
  <c r="D638" i="3"/>
  <c r="D636" i="3"/>
  <c r="E539" i="3"/>
  <c r="I539" i="3" s="1"/>
  <c r="I542" i="3"/>
  <c r="I192" i="3"/>
  <c r="I271" i="3"/>
  <c r="I369" i="3"/>
  <c r="I375" i="3"/>
  <c r="E386" i="3"/>
  <c r="I386" i="3" s="1"/>
  <c r="E388" i="3"/>
  <c r="I388" i="3" s="1"/>
  <c r="H420" i="3"/>
  <c r="H418" i="3"/>
  <c r="I456" i="3"/>
  <c r="G495" i="3"/>
  <c r="G524" i="3" s="1"/>
  <c r="I580" i="3"/>
  <c r="E599" i="3"/>
  <c r="I599" i="3" s="1"/>
  <c r="E597" i="3"/>
  <c r="I602" i="3"/>
  <c r="H162" i="3"/>
  <c r="H147" i="3" s="1"/>
  <c r="H143" i="3" s="1"/>
  <c r="I200" i="3"/>
  <c r="I254" i="3"/>
  <c r="I280" i="3"/>
  <c r="F332" i="3"/>
  <c r="E417" i="3"/>
  <c r="I417" i="3" s="1"/>
  <c r="I481" i="3"/>
  <c r="E483" i="3"/>
  <c r="I484" i="3"/>
  <c r="H631" i="3"/>
  <c r="H629" i="3"/>
  <c r="E804" i="3"/>
  <c r="I809" i="3"/>
  <c r="I240" i="3"/>
  <c r="E250" i="3"/>
  <c r="I250" i="3" s="1"/>
  <c r="G332" i="3"/>
  <c r="D339" i="3"/>
  <c r="I360" i="3"/>
  <c r="H413" i="3"/>
  <c r="G420" i="3"/>
  <c r="G418" i="3"/>
  <c r="I426" i="3"/>
  <c r="I496" i="3"/>
  <c r="E414" i="3"/>
  <c r="E557" i="3"/>
  <c r="I557" i="3" s="1"/>
  <c r="I558" i="3"/>
  <c r="E195" i="3"/>
  <c r="F330" i="3"/>
  <c r="F372" i="3"/>
  <c r="F371" i="3" s="1"/>
  <c r="F367" i="3" s="1"/>
  <c r="F396" i="3" s="1"/>
  <c r="E408" i="3"/>
  <c r="I422" i="3"/>
  <c r="G475" i="3"/>
  <c r="E447" i="3"/>
  <c r="I448" i="3"/>
  <c r="I511" i="3"/>
  <c r="E509" i="3"/>
  <c r="I509" i="3" s="1"/>
  <c r="E507" i="3"/>
  <c r="I507" i="3" s="1"/>
  <c r="H579" i="3"/>
  <c r="H575" i="3" s="1"/>
  <c r="H574" i="3" s="1"/>
  <c r="I584" i="3"/>
  <c r="G592" i="3"/>
  <c r="F643" i="3"/>
  <c r="D406" i="3"/>
  <c r="D404" i="3"/>
  <c r="D403" i="3" s="1"/>
  <c r="D399" i="3" s="1"/>
  <c r="F420" i="3"/>
  <c r="F418" i="3"/>
  <c r="I424" i="3"/>
  <c r="H475" i="3"/>
  <c r="H411" i="3"/>
  <c r="I531" i="3"/>
  <c r="G638" i="3"/>
  <c r="G636" i="3"/>
  <c r="H658" i="3"/>
  <c r="H654" i="3" s="1"/>
  <c r="H653" i="3" s="1"/>
  <c r="E639" i="3"/>
  <c r="I639" i="3" s="1"/>
  <c r="I686" i="3"/>
  <c r="F710" i="3"/>
  <c r="F708" i="3"/>
  <c r="I714" i="3"/>
  <c r="H896" i="3"/>
  <c r="I905" i="3"/>
  <c r="E903" i="3"/>
  <c r="I903" i="3" s="1"/>
  <c r="E901" i="3"/>
  <c r="E500" i="3"/>
  <c r="E502" i="3"/>
  <c r="I502" i="3" s="1"/>
  <c r="E562" i="3"/>
  <c r="I562" i="3" s="1"/>
  <c r="E564" i="3"/>
  <c r="I564" i="3" s="1"/>
  <c r="I651" i="3"/>
  <c r="E823" i="3"/>
  <c r="I848" i="3"/>
  <c r="F883" i="3"/>
  <c r="F879" i="3" s="1"/>
  <c r="F878" i="3" s="1"/>
  <c r="F925" i="3" s="1"/>
  <c r="E897" i="3"/>
  <c r="I898" i="3"/>
  <c r="I640" i="3"/>
  <c r="E659" i="3"/>
  <c r="I660" i="3"/>
  <c r="I672" i="3"/>
  <c r="G671" i="3"/>
  <c r="G700" i="3" s="1"/>
  <c r="I725" i="3"/>
  <c r="H724" i="3"/>
  <c r="H722" i="3"/>
  <c r="F455" i="3"/>
  <c r="E548" i="3"/>
  <c r="E550" i="3"/>
  <c r="I550" i="3" s="1"/>
  <c r="I594" i="3"/>
  <c r="G631" i="3"/>
  <c r="G645" i="3"/>
  <c r="I649" i="3"/>
  <c r="I667" i="3"/>
  <c r="E705" i="3"/>
  <c r="I713" i="3"/>
  <c r="D717" i="3"/>
  <c r="D715" i="3"/>
  <c r="I736" i="3"/>
  <c r="I759" i="3"/>
  <c r="E757" i="3"/>
  <c r="I757" i="3" s="1"/>
  <c r="E755" i="3"/>
  <c r="E854" i="3"/>
  <c r="I854" i="3" s="1"/>
  <c r="E852" i="3"/>
  <c r="I857" i="3"/>
  <c r="E910" i="3"/>
  <c r="I910" i="3" s="1"/>
  <c r="E908" i="3"/>
  <c r="I908" i="3" s="1"/>
  <c r="I914" i="3"/>
  <c r="G404" i="3"/>
  <c r="G403" i="3" s="1"/>
  <c r="G399" i="3" s="1"/>
  <c r="E465" i="3"/>
  <c r="I465" i="3" s="1"/>
  <c r="E467" i="3"/>
  <c r="I467" i="3" s="1"/>
  <c r="H710" i="3"/>
  <c r="H708" i="3"/>
  <c r="G724" i="3"/>
  <c r="H737" i="3"/>
  <c r="H733" i="3" s="1"/>
  <c r="H732" i="3" s="1"/>
  <c r="E764" i="3"/>
  <c r="I764" i="3" s="1"/>
  <c r="E718" i="3"/>
  <c r="I718" i="3" s="1"/>
  <c r="I765" i="3"/>
  <c r="H404" i="3"/>
  <c r="E460" i="3"/>
  <c r="I460" i="3" s="1"/>
  <c r="E604" i="3"/>
  <c r="I604" i="3" s="1"/>
  <c r="E606" i="3"/>
  <c r="I606" i="3" s="1"/>
  <c r="H638" i="3"/>
  <c r="H636" i="3"/>
  <c r="I655" i="3"/>
  <c r="E678" i="3"/>
  <c r="I678" i="3" s="1"/>
  <c r="E676" i="3"/>
  <c r="I695" i="3"/>
  <c r="E692" i="3"/>
  <c r="I692" i="3" s="1"/>
  <c r="E690" i="3"/>
  <c r="I690" i="3" s="1"/>
  <c r="E719" i="3"/>
  <c r="E641" i="3"/>
  <c r="I641" i="3" s="1"/>
  <c r="I712" i="3"/>
  <c r="I726" i="3"/>
  <c r="I800" i="3"/>
  <c r="E839" i="3"/>
  <c r="I839" i="3" s="1"/>
  <c r="I840" i="3"/>
  <c r="E868" i="3"/>
  <c r="I868" i="3" s="1"/>
  <c r="E866" i="3"/>
  <c r="I866" i="3" s="1"/>
  <c r="I871" i="3"/>
  <c r="D643" i="3"/>
  <c r="G722" i="3"/>
  <c r="K739" i="3"/>
  <c r="I884" i="3"/>
  <c r="E769" i="3"/>
  <c r="I769" i="3" s="1"/>
  <c r="E771" i="3"/>
  <c r="I771" i="3" s="1"/>
  <c r="E795" i="3"/>
  <c r="I795" i="3" s="1"/>
  <c r="G643" i="3"/>
  <c r="G750" i="3"/>
  <c r="I801" i="3"/>
  <c r="I836" i="3"/>
  <c r="I849" i="3"/>
  <c r="E915" i="3"/>
  <c r="I915" i="3" s="1"/>
  <c r="E917" i="3"/>
  <c r="I917" i="3" s="1"/>
  <c r="F715" i="3"/>
  <c r="G715" i="3"/>
  <c r="D722" i="3"/>
  <c r="E811" i="3"/>
  <c r="I811" i="3" s="1"/>
  <c r="E813" i="3"/>
  <c r="I813" i="3" s="1"/>
  <c r="E859" i="3"/>
  <c r="I859" i="3" s="1"/>
  <c r="E861" i="3"/>
  <c r="I861" i="3" s="1"/>
  <c r="H715" i="3"/>
  <c r="E806" i="3"/>
  <c r="I806" i="3" s="1"/>
  <c r="E892" i="3"/>
  <c r="I892" i="3" s="1"/>
  <c r="G327" i="2"/>
  <c r="E496" i="2"/>
  <c r="F19" i="2"/>
  <c r="F18" i="2" s="1"/>
  <c r="H22" i="2"/>
  <c r="C76" i="2"/>
  <c r="H76" i="2"/>
  <c r="H53" i="2"/>
  <c r="D56" i="2"/>
  <c r="G58" i="2"/>
  <c r="H111" i="2"/>
  <c r="E167" i="2"/>
  <c r="I167" i="2" s="1"/>
  <c r="C197" i="2"/>
  <c r="G267" i="2"/>
  <c r="I236" i="2"/>
  <c r="E296" i="2"/>
  <c r="I296" i="2" s="1"/>
  <c r="H291" i="2"/>
  <c r="H287" i="2" s="1"/>
  <c r="I302" i="2"/>
  <c r="I310" i="2"/>
  <c r="E337" i="2"/>
  <c r="I353" i="2"/>
  <c r="F367" i="2"/>
  <c r="D400" i="2"/>
  <c r="E408" i="2"/>
  <c r="E414" i="2"/>
  <c r="I414" i="2" s="1"/>
  <c r="I469" i="2"/>
  <c r="I541" i="2"/>
  <c r="C547" i="2"/>
  <c r="I559" i="2"/>
  <c r="I586" i="2"/>
  <c r="E642" i="2"/>
  <c r="I642" i="2" s="1"/>
  <c r="E646" i="2"/>
  <c r="I646" i="2" s="1"/>
  <c r="E647" i="2"/>
  <c r="E681" i="2"/>
  <c r="I681" i="2" s="1"/>
  <c r="F715" i="2"/>
  <c r="E721" i="2"/>
  <c r="I721" i="2" s="1"/>
  <c r="E730" i="2"/>
  <c r="I730" i="2" s="1"/>
  <c r="G737" i="2"/>
  <c r="G733" i="2" s="1"/>
  <c r="G732" i="2" s="1"/>
  <c r="H737" i="2"/>
  <c r="H733" i="2" s="1"/>
  <c r="H732" i="2" s="1"/>
  <c r="E787" i="2"/>
  <c r="H834" i="2"/>
  <c r="H830" i="2" s="1"/>
  <c r="H829" i="2" s="1"/>
  <c r="I920" i="2"/>
  <c r="G39" i="2"/>
  <c r="C69" i="2"/>
  <c r="H41" i="2"/>
  <c r="G42" i="2"/>
  <c r="F47" i="2"/>
  <c r="D78" i="2"/>
  <c r="I82" i="2"/>
  <c r="F85" i="2"/>
  <c r="C85" i="2"/>
  <c r="H58" i="2"/>
  <c r="D111" i="2"/>
  <c r="G177" i="2"/>
  <c r="G173" i="2" s="1"/>
  <c r="G172" i="2" s="1"/>
  <c r="E211" i="2"/>
  <c r="I211" i="2" s="1"/>
  <c r="H225" i="2"/>
  <c r="H221" i="2" s="1"/>
  <c r="H220" i="2" s="1"/>
  <c r="E243" i="2"/>
  <c r="I259" i="2"/>
  <c r="C294" i="2"/>
  <c r="E355" i="2"/>
  <c r="E363" i="2"/>
  <c r="C374" i="2"/>
  <c r="H450" i="2"/>
  <c r="H446" i="2" s="1"/>
  <c r="E557" i="2"/>
  <c r="I611" i="2"/>
  <c r="E626" i="2"/>
  <c r="E625" i="2" s="1"/>
  <c r="F671" i="2"/>
  <c r="C727" i="2"/>
  <c r="E727" i="2" s="1"/>
  <c r="I727" i="2" s="1"/>
  <c r="G750" i="2"/>
  <c r="F786" i="2"/>
  <c r="F782" i="2" s="1"/>
  <c r="F781" i="2" s="1"/>
  <c r="E795" i="2"/>
  <c r="I795" i="2" s="1"/>
  <c r="D799" i="2"/>
  <c r="I811" i="2"/>
  <c r="E835" i="2"/>
  <c r="E917" i="2"/>
  <c r="H47" i="2"/>
  <c r="G48" i="2"/>
  <c r="G53" i="2"/>
  <c r="E14" i="2"/>
  <c r="E28" i="2"/>
  <c r="I28" i="2" s="1"/>
  <c r="E29" i="2"/>
  <c r="I29" i="2" s="1"/>
  <c r="H40" i="2"/>
  <c r="G55" i="2"/>
  <c r="D39" i="2"/>
  <c r="E75" i="2"/>
  <c r="C78" i="2"/>
  <c r="H46" i="2"/>
  <c r="E88" i="2"/>
  <c r="I88" i="2" s="1"/>
  <c r="G56" i="2"/>
  <c r="G98" i="2"/>
  <c r="G94" i="2" s="1"/>
  <c r="G93" i="2" s="1"/>
  <c r="I112" i="2"/>
  <c r="E145" i="2"/>
  <c r="I176" i="2"/>
  <c r="C225" i="2"/>
  <c r="E257" i="2"/>
  <c r="E328" i="2"/>
  <c r="E347" i="2"/>
  <c r="D354" i="2"/>
  <c r="D350" i="2" s="1"/>
  <c r="D349" i="2" s="1"/>
  <c r="I365" i="2"/>
  <c r="G371" i="2"/>
  <c r="D420" i="2"/>
  <c r="F482" i="2"/>
  <c r="F478" i="2" s="1"/>
  <c r="F477" i="2" s="1"/>
  <c r="H495" i="2"/>
  <c r="F530" i="2"/>
  <c r="F526" i="2" s="1"/>
  <c r="F525" i="2" s="1"/>
  <c r="F658" i="2"/>
  <c r="F654" i="2" s="1"/>
  <c r="F653" i="2" s="1"/>
  <c r="D708" i="2"/>
  <c r="E728" i="2"/>
  <c r="H754" i="2"/>
  <c r="D754" i="2"/>
  <c r="F834" i="2"/>
  <c r="F830" i="2" s="1"/>
  <c r="F829" i="2" s="1"/>
  <c r="D883" i="2"/>
  <c r="D879" i="2" s="1"/>
  <c r="D878" i="2" s="1"/>
  <c r="I919" i="2"/>
  <c r="D140" i="2"/>
  <c r="D63" i="2"/>
  <c r="E195" i="2"/>
  <c r="E226" i="2"/>
  <c r="I227" i="2"/>
  <c r="D319" i="2"/>
  <c r="C355" i="2"/>
  <c r="C354" i="2" s="1"/>
  <c r="C350" i="2" s="1"/>
  <c r="C349" i="2" s="1"/>
  <c r="C319" i="2" s="1"/>
  <c r="H482" i="2"/>
  <c r="H478" i="2" s="1"/>
  <c r="H477" i="2" s="1"/>
  <c r="D22" i="2"/>
  <c r="C26" i="2"/>
  <c r="F26" i="2"/>
  <c r="D48" i="2"/>
  <c r="E48" i="2" s="1"/>
  <c r="H39" i="2"/>
  <c r="E74" i="2"/>
  <c r="I74" i="2" s="1"/>
  <c r="I75" i="2"/>
  <c r="G78" i="2"/>
  <c r="E81" i="2"/>
  <c r="I81" i="2" s="1"/>
  <c r="E118" i="2"/>
  <c r="I118" i="2" s="1"/>
  <c r="F115" i="2"/>
  <c r="G115" i="2"/>
  <c r="G111" i="2" s="1"/>
  <c r="H150" i="2"/>
  <c r="F173" i="2"/>
  <c r="F172" i="2" s="1"/>
  <c r="E179" i="2"/>
  <c r="C177" i="2"/>
  <c r="C173" i="2" s="1"/>
  <c r="C172" i="2" s="1"/>
  <c r="F197" i="2"/>
  <c r="E209" i="2"/>
  <c r="I209" i="2" s="1"/>
  <c r="C221" i="2"/>
  <c r="H242" i="2"/>
  <c r="H238" i="2" s="1"/>
  <c r="H267" i="2" s="1"/>
  <c r="I261" i="2"/>
  <c r="C274" i="2"/>
  <c r="C270" i="2" s="1"/>
  <c r="C269" i="2" s="1"/>
  <c r="D287" i="2"/>
  <c r="C292" i="2"/>
  <c r="E297" i="2"/>
  <c r="I351" i="2"/>
  <c r="E379" i="2"/>
  <c r="I379" i="2" s="1"/>
  <c r="I383" i="2"/>
  <c r="E483" i="2"/>
  <c r="I484" i="2"/>
  <c r="D530" i="2"/>
  <c r="D526" i="2" s="1"/>
  <c r="D525" i="2" s="1"/>
  <c r="G636" i="2"/>
  <c r="G638" i="2"/>
  <c r="E279" i="2"/>
  <c r="I280" i="2"/>
  <c r="C413" i="2"/>
  <c r="C411" i="2"/>
  <c r="E769" i="2"/>
  <c r="I769" i="2" s="1"/>
  <c r="I773" i="2"/>
  <c r="E888" i="2"/>
  <c r="I888" i="2" s="1"/>
  <c r="E24" i="2"/>
  <c r="I24" i="2" s="1"/>
  <c r="E25" i="2"/>
  <c r="I25" i="2" s="1"/>
  <c r="G33" i="2"/>
  <c r="G32" i="2" s="1"/>
  <c r="G47" i="2"/>
  <c r="C55" i="2"/>
  <c r="E55" i="2" s="1"/>
  <c r="E56" i="2"/>
  <c r="I56" i="2" s="1"/>
  <c r="E66" i="2"/>
  <c r="C71" i="2"/>
  <c r="I72" i="2"/>
  <c r="G40" i="2"/>
  <c r="G38" i="2" s="1"/>
  <c r="F71" i="2"/>
  <c r="E103" i="2"/>
  <c r="E116" i="2"/>
  <c r="C153" i="2"/>
  <c r="C150" i="2" s="1"/>
  <c r="H42" i="2"/>
  <c r="H177" i="2"/>
  <c r="H173" i="2" s="1"/>
  <c r="H172" i="2" s="1"/>
  <c r="E186" i="2"/>
  <c r="I186" i="2" s="1"/>
  <c r="I192" i="2"/>
  <c r="G194" i="2"/>
  <c r="I247" i="2"/>
  <c r="D274" i="2"/>
  <c r="D270" i="2" s="1"/>
  <c r="D269" i="2" s="1"/>
  <c r="D316" i="2" s="1"/>
  <c r="E275" i="2"/>
  <c r="I275" i="2" s="1"/>
  <c r="G274" i="2"/>
  <c r="G270" i="2" s="1"/>
  <c r="G269" i="2" s="1"/>
  <c r="G316" i="2" s="1"/>
  <c r="G46" i="2"/>
  <c r="H332" i="2"/>
  <c r="G339" i="2"/>
  <c r="I363" i="2"/>
  <c r="E415" i="2"/>
  <c r="I465" i="2"/>
  <c r="I467" i="2"/>
  <c r="C495" i="2"/>
  <c r="C592" i="2"/>
  <c r="C621" i="2" s="1"/>
  <c r="H708" i="2"/>
  <c r="F717" i="2"/>
  <c r="H48" i="2"/>
  <c r="F737" i="2"/>
  <c r="F733" i="2" s="1"/>
  <c r="F732" i="2" s="1"/>
  <c r="C786" i="2"/>
  <c r="C782" i="2" s="1"/>
  <c r="C781" i="2" s="1"/>
  <c r="G786" i="2"/>
  <c r="G782" i="2" s="1"/>
  <c r="G781" i="2" s="1"/>
  <c r="E861" i="2"/>
  <c r="I861" i="2" s="1"/>
  <c r="E718" i="2"/>
  <c r="E46" i="2" s="1"/>
  <c r="I862" i="2"/>
  <c r="F157" i="2"/>
  <c r="E359" i="2"/>
  <c r="I359" i="2" s="1"/>
  <c r="I401" i="2"/>
  <c r="E400" i="2"/>
  <c r="I15" i="2"/>
  <c r="I16" i="2"/>
  <c r="H18" i="2"/>
  <c r="H17" i="2" s="1"/>
  <c r="H13" i="2" s="1"/>
  <c r="C22" i="2"/>
  <c r="G22" i="2"/>
  <c r="G17" i="2" s="1"/>
  <c r="G13" i="2" s="1"/>
  <c r="F22" i="2"/>
  <c r="D26" i="2"/>
  <c r="E27" i="2"/>
  <c r="I27" i="2" s="1"/>
  <c r="D40" i="2"/>
  <c r="C49" i="2"/>
  <c r="E49" i="2" s="1"/>
  <c r="C58" i="2"/>
  <c r="E58" i="2" s="1"/>
  <c r="G71" i="2"/>
  <c r="F39" i="2"/>
  <c r="D71" i="2"/>
  <c r="H71" i="2"/>
  <c r="D76" i="2"/>
  <c r="F78" i="2"/>
  <c r="C83" i="2"/>
  <c r="C68" i="2" s="1"/>
  <c r="C64" i="2" s="1"/>
  <c r="D53" i="2"/>
  <c r="E89" i="2"/>
  <c r="I89" i="2" s="1"/>
  <c r="C98" i="2"/>
  <c r="C94" i="2" s="1"/>
  <c r="C93" i="2" s="1"/>
  <c r="H98" i="2"/>
  <c r="H94" i="2" s="1"/>
  <c r="H93" i="2" s="1"/>
  <c r="F98" i="2"/>
  <c r="F94" i="2" s="1"/>
  <c r="F93" i="2" s="1"/>
  <c r="I104" i="2"/>
  <c r="C115" i="2"/>
  <c r="C111" i="2" s="1"/>
  <c r="I126" i="2"/>
  <c r="F152" i="2"/>
  <c r="D150" i="2"/>
  <c r="D42" i="2"/>
  <c r="C162" i="2"/>
  <c r="E168" i="2"/>
  <c r="G190" i="2"/>
  <c r="F225" i="2"/>
  <c r="I306" i="2"/>
  <c r="I308" i="2"/>
  <c r="C404" i="2"/>
  <c r="C406" i="2"/>
  <c r="F623" i="2"/>
  <c r="I634" i="2"/>
  <c r="H645" i="2"/>
  <c r="H643" i="2"/>
  <c r="E659" i="2"/>
  <c r="I660" i="2"/>
  <c r="C678" i="2"/>
  <c r="I714" i="2"/>
  <c r="G722" i="2"/>
  <c r="F754" i="2"/>
  <c r="F750" i="2" s="1"/>
  <c r="E771" i="2"/>
  <c r="I771" i="2" s="1"/>
  <c r="I772" i="2"/>
  <c r="E725" i="2"/>
  <c r="G803" i="2"/>
  <c r="H847" i="2"/>
  <c r="H876" i="2" s="1"/>
  <c r="G900" i="2"/>
  <c r="G896" i="2" s="1"/>
  <c r="I917" i="2"/>
  <c r="E410" i="2"/>
  <c r="G413" i="2"/>
  <c r="E423" i="2"/>
  <c r="I423" i="2" s="1"/>
  <c r="G450" i="2"/>
  <c r="G446" i="2" s="1"/>
  <c r="G475" i="2" s="1"/>
  <c r="C482" i="2"/>
  <c r="C478" i="2" s="1"/>
  <c r="C477" i="2" s="1"/>
  <c r="D482" i="2"/>
  <c r="D478" i="2" s="1"/>
  <c r="D477" i="2" s="1"/>
  <c r="G499" i="2"/>
  <c r="G495" i="2" s="1"/>
  <c r="I557" i="2"/>
  <c r="F579" i="2"/>
  <c r="F575" i="2" s="1"/>
  <c r="F574" i="2" s="1"/>
  <c r="F621" i="2" s="1"/>
  <c r="I584" i="2"/>
  <c r="I599" i="2"/>
  <c r="H596" i="2"/>
  <c r="I613" i="2"/>
  <c r="D658" i="2"/>
  <c r="D654" i="2" s="1"/>
  <c r="D653" i="2" s="1"/>
  <c r="C658" i="2"/>
  <c r="C654" i="2" s="1"/>
  <c r="C653" i="2" s="1"/>
  <c r="G658" i="2"/>
  <c r="G654" i="2" s="1"/>
  <c r="G653" i="2" s="1"/>
  <c r="G675" i="2"/>
  <c r="G671" i="2" s="1"/>
  <c r="G700" i="2" s="1"/>
  <c r="D710" i="2"/>
  <c r="E720" i="2"/>
  <c r="G724" i="2"/>
  <c r="D737" i="2"/>
  <c r="D733" i="2" s="1"/>
  <c r="D732" i="2" s="1"/>
  <c r="F818" i="2"/>
  <c r="D834" i="2"/>
  <c r="D830" i="2" s="1"/>
  <c r="D829" i="2" s="1"/>
  <c r="E843" i="2"/>
  <c r="I843" i="2" s="1"/>
  <c r="D851" i="2"/>
  <c r="D847" i="2" s="1"/>
  <c r="E859" i="2"/>
  <c r="I859" i="2" s="1"/>
  <c r="G883" i="2"/>
  <c r="G879" i="2" s="1"/>
  <c r="G878" i="2" s="1"/>
  <c r="D896" i="2"/>
  <c r="C901" i="2"/>
  <c r="C900" i="2" s="1"/>
  <c r="C896" i="2" s="1"/>
  <c r="C925" i="2" s="1"/>
  <c r="C883" i="2"/>
  <c r="C879" i="2" s="1"/>
  <c r="C878" i="2" s="1"/>
  <c r="H883" i="2"/>
  <c r="H879" i="2" s="1"/>
  <c r="H878" i="2" s="1"/>
  <c r="I915" i="2"/>
  <c r="H274" i="2"/>
  <c r="H270" i="2" s="1"/>
  <c r="H269" i="2" s="1"/>
  <c r="F291" i="2"/>
  <c r="H325" i="2"/>
  <c r="E338" i="2"/>
  <c r="F341" i="2"/>
  <c r="G354" i="2"/>
  <c r="G350" i="2" s="1"/>
  <c r="G349" i="2" s="1"/>
  <c r="F354" i="2"/>
  <c r="F350" i="2" s="1"/>
  <c r="F349" i="2" s="1"/>
  <c r="F319" i="2" s="1"/>
  <c r="D367" i="2"/>
  <c r="D396" i="2" s="1"/>
  <c r="D413" i="2"/>
  <c r="H413" i="2"/>
  <c r="H411" i="2"/>
  <c r="I509" i="2"/>
  <c r="H530" i="2"/>
  <c r="H526" i="2" s="1"/>
  <c r="H525" i="2" s="1"/>
  <c r="C543" i="2"/>
  <c r="G543" i="2"/>
  <c r="F543" i="2"/>
  <c r="F629" i="2"/>
  <c r="E651" i="2"/>
  <c r="I651" i="2" s="1"/>
  <c r="H750" i="2"/>
  <c r="E713" i="2"/>
  <c r="D786" i="2"/>
  <c r="D782" i="2" s="1"/>
  <c r="D781" i="2" s="1"/>
  <c r="D828" i="2" s="1"/>
  <c r="H799" i="2"/>
  <c r="I813" i="2"/>
  <c r="G851" i="2"/>
  <c r="D925" i="2"/>
  <c r="C903" i="2"/>
  <c r="I66" i="2"/>
  <c r="E65" i="2"/>
  <c r="H219" i="2"/>
  <c r="H142" i="2"/>
  <c r="G45" i="2"/>
  <c r="G43" i="2"/>
  <c r="F17" i="2"/>
  <c r="F13" i="2" s="1"/>
  <c r="E26" i="2"/>
  <c r="I26" i="2" s="1"/>
  <c r="I58" i="2"/>
  <c r="D45" i="2"/>
  <c r="E47" i="2"/>
  <c r="C140" i="2"/>
  <c r="C63" i="2"/>
  <c r="H140" i="2"/>
  <c r="H63" i="2"/>
  <c r="F63" i="2"/>
  <c r="H38" i="2"/>
  <c r="G52" i="2"/>
  <c r="G63" i="2"/>
  <c r="G142" i="2"/>
  <c r="G219" i="2"/>
  <c r="I14" i="2"/>
  <c r="I23" i="2"/>
  <c r="I73" i="2"/>
  <c r="D85" i="2"/>
  <c r="D83" i="2"/>
  <c r="H85" i="2"/>
  <c r="H83" i="2"/>
  <c r="E144" i="2"/>
  <c r="I145" i="2"/>
  <c r="F150" i="2"/>
  <c r="F148" i="2"/>
  <c r="D157" i="2"/>
  <c r="D155" i="2"/>
  <c r="D164" i="2"/>
  <c r="D162" i="2"/>
  <c r="H164" i="2"/>
  <c r="H162" i="2"/>
  <c r="I191" i="2"/>
  <c r="I343" i="2"/>
  <c r="E354" i="2"/>
  <c r="I354" i="2" s="1"/>
  <c r="I355" i="2"/>
  <c r="I483" i="2"/>
  <c r="I496" i="2"/>
  <c r="I589" i="2"/>
  <c r="E588" i="2"/>
  <c r="I588" i="2" s="1"/>
  <c r="C820" i="2"/>
  <c r="C818" i="2"/>
  <c r="C803" i="2" s="1"/>
  <c r="E822" i="2"/>
  <c r="C726" i="2"/>
  <c r="C18" i="2"/>
  <c r="E19" i="2"/>
  <c r="F33" i="2"/>
  <c r="F32" i="2" s="1"/>
  <c r="C42" i="2"/>
  <c r="E42" i="2" s="1"/>
  <c r="H49" i="2"/>
  <c r="I49" i="2" s="1"/>
  <c r="D69" i="2"/>
  <c r="H69" i="2"/>
  <c r="E87" i="2"/>
  <c r="E99" i="2"/>
  <c r="I79" i="2"/>
  <c r="E132" i="2"/>
  <c r="I132" i="2" s="1"/>
  <c r="E130" i="2"/>
  <c r="I130" i="2" s="1"/>
  <c r="I134" i="2"/>
  <c r="C144" i="2"/>
  <c r="E151" i="2"/>
  <c r="G150" i="2"/>
  <c r="G148" i="2"/>
  <c r="E154" i="2"/>
  <c r="I154" i="2" s="1"/>
  <c r="E166" i="2"/>
  <c r="I168" i="2"/>
  <c r="D177" i="2"/>
  <c r="D173" i="2" s="1"/>
  <c r="D172" i="2" s="1"/>
  <c r="F195" i="2"/>
  <c r="F194" i="2" s="1"/>
  <c r="F190" i="2" s="1"/>
  <c r="F219" i="2" s="1"/>
  <c r="E197" i="2"/>
  <c r="I197" i="2" s="1"/>
  <c r="I198" i="2"/>
  <c r="E230" i="2"/>
  <c r="I230" i="2" s="1"/>
  <c r="I231" i="2"/>
  <c r="D242" i="2"/>
  <c r="D238" i="2" s="1"/>
  <c r="D267" i="2" s="1"/>
  <c r="E245" i="2"/>
  <c r="I249" i="2"/>
  <c r="F274" i="2"/>
  <c r="F270" i="2" s="1"/>
  <c r="F269" i="2" s="1"/>
  <c r="I284" i="2"/>
  <c r="E283" i="2"/>
  <c r="I283" i="2" s="1"/>
  <c r="I288" i="2"/>
  <c r="C291" i="2"/>
  <c r="C287" i="2" s="1"/>
  <c r="C316" i="2" s="1"/>
  <c r="E294" i="2"/>
  <c r="I294" i="2" s="1"/>
  <c r="E292" i="2"/>
  <c r="I297" i="2"/>
  <c r="G325" i="2"/>
  <c r="I338" i="2"/>
  <c r="F339" i="2"/>
  <c r="I347" i="2"/>
  <c r="G319" i="2"/>
  <c r="G367" i="2"/>
  <c r="G396" i="2" s="1"/>
  <c r="H406" i="2"/>
  <c r="H404" i="2"/>
  <c r="C33" i="2"/>
  <c r="H36" i="2"/>
  <c r="F46" i="2"/>
  <c r="D54" i="2"/>
  <c r="H54" i="2"/>
  <c r="E69" i="2"/>
  <c r="E125" i="2"/>
  <c r="I125" i="2" s="1"/>
  <c r="E123" i="2"/>
  <c r="I123" i="2" s="1"/>
  <c r="I128" i="2"/>
  <c r="D148" i="2"/>
  <c r="E152" i="2"/>
  <c r="G157" i="2"/>
  <c r="G155" i="2"/>
  <c r="E182" i="2"/>
  <c r="I182" i="2" s="1"/>
  <c r="E204" i="2"/>
  <c r="I204" i="2" s="1"/>
  <c r="E202" i="2"/>
  <c r="I206" i="2"/>
  <c r="I239" i="2"/>
  <c r="I271" i="2"/>
  <c r="I279" i="2"/>
  <c r="D327" i="2"/>
  <c r="I335" i="2"/>
  <c r="H334" i="2"/>
  <c r="G341" i="2"/>
  <c r="H319" i="2"/>
  <c r="I376" i="2"/>
  <c r="I389" i="2"/>
  <c r="E342" i="2"/>
  <c r="E388" i="2"/>
  <c r="I388" i="2" s="1"/>
  <c r="E386" i="2"/>
  <c r="I386" i="2" s="1"/>
  <c r="I392" i="2"/>
  <c r="I400" i="2"/>
  <c r="G406" i="2"/>
  <c r="G404" i="2"/>
  <c r="I415" i="2"/>
  <c r="C524" i="2"/>
  <c r="D645" i="2"/>
  <c r="D643" i="2"/>
  <c r="D33" i="2"/>
  <c r="D32" i="2" s="1"/>
  <c r="H33" i="2"/>
  <c r="H32" i="2" s="1"/>
  <c r="D41" i="2"/>
  <c r="F43" i="2"/>
  <c r="C46" i="2"/>
  <c r="C45" i="2" s="1"/>
  <c r="G50" i="2"/>
  <c r="F55" i="2"/>
  <c r="I55" i="2" s="1"/>
  <c r="D65" i="2"/>
  <c r="F69" i="2"/>
  <c r="F68" i="2" s="1"/>
  <c r="F64" i="2" s="1"/>
  <c r="G76" i="2"/>
  <c r="G68" i="2" s="1"/>
  <c r="G64" i="2" s="1"/>
  <c r="E80" i="2"/>
  <c r="I86" i="2"/>
  <c r="I91" i="2"/>
  <c r="I103" i="2"/>
  <c r="E107" i="2"/>
  <c r="I107" i="2" s="1"/>
  <c r="F111" i="2"/>
  <c r="F140" i="2" s="1"/>
  <c r="E115" i="2"/>
  <c r="I115" i="2" s="1"/>
  <c r="I116" i="2"/>
  <c r="F155" i="2"/>
  <c r="I158" i="2"/>
  <c r="E159" i="2"/>
  <c r="C157" i="2"/>
  <c r="C155" i="2"/>
  <c r="H157" i="2"/>
  <c r="H155" i="2"/>
  <c r="H147" i="2" s="1"/>
  <c r="H143" i="2" s="1"/>
  <c r="I165" i="2"/>
  <c r="I170" i="2"/>
  <c r="I179" i="2"/>
  <c r="E178" i="2"/>
  <c r="I199" i="2"/>
  <c r="F221" i="2"/>
  <c r="F220" i="2" s="1"/>
  <c r="F142" i="2" s="1"/>
  <c r="C220" i="2"/>
  <c r="C142" i="2" s="1"/>
  <c r="C267" i="2"/>
  <c r="I226" i="2"/>
  <c r="I257" i="2"/>
  <c r="H316" i="2"/>
  <c r="I328" i="2"/>
  <c r="D334" i="2"/>
  <c r="D332" i="2"/>
  <c r="D324" i="2" s="1"/>
  <c r="D320" i="2" s="1"/>
  <c r="I337" i="2"/>
  <c r="I344" i="2"/>
  <c r="E345" i="2"/>
  <c r="I345" i="2" s="1"/>
  <c r="C339" i="2"/>
  <c r="F374" i="2"/>
  <c r="F329" i="2"/>
  <c r="H420" i="2"/>
  <c r="H418" i="2"/>
  <c r="I517" i="2"/>
  <c r="E421" i="2"/>
  <c r="I421" i="2" s="1"/>
  <c r="F524" i="2"/>
  <c r="C195" i="2"/>
  <c r="C194" i="2" s="1"/>
  <c r="C190" i="2" s="1"/>
  <c r="C219" i="2" s="1"/>
  <c r="C245" i="2"/>
  <c r="F287" i="2"/>
  <c r="I303" i="2"/>
  <c r="E301" i="2"/>
  <c r="I301" i="2" s="1"/>
  <c r="E299" i="2"/>
  <c r="I299" i="2" s="1"/>
  <c r="H327" i="2"/>
  <c r="E330" i="2"/>
  <c r="I330" i="2" s="1"/>
  <c r="I356" i="2"/>
  <c r="I368" i="2"/>
  <c r="D406" i="2"/>
  <c r="D404" i="2"/>
  <c r="D403" i="2" s="1"/>
  <c r="D399" i="2" s="1"/>
  <c r="F413" i="2"/>
  <c r="F411" i="2"/>
  <c r="I416" i="2"/>
  <c r="F420" i="2"/>
  <c r="F418" i="2"/>
  <c r="E429" i="2"/>
  <c r="C446" i="2"/>
  <c r="I454" i="2"/>
  <c r="E407" i="2"/>
  <c r="I407" i="2" s="1"/>
  <c r="H475" i="2"/>
  <c r="E516" i="2"/>
  <c r="I516" i="2" s="1"/>
  <c r="H779" i="2"/>
  <c r="H702" i="2"/>
  <c r="C329" i="2"/>
  <c r="C40" i="2" s="1"/>
  <c r="G334" i="2"/>
  <c r="G332" i="2"/>
  <c r="E350" i="2"/>
  <c r="C372" i="2"/>
  <c r="C371" i="2" s="1"/>
  <c r="C367" i="2" s="1"/>
  <c r="H371" i="2"/>
  <c r="H367" i="2" s="1"/>
  <c r="H396" i="2" s="1"/>
  <c r="E404" i="2"/>
  <c r="E417" i="2"/>
  <c r="I417" i="2" s="1"/>
  <c r="G420" i="2"/>
  <c r="G418" i="2"/>
  <c r="D475" i="2"/>
  <c r="E447" i="2"/>
  <c r="I448" i="2"/>
  <c r="G524" i="2"/>
  <c r="I539" i="2"/>
  <c r="I566" i="2"/>
  <c r="E564" i="2"/>
  <c r="I564" i="2" s="1"/>
  <c r="E562" i="2"/>
  <c r="I562" i="2" s="1"/>
  <c r="D592" i="2"/>
  <c r="I594" i="2"/>
  <c r="E593" i="2"/>
  <c r="E638" i="2"/>
  <c r="E636" i="2"/>
  <c r="I640" i="2"/>
  <c r="F638" i="2"/>
  <c r="F636" i="2"/>
  <c r="G779" i="2"/>
  <c r="G702" i="2"/>
  <c r="F245" i="2"/>
  <c r="F243" i="2"/>
  <c r="F242" i="2" s="1"/>
  <c r="F238" i="2" s="1"/>
  <c r="E252" i="2"/>
  <c r="I252" i="2" s="1"/>
  <c r="E250" i="2"/>
  <c r="I250" i="2" s="1"/>
  <c r="E322" i="2"/>
  <c r="E336" i="2"/>
  <c r="C334" i="2"/>
  <c r="C332" i="2"/>
  <c r="D341" i="2"/>
  <c r="D339" i="2"/>
  <c r="H341" i="2"/>
  <c r="H339" i="2"/>
  <c r="H324" i="2" s="1"/>
  <c r="H320" i="2" s="1"/>
  <c r="E374" i="2"/>
  <c r="I374" i="2" s="1"/>
  <c r="E372" i="2"/>
  <c r="E422" i="2"/>
  <c r="C420" i="2"/>
  <c r="C418" i="2"/>
  <c r="C403" i="2" s="1"/>
  <c r="C399" i="2" s="1"/>
  <c r="I488" i="2"/>
  <c r="E487" i="2"/>
  <c r="I487" i="2" s="1"/>
  <c r="I528" i="2"/>
  <c r="I608" i="2"/>
  <c r="E606" i="2"/>
  <c r="I606" i="2" s="1"/>
  <c r="E604" i="2"/>
  <c r="I604" i="2" s="1"/>
  <c r="H623" i="2"/>
  <c r="D623" i="2"/>
  <c r="I664" i="2"/>
  <c r="E663" i="2"/>
  <c r="I663" i="2" s="1"/>
  <c r="C623" i="2"/>
  <c r="G623" i="2"/>
  <c r="F572" i="2"/>
  <c r="E530" i="2"/>
  <c r="I531" i="2"/>
  <c r="I536" i="2"/>
  <c r="E535" i="2"/>
  <c r="I535" i="2" s="1"/>
  <c r="G631" i="2"/>
  <c r="G645" i="2"/>
  <c r="G643" i="2"/>
  <c r="I659" i="2"/>
  <c r="I720" i="2"/>
  <c r="I462" i="2"/>
  <c r="E460" i="2"/>
  <c r="I460" i="2" s="1"/>
  <c r="E458" i="2"/>
  <c r="I458" i="2" s="1"/>
  <c r="E491" i="2"/>
  <c r="I491" i="2" s="1"/>
  <c r="D499" i="2"/>
  <c r="D495" i="2" s="1"/>
  <c r="I504" i="2"/>
  <c r="E502" i="2"/>
  <c r="I502" i="2" s="1"/>
  <c r="E500" i="2"/>
  <c r="I518" i="2"/>
  <c r="I544" i="2"/>
  <c r="H547" i="2"/>
  <c r="H543" i="2" s="1"/>
  <c r="I552" i="2"/>
  <c r="E550" i="2"/>
  <c r="I550" i="2" s="1"/>
  <c r="E548" i="2"/>
  <c r="H579" i="2"/>
  <c r="H575" i="2" s="1"/>
  <c r="H574" i="2" s="1"/>
  <c r="I625" i="2"/>
  <c r="I626" i="2"/>
  <c r="E633" i="2"/>
  <c r="H631" i="2"/>
  <c r="H629" i="2"/>
  <c r="C638" i="2"/>
  <c r="I639" i="2"/>
  <c r="I647" i="2"/>
  <c r="C645" i="2"/>
  <c r="C643" i="2"/>
  <c r="E648" i="2"/>
  <c r="I648" i="2" s="1"/>
  <c r="I667" i="2"/>
  <c r="I713" i="2"/>
  <c r="C475" i="2"/>
  <c r="E451" i="2"/>
  <c r="E453" i="2"/>
  <c r="F457" i="2"/>
  <c r="E514" i="2"/>
  <c r="I514" i="2" s="1"/>
  <c r="C530" i="2"/>
  <c r="C526" i="2" s="1"/>
  <c r="C525" i="2" s="1"/>
  <c r="G530" i="2"/>
  <c r="G526" i="2" s="1"/>
  <c r="G525" i="2" s="1"/>
  <c r="D547" i="2"/>
  <c r="D543" i="2" s="1"/>
  <c r="D572" i="2" s="1"/>
  <c r="I576" i="2"/>
  <c r="D579" i="2"/>
  <c r="D575" i="2" s="1"/>
  <c r="D574" i="2" s="1"/>
  <c r="D621" i="2" s="1"/>
  <c r="E580" i="2"/>
  <c r="I581" i="2"/>
  <c r="H592" i="2"/>
  <c r="E596" i="2"/>
  <c r="I596" i="2" s="1"/>
  <c r="I597" i="2"/>
  <c r="D631" i="2"/>
  <c r="D629" i="2"/>
  <c r="I635" i="2"/>
  <c r="D638" i="2"/>
  <c r="H638" i="2"/>
  <c r="I641" i="2"/>
  <c r="F645" i="2"/>
  <c r="F643" i="2"/>
  <c r="E649" i="2"/>
  <c r="I649" i="2" s="1"/>
  <c r="I672" i="2"/>
  <c r="E632" i="2"/>
  <c r="I632" i="2" s="1"/>
  <c r="I679" i="2"/>
  <c r="E712" i="2"/>
  <c r="C710" i="2"/>
  <c r="C708" i="2"/>
  <c r="I758" i="2"/>
  <c r="E711" i="2"/>
  <c r="I711" i="2" s="1"/>
  <c r="C629" i="2"/>
  <c r="G629" i="2"/>
  <c r="G628" i="2" s="1"/>
  <c r="G624" i="2" s="1"/>
  <c r="C631" i="2"/>
  <c r="D636" i="2"/>
  <c r="H636" i="2"/>
  <c r="C676" i="2"/>
  <c r="C675" i="2" s="1"/>
  <c r="C671" i="2" s="1"/>
  <c r="C700" i="2" s="1"/>
  <c r="H675" i="2"/>
  <c r="H671" i="2" s="1"/>
  <c r="H700" i="2" s="1"/>
  <c r="G717" i="2"/>
  <c r="G715" i="2"/>
  <c r="H724" i="2"/>
  <c r="H722" i="2"/>
  <c r="E739" i="2"/>
  <c r="C738" i="2"/>
  <c r="C737" i="2" s="1"/>
  <c r="I744" i="2"/>
  <c r="E742" i="2"/>
  <c r="I742" i="2" s="1"/>
  <c r="H828" i="2"/>
  <c r="I848" i="2"/>
  <c r="D675" i="2"/>
  <c r="D671" i="2" s="1"/>
  <c r="D700" i="2" s="1"/>
  <c r="I680" i="2"/>
  <c r="E678" i="2"/>
  <c r="I678" i="2" s="1"/>
  <c r="E676" i="2"/>
  <c r="E685" i="2"/>
  <c r="I685" i="2" s="1"/>
  <c r="E683" i="2"/>
  <c r="I683" i="2" s="1"/>
  <c r="E705" i="2"/>
  <c r="F710" i="2"/>
  <c r="F708" i="2"/>
  <c r="I718" i="2"/>
  <c r="E719" i="2"/>
  <c r="C717" i="2"/>
  <c r="C715" i="2"/>
  <c r="H717" i="2"/>
  <c r="H715" i="2"/>
  <c r="I725" i="2"/>
  <c r="D724" i="2"/>
  <c r="D722" i="2"/>
  <c r="I728" i="2"/>
  <c r="I766" i="2"/>
  <c r="E764" i="2"/>
  <c r="I764" i="2" s="1"/>
  <c r="E762" i="2"/>
  <c r="I762" i="2" s="1"/>
  <c r="I800" i="2"/>
  <c r="I856" i="2"/>
  <c r="E854" i="2"/>
  <c r="I854" i="2" s="1"/>
  <c r="E852" i="2"/>
  <c r="I894" i="2"/>
  <c r="E892" i="2"/>
  <c r="I892" i="2" s="1"/>
  <c r="I694" i="2"/>
  <c r="E692" i="2"/>
  <c r="I692" i="2" s="1"/>
  <c r="E690" i="2"/>
  <c r="I690" i="2" s="1"/>
  <c r="G710" i="2"/>
  <c r="G708" i="2"/>
  <c r="D717" i="2"/>
  <c r="D715" i="2"/>
  <c r="F779" i="2"/>
  <c r="F702" i="2"/>
  <c r="E760" i="2"/>
  <c r="C757" i="2"/>
  <c r="C755" i="2"/>
  <c r="C754" i="2" s="1"/>
  <c r="C750" i="2" s="1"/>
  <c r="I808" i="2"/>
  <c r="E806" i="2"/>
  <c r="I806" i="2" s="1"/>
  <c r="E804" i="2"/>
  <c r="I885" i="2"/>
  <c r="E884" i="2"/>
  <c r="D750" i="2"/>
  <c r="I751" i="2"/>
  <c r="F726" i="2"/>
  <c r="E746" i="2"/>
  <c r="I746" i="2" s="1"/>
  <c r="I752" i="2"/>
  <c r="C799" i="2"/>
  <c r="C828" i="2" s="1"/>
  <c r="G799" i="2"/>
  <c r="G828" i="2" s="1"/>
  <c r="F803" i="2"/>
  <c r="F799" i="2" s="1"/>
  <c r="F828" i="2" s="1"/>
  <c r="I823" i="2"/>
  <c r="C843" i="2"/>
  <c r="C834" i="2" s="1"/>
  <c r="C830" i="2" s="1"/>
  <c r="C829" i="2" s="1"/>
  <c r="G847" i="2"/>
  <c r="G876" i="2" s="1"/>
  <c r="F851" i="2"/>
  <c r="F847" i="2" s="1"/>
  <c r="F876" i="2" s="1"/>
  <c r="I880" i="2"/>
  <c r="G925" i="2"/>
  <c r="I897" i="2"/>
  <c r="I905" i="2"/>
  <c r="E903" i="2"/>
  <c r="I903" i="2" s="1"/>
  <c r="E901" i="2"/>
  <c r="K736" i="2"/>
  <c r="C736" i="2" s="1"/>
  <c r="E786" i="2"/>
  <c r="I787" i="2"/>
  <c r="I792" i="2"/>
  <c r="E791" i="2"/>
  <c r="I791" i="2" s="1"/>
  <c r="I835" i="2"/>
  <c r="E839" i="2"/>
  <c r="I839" i="2" s="1"/>
  <c r="I840" i="2"/>
  <c r="H925" i="2"/>
  <c r="F896" i="2"/>
  <c r="F925" i="2" s="1"/>
  <c r="E870" i="2"/>
  <c r="E908" i="2"/>
  <c r="I908" i="2" s="1"/>
  <c r="E910" i="2"/>
  <c r="I910" i="2" s="1"/>
  <c r="C866" i="2"/>
  <c r="C851" i="2" s="1"/>
  <c r="C847" i="2" s="1"/>
  <c r="F227" i="1"/>
  <c r="F224" i="1"/>
  <c r="F249" i="1"/>
  <c r="F248" i="1"/>
  <c r="F247" i="1"/>
  <c r="C248" i="1"/>
  <c r="C247" i="1"/>
  <c r="C224" i="1"/>
  <c r="C227" i="1"/>
  <c r="E222" i="1"/>
  <c r="F222" i="1"/>
  <c r="F823" i="1"/>
  <c r="C823" i="1"/>
  <c r="F822" i="1"/>
  <c r="C822" i="1"/>
  <c r="F60" i="6" l="1"/>
  <c r="I60" i="6" s="1"/>
  <c r="I31" i="6"/>
  <c r="F724" i="5"/>
  <c r="F54" i="5"/>
  <c r="F50" i="5" s="1"/>
  <c r="H316" i="5"/>
  <c r="D396" i="5"/>
  <c r="G38" i="5"/>
  <c r="H707" i="5"/>
  <c r="H703" i="5" s="1"/>
  <c r="I76" i="5"/>
  <c r="H140" i="5"/>
  <c r="G628" i="5"/>
  <c r="G624" i="5" s="1"/>
  <c r="G524" i="5"/>
  <c r="D140" i="5"/>
  <c r="F707" i="5"/>
  <c r="F703" i="5" s="1"/>
  <c r="I646" i="5"/>
  <c r="I422" i="5"/>
  <c r="H52" i="5"/>
  <c r="E420" i="5"/>
  <c r="I722" i="5"/>
  <c r="D876" i="5"/>
  <c r="I726" i="5"/>
  <c r="I328" i="5"/>
  <c r="G316" i="5"/>
  <c r="I164" i="5"/>
  <c r="H324" i="5"/>
  <c r="H320" i="5" s="1"/>
  <c r="D17" i="5"/>
  <c r="D13" i="5" s="1"/>
  <c r="E851" i="5"/>
  <c r="G324" i="5"/>
  <c r="G320" i="5" s="1"/>
  <c r="I19" i="5"/>
  <c r="E834" i="5"/>
  <c r="E830" i="5" s="1"/>
  <c r="H267" i="5"/>
  <c r="G35" i="5"/>
  <c r="G31" i="5" s="1"/>
  <c r="G60" i="5" s="1"/>
  <c r="F828" i="5"/>
  <c r="I420" i="5"/>
  <c r="G621" i="5"/>
  <c r="D219" i="5"/>
  <c r="I676" i="5"/>
  <c r="F147" i="5"/>
  <c r="F143" i="5" s="1"/>
  <c r="H219" i="5"/>
  <c r="G779" i="5"/>
  <c r="F629" i="5"/>
  <c r="F628" i="5" s="1"/>
  <c r="F624" i="5" s="1"/>
  <c r="G219" i="5"/>
  <c r="G572" i="5"/>
  <c r="I245" i="5"/>
  <c r="I23" i="5"/>
  <c r="D398" i="5"/>
  <c r="E883" i="5"/>
  <c r="I883" i="5" s="1"/>
  <c r="I671" i="5"/>
  <c r="D38" i="5"/>
  <c r="D628" i="5"/>
  <c r="D624" i="5" s="1"/>
  <c r="F396" i="5"/>
  <c r="H396" i="5"/>
  <c r="F572" i="5"/>
  <c r="I724" i="5"/>
  <c r="I675" i="5"/>
  <c r="I645" i="5"/>
  <c r="E631" i="5"/>
  <c r="I631" i="5" s="1"/>
  <c r="E596" i="5"/>
  <c r="E592" i="5" s="1"/>
  <c r="I592" i="5" s="1"/>
  <c r="E715" i="5"/>
  <c r="I715" i="5" s="1"/>
  <c r="I720" i="5"/>
  <c r="E39" i="5"/>
  <c r="I39" i="5" s="1"/>
  <c r="I725" i="5"/>
  <c r="I820" i="5"/>
  <c r="F398" i="5"/>
  <c r="F140" i="5"/>
  <c r="D36" i="5"/>
  <c r="H403" i="5"/>
  <c r="H399" i="5" s="1"/>
  <c r="H524" i="5"/>
  <c r="I22" i="5"/>
  <c r="E17" i="5"/>
  <c r="I717" i="5"/>
  <c r="F702" i="5"/>
  <c r="I413" i="5"/>
  <c r="D142" i="5"/>
  <c r="H50" i="5"/>
  <c r="H35" i="5" s="1"/>
  <c r="H31" i="5" s="1"/>
  <c r="H60" i="5" s="1"/>
  <c r="I55" i="5"/>
  <c r="I197" i="5"/>
  <c r="F17" i="5"/>
  <c r="F13" i="5" s="1"/>
  <c r="E900" i="5"/>
  <c r="I900" i="5" s="1"/>
  <c r="I643" i="5"/>
  <c r="E406" i="5"/>
  <c r="D403" i="5"/>
  <c r="D399" i="5" s="1"/>
  <c r="F267" i="5"/>
  <c r="E371" i="5"/>
  <c r="I371" i="5" s="1"/>
  <c r="E194" i="5"/>
  <c r="D43" i="5"/>
  <c r="I56" i="5"/>
  <c r="E786" i="5"/>
  <c r="D316" i="5"/>
  <c r="E411" i="5"/>
  <c r="E403" i="5" s="1"/>
  <c r="E399" i="5" s="1"/>
  <c r="I26" i="5"/>
  <c r="F410" i="5"/>
  <c r="I457" i="5"/>
  <c r="D707" i="5"/>
  <c r="D703" i="5" s="1"/>
  <c r="E704" i="5"/>
  <c r="I705" i="5"/>
  <c r="E638" i="5"/>
  <c r="I638" i="5" s="1"/>
  <c r="I641" i="5"/>
  <c r="E636" i="5"/>
  <c r="I636" i="5" s="1"/>
  <c r="F324" i="5"/>
  <c r="F320" i="5" s="1"/>
  <c r="I355" i="5"/>
  <c r="E354" i="5"/>
  <c r="E332" i="5"/>
  <c r="I332" i="5" s="1"/>
  <c r="E334" i="5"/>
  <c r="I334" i="5" s="1"/>
  <c r="I336" i="5"/>
  <c r="D52" i="5"/>
  <c r="F150" i="5"/>
  <c r="I150" i="5" s="1"/>
  <c r="G147" i="5"/>
  <c r="G143" i="5" s="1"/>
  <c r="I48" i="5"/>
  <c r="D68" i="5"/>
  <c r="D64" i="5" s="1"/>
  <c r="I411" i="5"/>
  <c r="H142" i="5"/>
  <c r="F52" i="5"/>
  <c r="D50" i="5"/>
  <c r="G52" i="5"/>
  <c r="I153" i="5"/>
  <c r="I834" i="5"/>
  <c r="E803" i="5"/>
  <c r="I507" i="5"/>
  <c r="E499" i="5"/>
  <c r="E450" i="5"/>
  <c r="F455" i="5"/>
  <c r="F456" i="5"/>
  <c r="I418" i="5"/>
  <c r="G396" i="5"/>
  <c r="G319" i="5"/>
  <c r="E242" i="5"/>
  <c r="I243" i="5"/>
  <c r="I159" i="5"/>
  <c r="E157" i="5"/>
  <c r="I157" i="5" s="1"/>
  <c r="E155" i="5"/>
  <c r="I155" i="5" s="1"/>
  <c r="I73" i="5"/>
  <c r="E71" i="5"/>
  <c r="I71" i="5" s="1"/>
  <c r="E69" i="5"/>
  <c r="I145" i="5"/>
  <c r="E144" i="5"/>
  <c r="I49" i="5"/>
  <c r="E36" i="5"/>
  <c r="I54" i="5"/>
  <c r="E50" i="5"/>
  <c r="I195" i="5"/>
  <c r="H45" i="5"/>
  <c r="I712" i="5"/>
  <c r="E710" i="5"/>
  <c r="I710" i="5" s="1"/>
  <c r="E708" i="5"/>
  <c r="I629" i="5"/>
  <c r="E547" i="5"/>
  <c r="E428" i="5"/>
  <c r="I429" i="5"/>
  <c r="E367" i="5"/>
  <c r="I367" i="5" s="1"/>
  <c r="E291" i="5"/>
  <c r="I292" i="5"/>
  <c r="D324" i="5"/>
  <c r="D320" i="5" s="1"/>
  <c r="F45" i="5"/>
  <c r="F43" i="5"/>
  <c r="I321" i="5"/>
  <c r="I116" i="5"/>
  <c r="E115" i="5"/>
  <c r="E43" i="5"/>
  <c r="I47" i="5"/>
  <c r="D45" i="5"/>
  <c r="E737" i="5"/>
  <c r="I738" i="5"/>
  <c r="I851" i="5"/>
  <c r="E847" i="5"/>
  <c r="I847" i="5" s="1"/>
  <c r="E750" i="5"/>
  <c r="I750" i="5" s="1"/>
  <c r="I659" i="5"/>
  <c r="E658" i="5"/>
  <c r="I625" i="5"/>
  <c r="I580" i="5"/>
  <c r="E579" i="5"/>
  <c r="I421" i="5"/>
  <c r="E53" i="5"/>
  <c r="I53" i="5" s="1"/>
  <c r="I531" i="5"/>
  <c r="E530" i="5"/>
  <c r="I482" i="5"/>
  <c r="E478" i="5"/>
  <c r="I275" i="5"/>
  <c r="E274" i="5"/>
  <c r="I596" i="5"/>
  <c r="G398" i="5"/>
  <c r="I343" i="5"/>
  <c r="E341" i="5"/>
  <c r="I341" i="5" s="1"/>
  <c r="E339" i="5"/>
  <c r="I339" i="5" s="1"/>
  <c r="E225" i="5"/>
  <c r="I226" i="5"/>
  <c r="F219" i="5"/>
  <c r="F142" i="5"/>
  <c r="E325" i="5"/>
  <c r="I329" i="5"/>
  <c r="E327" i="5"/>
  <c r="I327" i="5" s="1"/>
  <c r="I158" i="5"/>
  <c r="E46" i="5"/>
  <c r="I46" i="5" s="1"/>
  <c r="G140" i="5"/>
  <c r="G63" i="5"/>
  <c r="I78" i="5"/>
  <c r="I178" i="5"/>
  <c r="E177" i="5"/>
  <c r="I103" i="5"/>
  <c r="E98" i="5"/>
  <c r="I85" i="5"/>
  <c r="E32" i="5"/>
  <c r="I33" i="5"/>
  <c r="I148" i="5"/>
  <c r="G707" i="4"/>
  <c r="G703" i="4" s="1"/>
  <c r="G398" i="4"/>
  <c r="G267" i="4"/>
  <c r="F267" i="4"/>
  <c r="I76" i="4"/>
  <c r="E78" i="4"/>
  <c r="I78" i="4" s="1"/>
  <c r="I66" i="4"/>
  <c r="H267" i="4"/>
  <c r="F150" i="4"/>
  <c r="D38" i="4"/>
  <c r="H396" i="4"/>
  <c r="D700" i="4"/>
  <c r="D143" i="4"/>
  <c r="G628" i="4"/>
  <c r="G624" i="4" s="1"/>
  <c r="F147" i="4"/>
  <c r="F143" i="4" s="1"/>
  <c r="E418" i="4"/>
  <c r="I197" i="4"/>
  <c r="H143" i="4"/>
  <c r="I162" i="4"/>
  <c r="G52" i="4"/>
  <c r="E658" i="4"/>
  <c r="I658" i="4" s="1"/>
  <c r="I374" i="4"/>
  <c r="I166" i="4"/>
  <c r="I659" i="4"/>
  <c r="E420" i="4"/>
  <c r="I420" i="4" s="1"/>
  <c r="E157" i="4"/>
  <c r="I157" i="4" s="1"/>
  <c r="E900" i="4"/>
  <c r="I900" i="4" s="1"/>
  <c r="I48" i="4"/>
  <c r="I159" i="4"/>
  <c r="E596" i="4"/>
  <c r="E592" i="4" s="1"/>
  <c r="I592" i="4" s="1"/>
  <c r="E654" i="4"/>
  <c r="I654" i="4" s="1"/>
  <c r="F779" i="4"/>
  <c r="F702" i="4"/>
  <c r="I717" i="4"/>
  <c r="I818" i="4"/>
  <c r="I401" i="4"/>
  <c r="E334" i="4"/>
  <c r="I334" i="4" s="1"/>
  <c r="G147" i="4"/>
  <c r="G143" i="4" s="1"/>
  <c r="D142" i="4"/>
  <c r="E164" i="4"/>
  <c r="I164" i="4" s="1"/>
  <c r="G17" i="4"/>
  <c r="G13" i="4" s="1"/>
  <c r="H142" i="4"/>
  <c r="E883" i="4"/>
  <c r="F17" i="4"/>
  <c r="F13" i="4" s="1"/>
  <c r="F64" i="4"/>
  <c r="H17" i="4"/>
  <c r="H13" i="4" s="1"/>
  <c r="D32" i="4"/>
  <c r="E33" i="4"/>
  <c r="E32" i="4" s="1"/>
  <c r="I32" i="4" s="1"/>
  <c r="D403" i="4"/>
  <c r="D399" i="4" s="1"/>
  <c r="H628" i="4"/>
  <c r="H624" i="4" s="1"/>
  <c r="I71" i="4"/>
  <c r="E46" i="4"/>
  <c r="I46" i="4" s="1"/>
  <c r="I596" i="4"/>
  <c r="F408" i="4"/>
  <c r="F40" i="4" s="1"/>
  <c r="I455" i="4"/>
  <c r="I355" i="4"/>
  <c r="E354" i="4"/>
  <c r="I69" i="4"/>
  <c r="I852" i="4"/>
  <c r="E851" i="4"/>
  <c r="I851" i="4" s="1"/>
  <c r="I800" i="4"/>
  <c r="I738" i="4"/>
  <c r="E737" i="4"/>
  <c r="F722" i="4"/>
  <c r="I848" i="4"/>
  <c r="E750" i="4"/>
  <c r="I750" i="4" s="1"/>
  <c r="I751" i="4"/>
  <c r="I762" i="4"/>
  <c r="E754" i="4"/>
  <c r="I754" i="4" s="1"/>
  <c r="H707" i="4"/>
  <c r="H703" i="4" s="1"/>
  <c r="I447" i="4"/>
  <c r="E291" i="4"/>
  <c r="I407" i="4"/>
  <c r="E406" i="4"/>
  <c r="E39" i="4"/>
  <c r="I39" i="4" s="1"/>
  <c r="I65" i="4"/>
  <c r="E638" i="4"/>
  <c r="I638" i="4" s="1"/>
  <c r="E636" i="4"/>
  <c r="I636" i="4" s="1"/>
  <c r="I641" i="4"/>
  <c r="I626" i="4"/>
  <c r="E625" i="4"/>
  <c r="E225" i="4"/>
  <c r="I226" i="4"/>
  <c r="H38" i="4"/>
  <c r="H36" i="4"/>
  <c r="G403" i="4"/>
  <c r="G399" i="4" s="1"/>
  <c r="G38" i="4"/>
  <c r="E499" i="4"/>
  <c r="I116" i="4"/>
  <c r="E115" i="4"/>
  <c r="E98" i="4"/>
  <c r="I99" i="4"/>
  <c r="E36" i="4"/>
  <c r="G45" i="4"/>
  <c r="G43" i="4"/>
  <c r="G35" i="4" s="1"/>
  <c r="G31" i="4" s="1"/>
  <c r="G60" i="4" s="1"/>
  <c r="I27" i="4"/>
  <c r="E26" i="4"/>
  <c r="I26" i="4" s="1"/>
  <c r="E786" i="4"/>
  <c r="I787" i="4"/>
  <c r="H779" i="4"/>
  <c r="H702" i="4"/>
  <c r="F707" i="4"/>
  <c r="F703" i="4" s="1"/>
  <c r="E629" i="4"/>
  <c r="I633" i="4"/>
  <c r="E631" i="4"/>
  <c r="I631" i="4" s="1"/>
  <c r="I593" i="4"/>
  <c r="E530" i="4"/>
  <c r="I531" i="4"/>
  <c r="I322" i="4"/>
  <c r="E321" i="4"/>
  <c r="E411" i="4"/>
  <c r="I415" i="4"/>
  <c r="E413" i="4"/>
  <c r="I413" i="4" s="1"/>
  <c r="I87" i="4"/>
  <c r="E85" i="4"/>
  <c r="I85" i="4" s="1"/>
  <c r="E83" i="4"/>
  <c r="I83" i="4" s="1"/>
  <c r="D624" i="4"/>
  <c r="H572" i="4"/>
  <c r="I483" i="4"/>
  <c r="E482" i="4"/>
  <c r="D324" i="4"/>
  <c r="D320" i="4" s="1"/>
  <c r="I243" i="4"/>
  <c r="E242" i="4"/>
  <c r="I242" i="4" s="1"/>
  <c r="D68" i="4"/>
  <c r="D64" i="4" s="1"/>
  <c r="E332" i="4"/>
  <c r="I332" i="4" s="1"/>
  <c r="I178" i="4"/>
  <c r="E177" i="4"/>
  <c r="I155" i="4"/>
  <c r="I49" i="4"/>
  <c r="D36" i="4"/>
  <c r="D35" i="4" s="1"/>
  <c r="I239" i="4"/>
  <c r="I33" i="4"/>
  <c r="E50" i="4"/>
  <c r="I54" i="4"/>
  <c r="G68" i="4"/>
  <c r="G64" i="4" s="1"/>
  <c r="I683" i="4"/>
  <c r="E675" i="4"/>
  <c r="I675" i="4" s="1"/>
  <c r="E708" i="4"/>
  <c r="I712" i="4"/>
  <c r="E710" i="4"/>
  <c r="I710" i="4" s="1"/>
  <c r="I672" i="4"/>
  <c r="I580" i="4"/>
  <c r="E579" i="4"/>
  <c r="F327" i="4"/>
  <c r="F325" i="4"/>
  <c r="F324" i="4" s="1"/>
  <c r="F320" i="4" s="1"/>
  <c r="D779" i="4"/>
  <c r="D702" i="4"/>
  <c r="E896" i="4"/>
  <c r="I725" i="4"/>
  <c r="E53" i="4"/>
  <c r="I53" i="4" s="1"/>
  <c r="I804" i="4"/>
  <c r="E803" i="4"/>
  <c r="I803" i="4" s="1"/>
  <c r="I727" i="4"/>
  <c r="E724" i="4"/>
  <c r="I724" i="4" s="1"/>
  <c r="E722" i="4"/>
  <c r="I722" i="4" s="1"/>
  <c r="E834" i="4"/>
  <c r="I835" i="4"/>
  <c r="D707" i="4"/>
  <c r="D703" i="4" s="1"/>
  <c r="I649" i="4"/>
  <c r="E643" i="4"/>
  <c r="I643" i="4" s="1"/>
  <c r="E645" i="4"/>
  <c r="I645" i="4" s="1"/>
  <c r="E371" i="4"/>
  <c r="I372" i="4"/>
  <c r="I548" i="4"/>
  <c r="E547" i="4"/>
  <c r="F457" i="4"/>
  <c r="E450" i="4"/>
  <c r="F456" i="4"/>
  <c r="H324" i="4"/>
  <c r="H320" i="4" s="1"/>
  <c r="I705" i="4"/>
  <c r="E704" i="4"/>
  <c r="F142" i="4"/>
  <c r="F219" i="4"/>
  <c r="E274" i="4"/>
  <c r="I275" i="4"/>
  <c r="I418" i="4"/>
  <c r="E325" i="4"/>
  <c r="I329" i="4"/>
  <c r="E327" i="4"/>
  <c r="I327" i="4" s="1"/>
  <c r="H50" i="4"/>
  <c r="H52" i="4"/>
  <c r="I23" i="4"/>
  <c r="E22" i="4"/>
  <c r="I22" i="4" s="1"/>
  <c r="I19" i="4"/>
  <c r="E18" i="4"/>
  <c r="I428" i="4"/>
  <c r="F45" i="4"/>
  <c r="E148" i="4"/>
  <c r="I153" i="4"/>
  <c r="E150" i="4"/>
  <c r="I150" i="4" s="1"/>
  <c r="E43" i="4"/>
  <c r="I43" i="4" s="1"/>
  <c r="I47" i="4"/>
  <c r="E45" i="4"/>
  <c r="I344" i="4"/>
  <c r="E341" i="4"/>
  <c r="I341" i="4" s="1"/>
  <c r="E339" i="4"/>
  <c r="I339" i="4" s="1"/>
  <c r="F55" i="4"/>
  <c r="I195" i="4"/>
  <c r="E194" i="4"/>
  <c r="D17" i="4"/>
  <c r="D13" i="4" s="1"/>
  <c r="D219" i="3"/>
  <c r="F219" i="3"/>
  <c r="F267" i="3"/>
  <c r="F621" i="3"/>
  <c r="D147" i="3"/>
  <c r="D143" i="3" s="1"/>
  <c r="D621" i="3"/>
  <c r="D925" i="3"/>
  <c r="G572" i="3"/>
  <c r="D876" i="3"/>
  <c r="D702" i="3"/>
  <c r="H142" i="3"/>
  <c r="G142" i="3"/>
  <c r="G621" i="3"/>
  <c r="G876" i="3"/>
  <c r="I164" i="3"/>
  <c r="F68" i="3"/>
  <c r="F64" i="3" s="1"/>
  <c r="E85" i="3"/>
  <c r="G140" i="3"/>
  <c r="H267" i="3"/>
  <c r="I197" i="3"/>
  <c r="D572" i="3"/>
  <c r="D36" i="3"/>
  <c r="E579" i="3"/>
  <c r="E575" i="3" s="1"/>
  <c r="F876" i="3"/>
  <c r="H17" i="3"/>
  <c r="H13" i="3" s="1"/>
  <c r="D828" i="3"/>
  <c r="I47" i="3"/>
  <c r="I54" i="3"/>
  <c r="I421" i="3"/>
  <c r="I56" i="3"/>
  <c r="H396" i="3"/>
  <c r="E420" i="3"/>
  <c r="I420" i="3" s="1"/>
  <c r="F148" i="3"/>
  <c r="F147" i="3" s="1"/>
  <c r="F143" i="3" s="1"/>
  <c r="G707" i="3"/>
  <c r="G703" i="3" s="1"/>
  <c r="F457" i="3"/>
  <c r="E418" i="3"/>
  <c r="I418" i="3" s="1"/>
  <c r="H319" i="3"/>
  <c r="I429" i="3"/>
  <c r="I49" i="3"/>
  <c r="E332" i="3"/>
  <c r="I332" i="3" s="1"/>
  <c r="E22" i="3"/>
  <c r="I22" i="3" s="1"/>
  <c r="F700" i="3"/>
  <c r="H621" i="3"/>
  <c r="E65" i="3"/>
  <c r="I65" i="3" s="1"/>
  <c r="D38" i="3"/>
  <c r="H925" i="3"/>
  <c r="E39" i="3"/>
  <c r="I39" i="3" s="1"/>
  <c r="E710" i="3"/>
  <c r="I710" i="3" s="1"/>
  <c r="E83" i="3"/>
  <c r="E411" i="3"/>
  <c r="I411" i="3" s="1"/>
  <c r="E26" i="3"/>
  <c r="F50" i="3"/>
  <c r="E645" i="3"/>
  <c r="I645" i="3" s="1"/>
  <c r="I626" i="3"/>
  <c r="E334" i="3"/>
  <c r="I334" i="3" s="1"/>
  <c r="E71" i="3"/>
  <c r="I71" i="3" s="1"/>
  <c r="E98" i="3"/>
  <c r="I98" i="3" s="1"/>
  <c r="I85" i="3"/>
  <c r="F316" i="3"/>
  <c r="F17" i="3"/>
  <c r="F13" i="3" s="1"/>
  <c r="F398" i="3"/>
  <c r="E643" i="3"/>
  <c r="I78" i="3"/>
  <c r="D52" i="3"/>
  <c r="F41" i="3"/>
  <c r="D628" i="3"/>
  <c r="D624" i="3" s="1"/>
  <c r="G267" i="3"/>
  <c r="D68" i="3"/>
  <c r="D64" i="3" s="1"/>
  <c r="E69" i="3"/>
  <c r="I69" i="3" s="1"/>
  <c r="I26" i="3"/>
  <c r="F572" i="3"/>
  <c r="H403" i="3"/>
  <c r="H399" i="3" s="1"/>
  <c r="G68" i="3"/>
  <c r="G64" i="3" s="1"/>
  <c r="E339" i="3"/>
  <c r="I339" i="3" s="1"/>
  <c r="H828" i="3"/>
  <c r="I153" i="3"/>
  <c r="F43" i="3"/>
  <c r="F45" i="3"/>
  <c r="E883" i="3"/>
  <c r="I883" i="3" s="1"/>
  <c r="H398" i="3"/>
  <c r="E530" i="3"/>
  <c r="I530" i="3" s="1"/>
  <c r="E341" i="3"/>
  <c r="I341" i="3" s="1"/>
  <c r="H38" i="3"/>
  <c r="H36" i="3"/>
  <c r="E633" i="3"/>
  <c r="I296" i="3"/>
  <c r="E294" i="3"/>
  <c r="I294" i="3" s="1"/>
  <c r="G17" i="3"/>
  <c r="G13" i="3" s="1"/>
  <c r="G779" i="3"/>
  <c r="D50" i="3"/>
  <c r="D707" i="3"/>
  <c r="D703" i="3" s="1"/>
  <c r="F628" i="3"/>
  <c r="F624" i="3" s="1"/>
  <c r="F52" i="3"/>
  <c r="E33" i="3"/>
  <c r="G43" i="3"/>
  <c r="G45" i="3"/>
  <c r="I852" i="3"/>
  <c r="E851" i="3"/>
  <c r="I708" i="3"/>
  <c r="E834" i="3"/>
  <c r="I676" i="3"/>
  <c r="E675" i="3"/>
  <c r="E450" i="3"/>
  <c r="E446" i="3" s="1"/>
  <c r="E786" i="3"/>
  <c r="E406" i="3"/>
  <c r="E404" i="3"/>
  <c r="E574" i="3"/>
  <c r="I575" i="3"/>
  <c r="E330" i="3"/>
  <c r="E41" i="3"/>
  <c r="I162" i="3"/>
  <c r="G38" i="3"/>
  <c r="G36" i="3"/>
  <c r="I53" i="3"/>
  <c r="E739" i="3"/>
  <c r="E194" i="3"/>
  <c r="I195" i="3"/>
  <c r="E144" i="3"/>
  <c r="I145" i="3"/>
  <c r="H707" i="3"/>
  <c r="H703" i="3" s="1"/>
  <c r="I500" i="3"/>
  <c r="E499" i="3"/>
  <c r="I226" i="3"/>
  <c r="E225" i="3"/>
  <c r="D324" i="3"/>
  <c r="D320" i="3" s="1"/>
  <c r="I179" i="3"/>
  <c r="E178" i="3"/>
  <c r="I659" i="3"/>
  <c r="E658" i="3"/>
  <c r="I457" i="3"/>
  <c r="F410" i="3"/>
  <c r="H700" i="3"/>
  <c r="H623" i="3"/>
  <c r="I804" i="3"/>
  <c r="I544" i="3"/>
  <c r="E152" i="3"/>
  <c r="I81" i="3"/>
  <c r="E76" i="3"/>
  <c r="I76" i="3" s="1"/>
  <c r="H779" i="3"/>
  <c r="H702" i="3"/>
  <c r="I705" i="3"/>
  <c r="E704" i="3"/>
  <c r="I897" i="3"/>
  <c r="E374" i="3"/>
  <c r="I374" i="3" s="1"/>
  <c r="E372" i="3"/>
  <c r="I377" i="3"/>
  <c r="I247" i="3"/>
  <c r="E245" i="3"/>
  <c r="I245" i="3" s="1"/>
  <c r="E243" i="3"/>
  <c r="E48" i="3"/>
  <c r="I719" i="3"/>
  <c r="E717" i="3"/>
  <c r="I717" i="3" s="1"/>
  <c r="E715" i="3"/>
  <c r="I715" i="3" s="1"/>
  <c r="I643" i="3"/>
  <c r="E900" i="3"/>
  <c r="I900" i="3" s="1"/>
  <c r="I901" i="3"/>
  <c r="F327" i="3"/>
  <c r="F325" i="3"/>
  <c r="F324" i="3" s="1"/>
  <c r="F320" i="3" s="1"/>
  <c r="F702" i="3"/>
  <c r="I483" i="3"/>
  <c r="E482" i="3"/>
  <c r="I597" i="3"/>
  <c r="E596" i="3"/>
  <c r="E413" i="3"/>
  <c r="I413" i="3" s="1"/>
  <c r="H52" i="3"/>
  <c r="H50" i="3"/>
  <c r="I755" i="3"/>
  <c r="E754" i="3"/>
  <c r="E636" i="3"/>
  <c r="I636" i="3" s="1"/>
  <c r="E820" i="3"/>
  <c r="I820" i="3" s="1"/>
  <c r="E818" i="3"/>
  <c r="I818" i="3" s="1"/>
  <c r="I823" i="3"/>
  <c r="F707" i="3"/>
  <c r="F703" i="3" s="1"/>
  <c r="G628" i="3"/>
  <c r="G624" i="3" s="1"/>
  <c r="E115" i="3"/>
  <c r="I116" i="3"/>
  <c r="G147" i="3"/>
  <c r="G143" i="3" s="1"/>
  <c r="G324" i="3"/>
  <c r="G320" i="3" s="1"/>
  <c r="G52" i="3"/>
  <c r="G50" i="3"/>
  <c r="I19" i="3"/>
  <c r="E18" i="3"/>
  <c r="E638" i="3"/>
  <c r="I638" i="3" s="1"/>
  <c r="E727" i="3"/>
  <c r="I447" i="3"/>
  <c r="H628" i="3"/>
  <c r="H624" i="3" s="1"/>
  <c r="I579" i="3"/>
  <c r="I322" i="3"/>
  <c r="E321" i="3"/>
  <c r="E354" i="3"/>
  <c r="E157" i="3"/>
  <c r="I157" i="3" s="1"/>
  <c r="E155" i="3"/>
  <c r="I155" i="3" s="1"/>
  <c r="I159" i="3"/>
  <c r="I292" i="3"/>
  <c r="E291" i="3"/>
  <c r="I83" i="3"/>
  <c r="F453" i="3"/>
  <c r="I453" i="3" s="1"/>
  <c r="F451" i="3"/>
  <c r="F408" i="3"/>
  <c r="E547" i="3"/>
  <c r="I547" i="3" s="1"/>
  <c r="I548" i="3"/>
  <c r="I414" i="3"/>
  <c r="E46" i="3"/>
  <c r="I46" i="3" s="1"/>
  <c r="I455" i="3"/>
  <c r="I275" i="3"/>
  <c r="E274" i="3"/>
  <c r="D45" i="3"/>
  <c r="D43" i="3"/>
  <c r="D35" i="3" s="1"/>
  <c r="D31" i="3" s="1"/>
  <c r="D60" i="3" s="1"/>
  <c r="E643" i="2"/>
  <c r="I643" i="2" s="1"/>
  <c r="E658" i="2"/>
  <c r="E406" i="2"/>
  <c r="H68" i="2"/>
  <c r="H64" i="2" s="1"/>
  <c r="H45" i="2"/>
  <c r="G140" i="2"/>
  <c r="I48" i="2"/>
  <c r="H524" i="2"/>
  <c r="F700" i="2"/>
  <c r="D707" i="2"/>
  <c r="D703" i="2" s="1"/>
  <c r="H707" i="2"/>
  <c r="H703" i="2" s="1"/>
  <c r="F396" i="2"/>
  <c r="F628" i="2"/>
  <c r="F624" i="2" s="1"/>
  <c r="D702" i="2"/>
  <c r="D17" i="2"/>
  <c r="D13" i="2" s="1"/>
  <c r="E834" i="2"/>
  <c r="I834" i="2" s="1"/>
  <c r="D779" i="2"/>
  <c r="D524" i="2"/>
  <c r="D64" i="2"/>
  <c r="G403" i="2"/>
  <c r="G399" i="2" s="1"/>
  <c r="G147" i="2"/>
  <c r="G143" i="2" s="1"/>
  <c r="D68" i="2"/>
  <c r="C41" i="2"/>
  <c r="C36" i="2" s="1"/>
  <c r="H403" i="2"/>
  <c r="H399" i="2" s="1"/>
  <c r="I195" i="2"/>
  <c r="H628" i="2"/>
  <c r="H624" i="2" s="1"/>
  <c r="C396" i="2"/>
  <c r="E153" i="2"/>
  <c r="I153" i="2" s="1"/>
  <c r="C148" i="2"/>
  <c r="C147" i="2" s="1"/>
  <c r="C143" i="2" s="1"/>
  <c r="D36" i="2"/>
  <c r="I245" i="2"/>
  <c r="G36" i="2"/>
  <c r="G35" i="2" s="1"/>
  <c r="G31" i="2" s="1"/>
  <c r="G60" i="2" s="1"/>
  <c r="D876" i="2"/>
  <c r="F398" i="2"/>
  <c r="I530" i="2"/>
  <c r="I46" i="2"/>
  <c r="E645" i="2"/>
  <c r="I645" i="2" s="1"/>
  <c r="H572" i="2"/>
  <c r="I636" i="2"/>
  <c r="I243" i="2"/>
  <c r="H43" i="2"/>
  <c r="C17" i="2"/>
  <c r="C13" i="2" s="1"/>
  <c r="E341" i="2"/>
  <c r="E22" i="2"/>
  <c r="I22" i="2" s="1"/>
  <c r="D43" i="2"/>
  <c r="E71" i="2"/>
  <c r="I71" i="2" s="1"/>
  <c r="C43" i="2"/>
  <c r="C876" i="2"/>
  <c r="E40" i="2"/>
  <c r="C38" i="2"/>
  <c r="E830" i="2"/>
  <c r="E704" i="2"/>
  <c r="I705" i="2"/>
  <c r="H52" i="2"/>
  <c r="H50" i="2"/>
  <c r="D219" i="2"/>
  <c r="D142" i="2"/>
  <c r="E900" i="2"/>
  <c r="I901" i="2"/>
  <c r="I804" i="2"/>
  <c r="I852" i="2"/>
  <c r="C572" i="2"/>
  <c r="C398" i="2"/>
  <c r="F456" i="2"/>
  <c r="E450" i="2"/>
  <c r="I322" i="2"/>
  <c r="E321" i="2"/>
  <c r="I638" i="2"/>
  <c r="I447" i="2"/>
  <c r="E428" i="2"/>
  <c r="I429" i="2"/>
  <c r="F327" i="2"/>
  <c r="F325" i="2"/>
  <c r="F324" i="2" s="1"/>
  <c r="F320" i="2" s="1"/>
  <c r="E411" i="2"/>
  <c r="I411" i="2" s="1"/>
  <c r="I152" i="2"/>
  <c r="C32" i="2"/>
  <c r="E33" i="2"/>
  <c r="E164" i="2"/>
  <c r="I164" i="2" s="1"/>
  <c r="E162" i="2"/>
  <c r="I162" i="2" s="1"/>
  <c r="I166" i="2"/>
  <c r="E39" i="2"/>
  <c r="I39" i="2" s="1"/>
  <c r="I151" i="2"/>
  <c r="E98" i="2"/>
  <c r="I99" i="2"/>
  <c r="E726" i="2"/>
  <c r="C724" i="2"/>
  <c r="C722" i="2"/>
  <c r="C54" i="2"/>
  <c r="E482" i="2"/>
  <c r="E339" i="2"/>
  <c r="I339" i="2" s="1"/>
  <c r="D38" i="2"/>
  <c r="F45" i="2"/>
  <c r="E868" i="2"/>
  <c r="I868" i="2" s="1"/>
  <c r="E866" i="2"/>
  <c r="I866" i="2" s="1"/>
  <c r="I870" i="2"/>
  <c r="E757" i="2"/>
  <c r="I757" i="2" s="1"/>
  <c r="E755" i="2"/>
  <c r="I760" i="2"/>
  <c r="F724" i="2"/>
  <c r="F722" i="2"/>
  <c r="F707" i="2" s="1"/>
  <c r="F703" i="2" s="1"/>
  <c r="F54" i="2"/>
  <c r="I719" i="2"/>
  <c r="E717" i="2"/>
  <c r="I717" i="2" s="1"/>
  <c r="E715" i="2"/>
  <c r="I715" i="2" s="1"/>
  <c r="I676" i="2"/>
  <c r="E675" i="2"/>
  <c r="C628" i="2"/>
  <c r="C624" i="2" s="1"/>
  <c r="C707" i="2"/>
  <c r="C703" i="2" s="1"/>
  <c r="E631" i="2"/>
  <c r="I631" i="2" s="1"/>
  <c r="E629" i="2"/>
  <c r="I633" i="2"/>
  <c r="H621" i="2"/>
  <c r="I500" i="2"/>
  <c r="E499" i="2"/>
  <c r="F455" i="2"/>
  <c r="H398" i="2"/>
  <c r="F267" i="2"/>
  <c r="E177" i="2"/>
  <c r="I178" i="2"/>
  <c r="I159" i="2"/>
  <c r="E157" i="2"/>
  <c r="I157" i="2" s="1"/>
  <c r="E155" i="2"/>
  <c r="I155" i="2" s="1"/>
  <c r="I80" i="2"/>
  <c r="E78" i="2"/>
  <c r="I78" i="2" s="1"/>
  <c r="E76" i="2"/>
  <c r="I76" i="2" s="1"/>
  <c r="E413" i="2"/>
  <c r="I413" i="2" s="1"/>
  <c r="I342" i="2"/>
  <c r="E53" i="2"/>
  <c r="I53" i="2" s="1"/>
  <c r="E242" i="2"/>
  <c r="D147" i="2"/>
  <c r="D143" i="2" s="1"/>
  <c r="I69" i="2"/>
  <c r="G324" i="2"/>
  <c r="G320" i="2" s="1"/>
  <c r="F316" i="2"/>
  <c r="I822" i="2"/>
  <c r="E820" i="2"/>
  <c r="I820" i="2" s="1"/>
  <c r="E818" i="2"/>
  <c r="I818" i="2" s="1"/>
  <c r="E274" i="2"/>
  <c r="F147" i="2"/>
  <c r="F143" i="2" s="1"/>
  <c r="I144" i="2"/>
  <c r="E45" i="2"/>
  <c r="I45" i="2" s="1"/>
  <c r="E43" i="2"/>
  <c r="I47" i="2"/>
  <c r="I65" i="2"/>
  <c r="I580" i="2"/>
  <c r="E579" i="2"/>
  <c r="I548" i="2"/>
  <c r="E547" i="2"/>
  <c r="E291" i="2"/>
  <c r="I292" i="2"/>
  <c r="E85" i="2"/>
  <c r="I85" i="2" s="1"/>
  <c r="E83" i="2"/>
  <c r="I83" i="2" s="1"/>
  <c r="I87" i="2"/>
  <c r="E18" i="2"/>
  <c r="I19" i="2"/>
  <c r="I786" i="2"/>
  <c r="E782" i="2"/>
  <c r="I884" i="2"/>
  <c r="E883" i="2"/>
  <c r="F410" i="2"/>
  <c r="I457" i="2"/>
  <c r="I422" i="2"/>
  <c r="E420" i="2"/>
  <c r="I420" i="2" s="1"/>
  <c r="E418" i="2"/>
  <c r="I418" i="2" s="1"/>
  <c r="I593" i="2"/>
  <c r="E592" i="2"/>
  <c r="I592" i="2" s="1"/>
  <c r="C325" i="2"/>
  <c r="C324" i="2" s="1"/>
  <c r="C320" i="2" s="1"/>
  <c r="C327" i="2"/>
  <c r="E329" i="2"/>
  <c r="E225" i="2"/>
  <c r="E736" i="2"/>
  <c r="C733" i="2"/>
  <c r="C732" i="2" s="1"/>
  <c r="G707" i="2"/>
  <c r="G703" i="2" s="1"/>
  <c r="I739" i="2"/>
  <c r="E738" i="2"/>
  <c r="I712" i="2"/>
  <c r="E710" i="2"/>
  <c r="I710" i="2" s="1"/>
  <c r="E708" i="2"/>
  <c r="D628" i="2"/>
  <c r="D624" i="2" s="1"/>
  <c r="G572" i="2"/>
  <c r="G398" i="2"/>
  <c r="I658" i="2"/>
  <c r="E654" i="2"/>
  <c r="E526" i="2"/>
  <c r="I372" i="2"/>
  <c r="E371" i="2"/>
  <c r="I336" i="2"/>
  <c r="E332" i="2"/>
  <c r="I332" i="2" s="1"/>
  <c r="E334" i="2"/>
  <c r="I334" i="2" s="1"/>
  <c r="D398" i="2"/>
  <c r="I350" i="2"/>
  <c r="E349" i="2"/>
  <c r="I202" i="2"/>
  <c r="E194" i="2"/>
  <c r="D52" i="2"/>
  <c r="D50" i="2"/>
  <c r="E111" i="2"/>
  <c r="I111" i="2" s="1"/>
  <c r="I341" i="2"/>
  <c r="C199" i="1"/>
  <c r="C200" i="1"/>
  <c r="D35" i="5" l="1"/>
  <c r="D31" i="5" s="1"/>
  <c r="E38" i="5"/>
  <c r="E147" i="5"/>
  <c r="I147" i="5" s="1"/>
  <c r="D60" i="5"/>
  <c r="E879" i="5"/>
  <c r="E896" i="5"/>
  <c r="I896" i="5" s="1"/>
  <c r="E628" i="5"/>
  <c r="I628" i="5" s="1"/>
  <c r="E52" i="5"/>
  <c r="I52" i="5" s="1"/>
  <c r="I194" i="5"/>
  <c r="E190" i="5"/>
  <c r="I190" i="5" s="1"/>
  <c r="E45" i="5"/>
  <c r="I45" i="5" s="1"/>
  <c r="I50" i="5"/>
  <c r="I786" i="5"/>
  <c r="E782" i="5"/>
  <c r="E13" i="5"/>
  <c r="I13" i="5" s="1"/>
  <c r="I17" i="5"/>
  <c r="I658" i="5"/>
  <c r="E654" i="5"/>
  <c r="I325" i="5"/>
  <c r="E324" i="5"/>
  <c r="I225" i="5"/>
  <c r="E221" i="5"/>
  <c r="E477" i="5"/>
  <c r="I478" i="5"/>
  <c r="E35" i="5"/>
  <c r="E68" i="5"/>
  <c r="I69" i="5"/>
  <c r="I456" i="5"/>
  <c r="F409" i="5"/>
  <c r="I499" i="5"/>
  <c r="E495" i="5"/>
  <c r="I495" i="5" s="1"/>
  <c r="I98" i="5"/>
  <c r="E94" i="5"/>
  <c r="I737" i="5"/>
  <c r="E733" i="5"/>
  <c r="I43" i="5"/>
  <c r="I455" i="5"/>
  <c r="F453" i="5"/>
  <c r="I453" i="5" s="1"/>
  <c r="F408" i="5"/>
  <c r="F451" i="5"/>
  <c r="I354" i="5"/>
  <c r="E350" i="5"/>
  <c r="I704" i="5"/>
  <c r="E878" i="5"/>
  <c r="I879" i="5"/>
  <c r="I32" i="5"/>
  <c r="I274" i="5"/>
  <c r="E270" i="5"/>
  <c r="I115" i="5"/>
  <c r="E111" i="5"/>
  <c r="I111" i="5" s="1"/>
  <c r="I291" i="5"/>
  <c r="E287" i="5"/>
  <c r="I287" i="5" s="1"/>
  <c r="I428" i="5"/>
  <c r="I144" i="5"/>
  <c r="E143" i="5"/>
  <c r="I143" i="5" s="1"/>
  <c r="I803" i="5"/>
  <c r="E799" i="5"/>
  <c r="I799" i="5" s="1"/>
  <c r="I177" i="5"/>
  <c r="E173" i="5"/>
  <c r="I530" i="5"/>
  <c r="E526" i="5"/>
  <c r="I579" i="5"/>
  <c r="E575" i="5"/>
  <c r="I547" i="5"/>
  <c r="E543" i="5"/>
  <c r="I543" i="5" s="1"/>
  <c r="I242" i="5"/>
  <c r="E238" i="5"/>
  <c r="I238" i="5" s="1"/>
  <c r="E446" i="5"/>
  <c r="E475" i="5" s="1"/>
  <c r="I830" i="5"/>
  <c r="E829" i="5"/>
  <c r="F42" i="5"/>
  <c r="I42" i="5" s="1"/>
  <c r="I410" i="5"/>
  <c r="I708" i="5"/>
  <c r="E707" i="5"/>
  <c r="I707" i="5" s="1"/>
  <c r="E653" i="4"/>
  <c r="E68" i="4"/>
  <c r="I68" i="4" s="1"/>
  <c r="E38" i="4"/>
  <c r="F453" i="4"/>
  <c r="I453" i="4" s="1"/>
  <c r="D31" i="4"/>
  <c r="D60" i="4" s="1"/>
  <c r="E879" i="4"/>
  <c r="I883" i="4"/>
  <c r="E190" i="4"/>
  <c r="I190" i="4" s="1"/>
  <c r="I194" i="4"/>
  <c r="I371" i="4"/>
  <c r="E367" i="4"/>
  <c r="I367" i="4" s="1"/>
  <c r="I704" i="4"/>
  <c r="I547" i="4"/>
  <c r="E543" i="4"/>
  <c r="I543" i="4" s="1"/>
  <c r="E575" i="4"/>
  <c r="I579" i="4"/>
  <c r="I177" i="4"/>
  <c r="E173" i="4"/>
  <c r="I482" i="4"/>
  <c r="E478" i="4"/>
  <c r="E35" i="4"/>
  <c r="I291" i="4"/>
  <c r="E287" i="4"/>
  <c r="I287" i="4" s="1"/>
  <c r="E847" i="4"/>
  <c r="I847" i="4" s="1"/>
  <c r="F52" i="4"/>
  <c r="F50" i="4"/>
  <c r="I50" i="4" s="1"/>
  <c r="I55" i="4"/>
  <c r="I45" i="4"/>
  <c r="I274" i="4"/>
  <c r="E270" i="4"/>
  <c r="I834" i="4"/>
  <c r="E830" i="4"/>
  <c r="I896" i="4"/>
  <c r="I411" i="4"/>
  <c r="E403" i="4"/>
  <c r="I530" i="4"/>
  <c r="E526" i="4"/>
  <c r="I225" i="4"/>
  <c r="E221" i="4"/>
  <c r="E446" i="4"/>
  <c r="E799" i="4"/>
  <c r="I799" i="4" s="1"/>
  <c r="I653" i="4"/>
  <c r="E623" i="4"/>
  <c r="I623" i="4" s="1"/>
  <c r="I408" i="4"/>
  <c r="E147" i="4"/>
  <c r="I148" i="4"/>
  <c r="I325" i="4"/>
  <c r="E324" i="4"/>
  <c r="I324" i="4" s="1"/>
  <c r="F410" i="4"/>
  <c r="I457" i="4"/>
  <c r="E671" i="4"/>
  <c r="I671" i="4" s="1"/>
  <c r="I708" i="4"/>
  <c r="E707" i="4"/>
  <c r="I707" i="4" s="1"/>
  <c r="E52" i="4"/>
  <c r="E238" i="4"/>
  <c r="I238" i="4" s="1"/>
  <c r="E320" i="4"/>
  <c r="I320" i="4" s="1"/>
  <c r="I321" i="4"/>
  <c r="I629" i="4"/>
  <c r="E628" i="4"/>
  <c r="I628" i="4" s="1"/>
  <c r="I40" i="4"/>
  <c r="I98" i="4"/>
  <c r="E94" i="4"/>
  <c r="E495" i="4"/>
  <c r="I495" i="4" s="1"/>
  <c r="I499" i="4"/>
  <c r="H35" i="4"/>
  <c r="H31" i="4" s="1"/>
  <c r="H60" i="4" s="1"/>
  <c r="I625" i="4"/>
  <c r="E17" i="4"/>
  <c r="I18" i="4"/>
  <c r="F409" i="4"/>
  <c r="I456" i="4"/>
  <c r="I786" i="4"/>
  <c r="E782" i="4"/>
  <c r="I115" i="4"/>
  <c r="E111" i="4"/>
  <c r="I111" i="4" s="1"/>
  <c r="E733" i="4"/>
  <c r="I737" i="4"/>
  <c r="I354" i="4"/>
  <c r="E350" i="4"/>
  <c r="F451" i="4"/>
  <c r="H35" i="3"/>
  <c r="H31" i="3" s="1"/>
  <c r="H60" i="3" s="1"/>
  <c r="E879" i="3"/>
  <c r="E878" i="3" s="1"/>
  <c r="G35" i="3"/>
  <c r="G31" i="3" s="1"/>
  <c r="G60" i="3" s="1"/>
  <c r="I33" i="3"/>
  <c r="E32" i="3"/>
  <c r="I32" i="3" s="1"/>
  <c r="E543" i="3"/>
  <c r="I543" i="3" s="1"/>
  <c r="I633" i="3"/>
  <c r="E631" i="3"/>
  <c r="I631" i="3" s="1"/>
  <c r="E629" i="3"/>
  <c r="I629" i="3" s="1"/>
  <c r="E94" i="3"/>
  <c r="I94" i="3" s="1"/>
  <c r="E526" i="3"/>
  <c r="I526" i="3" s="1"/>
  <c r="E803" i="3"/>
  <c r="I803" i="3" s="1"/>
  <c r="I41" i="3"/>
  <c r="I879" i="3"/>
  <c r="E475" i="3"/>
  <c r="I574" i="3"/>
  <c r="I834" i="3"/>
  <c r="E830" i="3"/>
  <c r="E68" i="3"/>
  <c r="E371" i="3"/>
  <c r="I372" i="3"/>
  <c r="I658" i="3"/>
  <c r="E654" i="3"/>
  <c r="I225" i="3"/>
  <c r="E221" i="3"/>
  <c r="I144" i="3"/>
  <c r="E403" i="3"/>
  <c r="F406" i="3"/>
  <c r="F404" i="3"/>
  <c r="F403" i="3" s="1"/>
  <c r="F399" i="3" s="1"/>
  <c r="F40" i="3"/>
  <c r="I354" i="3"/>
  <c r="E350" i="3"/>
  <c r="I727" i="3"/>
  <c r="E722" i="3"/>
  <c r="I722" i="3" s="1"/>
  <c r="E724" i="3"/>
  <c r="I724" i="3" s="1"/>
  <c r="I596" i="3"/>
  <c r="E592" i="3"/>
  <c r="I592" i="3" s="1"/>
  <c r="I321" i="3"/>
  <c r="I786" i="3"/>
  <c r="E782" i="3"/>
  <c r="E896" i="3"/>
  <c r="I896" i="3" s="1"/>
  <c r="E177" i="3"/>
  <c r="I178" i="3"/>
  <c r="I851" i="3"/>
  <c r="E847" i="3"/>
  <c r="I847" i="3" s="1"/>
  <c r="I18" i="3"/>
  <c r="E17" i="3"/>
  <c r="I482" i="3"/>
  <c r="E478" i="3"/>
  <c r="I243" i="3"/>
  <c r="E242" i="3"/>
  <c r="I704" i="3"/>
  <c r="I499" i="3"/>
  <c r="E495" i="3"/>
  <c r="I495" i="3" s="1"/>
  <c r="E738" i="3"/>
  <c r="I739" i="3"/>
  <c r="E55" i="3"/>
  <c r="I406" i="3"/>
  <c r="I194" i="3"/>
  <c r="E190" i="3"/>
  <c r="I190" i="3" s="1"/>
  <c r="I274" i="3"/>
  <c r="E270" i="3"/>
  <c r="I291" i="3"/>
  <c r="E287" i="3"/>
  <c r="I287" i="3" s="1"/>
  <c r="I115" i="3"/>
  <c r="E111" i="3"/>
  <c r="I111" i="3" s="1"/>
  <c r="I754" i="3"/>
  <c r="E750" i="3"/>
  <c r="I750" i="3" s="1"/>
  <c r="I152" i="3"/>
  <c r="E150" i="3"/>
  <c r="I150" i="3" s="1"/>
  <c r="E148" i="3"/>
  <c r="I330" i="3"/>
  <c r="E325" i="3"/>
  <c r="E327" i="3"/>
  <c r="I327" i="3" s="1"/>
  <c r="I675" i="3"/>
  <c r="E671" i="3"/>
  <c r="I671" i="3" s="1"/>
  <c r="I48" i="3"/>
  <c r="E45" i="3"/>
  <c r="I45" i="3" s="1"/>
  <c r="E43" i="3"/>
  <c r="I43" i="3" s="1"/>
  <c r="F450" i="3"/>
  <c r="F446" i="3" s="1"/>
  <c r="F475" i="3" s="1"/>
  <c r="I451" i="3"/>
  <c r="I408" i="3"/>
  <c r="E40" i="3"/>
  <c r="F42" i="3"/>
  <c r="I42" i="3" s="1"/>
  <c r="I410" i="3"/>
  <c r="E150" i="2"/>
  <c r="I150" i="2" s="1"/>
  <c r="E403" i="2"/>
  <c r="E148" i="2"/>
  <c r="I148" i="2" s="1"/>
  <c r="D35" i="2"/>
  <c r="D31" i="2" s="1"/>
  <c r="D60" i="2" s="1"/>
  <c r="H35" i="2"/>
  <c r="H31" i="2" s="1"/>
  <c r="H60" i="2" s="1"/>
  <c r="E41" i="2"/>
  <c r="E36" i="2" s="1"/>
  <c r="I43" i="2"/>
  <c r="I755" i="2"/>
  <c r="E754" i="2"/>
  <c r="I482" i="2"/>
  <c r="E478" i="2"/>
  <c r="E32" i="2"/>
  <c r="I33" i="2"/>
  <c r="E653" i="2"/>
  <c r="I654" i="2"/>
  <c r="I225" i="2"/>
  <c r="E221" i="2"/>
  <c r="I579" i="2"/>
  <c r="E575" i="2"/>
  <c r="E68" i="2"/>
  <c r="E54" i="2"/>
  <c r="C52" i="2"/>
  <c r="C50" i="2"/>
  <c r="C35" i="2" s="1"/>
  <c r="C31" i="2" s="1"/>
  <c r="C60" i="2" s="1"/>
  <c r="I428" i="2"/>
  <c r="I456" i="2"/>
  <c r="F409" i="2"/>
  <c r="E851" i="2"/>
  <c r="I704" i="2"/>
  <c r="E399" i="2"/>
  <c r="I883" i="2"/>
  <c r="E879" i="2"/>
  <c r="I291" i="2"/>
  <c r="E287" i="2"/>
  <c r="I287" i="2" s="1"/>
  <c r="I274" i="2"/>
  <c r="E270" i="2"/>
  <c r="E724" i="2"/>
  <c r="I724" i="2" s="1"/>
  <c r="E722" i="2"/>
  <c r="I722" i="2" s="1"/>
  <c r="I726" i="2"/>
  <c r="E319" i="2"/>
  <c r="I319" i="2" s="1"/>
  <c r="I349" i="2"/>
  <c r="I371" i="2"/>
  <c r="E367" i="2"/>
  <c r="I367" i="2" s="1"/>
  <c r="E327" i="2"/>
  <c r="I327" i="2" s="1"/>
  <c r="I329" i="2"/>
  <c r="E325" i="2"/>
  <c r="E781" i="2"/>
  <c r="I782" i="2"/>
  <c r="I18" i="2"/>
  <c r="E17" i="2"/>
  <c r="F408" i="2"/>
  <c r="F453" i="2"/>
  <c r="I453" i="2" s="1"/>
  <c r="F451" i="2"/>
  <c r="I455" i="2"/>
  <c r="I98" i="2"/>
  <c r="E94" i="2"/>
  <c r="I321" i="2"/>
  <c r="I900" i="2"/>
  <c r="E896" i="2"/>
  <c r="I896" i="2" s="1"/>
  <c r="E829" i="2"/>
  <c r="I830" i="2"/>
  <c r="E38" i="2"/>
  <c r="E525" i="2"/>
  <c r="I526" i="2"/>
  <c r="F52" i="2"/>
  <c r="F50" i="2"/>
  <c r="I194" i="2"/>
  <c r="E190" i="2"/>
  <c r="I190" i="2" s="1"/>
  <c r="E707" i="2"/>
  <c r="I707" i="2" s="1"/>
  <c r="I708" i="2"/>
  <c r="E737" i="2"/>
  <c r="I737" i="2" s="1"/>
  <c r="I738" i="2"/>
  <c r="C779" i="2"/>
  <c r="C702" i="2"/>
  <c r="F42" i="2"/>
  <c r="I42" i="2" s="1"/>
  <c r="I410" i="2"/>
  <c r="I547" i="2"/>
  <c r="E543" i="2"/>
  <c r="I543" i="2" s="1"/>
  <c r="I242" i="2"/>
  <c r="E238" i="2"/>
  <c r="I238" i="2" s="1"/>
  <c r="I177" i="2"/>
  <c r="E173" i="2"/>
  <c r="I499" i="2"/>
  <c r="E495" i="2"/>
  <c r="I495" i="2" s="1"/>
  <c r="I629" i="2"/>
  <c r="E628" i="2"/>
  <c r="I675" i="2"/>
  <c r="E671" i="2"/>
  <c r="I671" i="2" s="1"/>
  <c r="E147" i="2"/>
  <c r="E446" i="2"/>
  <c r="E803" i="2"/>
  <c r="I736" i="2"/>
  <c r="E126" i="1"/>
  <c r="C660" i="1"/>
  <c r="C655" i="1"/>
  <c r="C353" i="1"/>
  <c r="C356" i="1"/>
  <c r="L176" i="1"/>
  <c r="C176" i="1" s="1"/>
  <c r="L178" i="1"/>
  <c r="C179" i="1" s="1"/>
  <c r="E624" i="5" l="1"/>
  <c r="I624" i="5" s="1"/>
  <c r="E703" i="5"/>
  <c r="I703" i="5" s="1"/>
  <c r="E781" i="5"/>
  <c r="I781" i="5" s="1"/>
  <c r="I782" i="5"/>
  <c r="E93" i="5"/>
  <c r="I94" i="5"/>
  <c r="F404" i="5"/>
  <c r="F406" i="5"/>
  <c r="I406" i="5" s="1"/>
  <c r="F40" i="5"/>
  <c r="I408" i="5"/>
  <c r="E732" i="5"/>
  <c r="I733" i="5"/>
  <c r="I324" i="5"/>
  <c r="E320" i="5"/>
  <c r="I320" i="5" s="1"/>
  <c r="E876" i="5"/>
  <c r="I876" i="5" s="1"/>
  <c r="I829" i="5"/>
  <c r="E574" i="5"/>
  <c r="I575" i="5"/>
  <c r="E172" i="5"/>
  <c r="I173" i="5"/>
  <c r="E269" i="5"/>
  <c r="I270" i="5"/>
  <c r="I350" i="5"/>
  <c r="E349" i="5"/>
  <c r="I68" i="5"/>
  <c r="E64" i="5"/>
  <c r="I64" i="5" s="1"/>
  <c r="I477" i="5"/>
  <c r="E524" i="5"/>
  <c r="I524" i="5" s="1"/>
  <c r="E925" i="5"/>
  <c r="I925" i="5" s="1"/>
  <c r="I878" i="5"/>
  <c r="I409" i="5"/>
  <c r="F41" i="5"/>
  <c r="I41" i="5" s="1"/>
  <c r="I221" i="5"/>
  <c r="E220" i="5"/>
  <c r="E653" i="5"/>
  <c r="I654" i="5"/>
  <c r="I526" i="5"/>
  <c r="E525" i="5"/>
  <c r="E31" i="5"/>
  <c r="F450" i="5"/>
  <c r="I451" i="5"/>
  <c r="E64" i="4"/>
  <c r="I64" i="4" s="1"/>
  <c r="E703" i="4"/>
  <c r="I703" i="4" s="1"/>
  <c r="E878" i="4"/>
  <c r="I879" i="4"/>
  <c r="I526" i="4"/>
  <c r="E525" i="4"/>
  <c r="I270" i="4"/>
  <c r="E269" i="4"/>
  <c r="I409" i="4"/>
  <c r="F41" i="4"/>
  <c r="F406" i="4"/>
  <c r="I406" i="4" s="1"/>
  <c r="E700" i="4"/>
  <c r="I700" i="4" s="1"/>
  <c r="E475" i="4"/>
  <c r="E477" i="4"/>
  <c r="I478" i="4"/>
  <c r="F450" i="4"/>
  <c r="I451" i="4"/>
  <c r="I733" i="4"/>
  <c r="E732" i="4"/>
  <c r="I782" i="4"/>
  <c r="E781" i="4"/>
  <c r="E624" i="4"/>
  <c r="I624" i="4" s="1"/>
  <c r="I94" i="4"/>
  <c r="E93" i="4"/>
  <c r="I52" i="4"/>
  <c r="F404" i="4"/>
  <c r="E220" i="4"/>
  <c r="I221" i="4"/>
  <c r="E399" i="4"/>
  <c r="I830" i="4"/>
  <c r="E829" i="4"/>
  <c r="I350" i="4"/>
  <c r="E349" i="4"/>
  <c r="I17" i="4"/>
  <c r="E13" i="4"/>
  <c r="F42" i="4"/>
  <c r="I42" i="4" s="1"/>
  <c r="I410" i="4"/>
  <c r="I147" i="4"/>
  <c r="E143" i="4"/>
  <c r="I143" i="4" s="1"/>
  <c r="E31" i="4"/>
  <c r="I173" i="4"/>
  <c r="E172" i="4"/>
  <c r="E574" i="4"/>
  <c r="I575" i="4"/>
  <c r="E799" i="3"/>
  <c r="I799" i="3" s="1"/>
  <c r="E707" i="3"/>
  <c r="E93" i="3"/>
  <c r="I450" i="3"/>
  <c r="E525" i="3"/>
  <c r="I525" i="3" s="1"/>
  <c r="E628" i="3"/>
  <c r="I628" i="3" s="1"/>
  <c r="I55" i="3"/>
  <c r="E52" i="3"/>
  <c r="I52" i="3" s="1"/>
  <c r="E50" i="3"/>
  <c r="I50" i="3" s="1"/>
  <c r="I830" i="3"/>
  <c r="E829" i="3"/>
  <c r="E653" i="3"/>
  <c r="I654" i="3"/>
  <c r="I242" i="3"/>
  <c r="E238" i="3"/>
  <c r="I238" i="3" s="1"/>
  <c r="I404" i="3"/>
  <c r="I475" i="3"/>
  <c r="I325" i="3"/>
  <c r="E324" i="3"/>
  <c r="I148" i="3"/>
  <c r="E147" i="3"/>
  <c r="E781" i="3"/>
  <c r="I782" i="3"/>
  <c r="I403" i="3"/>
  <c r="E399" i="3"/>
  <c r="I399" i="3" s="1"/>
  <c r="I738" i="3"/>
  <c r="E737" i="3"/>
  <c r="I478" i="3"/>
  <c r="E477" i="3"/>
  <c r="I350" i="3"/>
  <c r="E349" i="3"/>
  <c r="I446" i="3"/>
  <c r="E621" i="3"/>
  <c r="I621" i="3" s="1"/>
  <c r="E269" i="3"/>
  <c r="I270" i="3"/>
  <c r="I40" i="3"/>
  <c r="E38" i="3"/>
  <c r="E36" i="3"/>
  <c r="I177" i="3"/>
  <c r="E173" i="3"/>
  <c r="I371" i="3"/>
  <c r="E367" i="3"/>
  <c r="I367" i="3" s="1"/>
  <c r="E925" i="3"/>
  <c r="I925" i="3" s="1"/>
  <c r="I878" i="3"/>
  <c r="E140" i="3"/>
  <c r="I140" i="3" s="1"/>
  <c r="E63" i="3"/>
  <c r="I63" i="3" s="1"/>
  <c r="I93" i="3"/>
  <c r="I17" i="3"/>
  <c r="E13" i="3"/>
  <c r="F38" i="3"/>
  <c r="F36" i="3"/>
  <c r="F35" i="3" s="1"/>
  <c r="F31" i="3" s="1"/>
  <c r="F60" i="3" s="1"/>
  <c r="I221" i="3"/>
  <c r="E220" i="3"/>
  <c r="I68" i="3"/>
  <c r="E64" i="3"/>
  <c r="I64" i="3" s="1"/>
  <c r="E703" i="2"/>
  <c r="I703" i="2" s="1"/>
  <c r="I17" i="2"/>
  <c r="E13" i="2"/>
  <c r="I879" i="2"/>
  <c r="E878" i="2"/>
  <c r="I68" i="2"/>
  <c r="E64" i="2"/>
  <c r="I64" i="2" s="1"/>
  <c r="I754" i="2"/>
  <c r="E750" i="2"/>
  <c r="I750" i="2" s="1"/>
  <c r="I628" i="2"/>
  <c r="E624" i="2"/>
  <c r="I624" i="2" s="1"/>
  <c r="I147" i="2"/>
  <c r="E143" i="2"/>
  <c r="I143" i="2" s="1"/>
  <c r="E93" i="2"/>
  <c r="I94" i="2"/>
  <c r="I851" i="2"/>
  <c r="E847" i="2"/>
  <c r="I847" i="2" s="1"/>
  <c r="E623" i="2"/>
  <c r="I623" i="2" s="1"/>
  <c r="I653" i="2"/>
  <c r="E700" i="2"/>
  <c r="I700" i="2" s="1"/>
  <c r="E477" i="2"/>
  <c r="I478" i="2"/>
  <c r="E324" i="2"/>
  <c r="I325" i="2"/>
  <c r="E269" i="2"/>
  <c r="I270" i="2"/>
  <c r="I803" i="2"/>
  <c r="E799" i="2"/>
  <c r="I799" i="2" s="1"/>
  <c r="F406" i="2"/>
  <c r="I406" i="2" s="1"/>
  <c r="F404" i="2"/>
  <c r="I408" i="2"/>
  <c r="F40" i="2"/>
  <c r="I781" i="2"/>
  <c r="E396" i="2"/>
  <c r="I396" i="2" s="1"/>
  <c r="I409" i="2"/>
  <c r="F41" i="2"/>
  <c r="I41" i="2" s="1"/>
  <c r="E475" i="2"/>
  <c r="I54" i="2"/>
  <c r="E52" i="2"/>
  <c r="I52" i="2" s="1"/>
  <c r="E50" i="2"/>
  <c r="I50" i="2" s="1"/>
  <c r="E220" i="2"/>
  <c r="I221" i="2"/>
  <c r="I525" i="2"/>
  <c r="E572" i="2"/>
  <c r="I572" i="2" s="1"/>
  <c r="E733" i="2"/>
  <c r="E172" i="2"/>
  <c r="I173" i="2"/>
  <c r="I829" i="2"/>
  <c r="F450" i="2"/>
  <c r="I451" i="2"/>
  <c r="I575" i="2"/>
  <c r="E574" i="2"/>
  <c r="I32" i="2"/>
  <c r="E352" i="1"/>
  <c r="I352" i="1" s="1"/>
  <c r="E828" i="5" l="1"/>
  <c r="I828" i="5" s="1"/>
  <c r="E396" i="5"/>
  <c r="I396" i="5" s="1"/>
  <c r="E319" i="5"/>
  <c r="I319" i="5" s="1"/>
  <c r="I349" i="5"/>
  <c r="E621" i="5"/>
  <c r="I621" i="5" s="1"/>
  <c r="I574" i="5"/>
  <c r="F36" i="5"/>
  <c r="F38" i="5"/>
  <c r="I38" i="5" s="1"/>
  <c r="I40" i="5"/>
  <c r="E267" i="5"/>
  <c r="I267" i="5" s="1"/>
  <c r="I220" i="5"/>
  <c r="F446" i="5"/>
  <c r="I450" i="5"/>
  <c r="I172" i="5"/>
  <c r="E142" i="5"/>
  <c r="I142" i="5" s="1"/>
  <c r="E219" i="5"/>
  <c r="I219" i="5" s="1"/>
  <c r="I732" i="5"/>
  <c r="E702" i="5"/>
  <c r="I702" i="5" s="1"/>
  <c r="E779" i="5"/>
  <c r="I779" i="5" s="1"/>
  <c r="F403" i="5"/>
  <c r="I404" i="5"/>
  <c r="E60" i="5"/>
  <c r="E316" i="5"/>
  <c r="I316" i="5" s="1"/>
  <c r="I269" i="5"/>
  <c r="I525" i="5"/>
  <c r="E572" i="5"/>
  <c r="I572" i="5" s="1"/>
  <c r="E398" i="5"/>
  <c r="I398" i="5" s="1"/>
  <c r="I653" i="5"/>
  <c r="E700" i="5"/>
  <c r="I700" i="5" s="1"/>
  <c r="E623" i="5"/>
  <c r="I623" i="5" s="1"/>
  <c r="I93" i="5"/>
  <c r="E140" i="5"/>
  <c r="I140" i="5" s="1"/>
  <c r="E63" i="5"/>
  <c r="I63" i="5" s="1"/>
  <c r="I878" i="4"/>
  <c r="E925" i="4"/>
  <c r="I925" i="4" s="1"/>
  <c r="I41" i="4"/>
  <c r="F36" i="4"/>
  <c r="F38" i="4"/>
  <c r="I38" i="4" s="1"/>
  <c r="E267" i="4"/>
  <c r="I267" i="4" s="1"/>
  <c r="I220" i="4"/>
  <c r="E779" i="4"/>
  <c r="I779" i="4" s="1"/>
  <c r="I732" i="4"/>
  <c r="E702" i="4"/>
  <c r="I702" i="4" s="1"/>
  <c r="I269" i="4"/>
  <c r="E316" i="4"/>
  <c r="I316" i="4" s="1"/>
  <c r="E396" i="4"/>
  <c r="I396" i="4" s="1"/>
  <c r="I349" i="4"/>
  <c r="E319" i="4"/>
  <c r="I319" i="4" s="1"/>
  <c r="F403" i="4"/>
  <c r="I404" i="4"/>
  <c r="E524" i="4"/>
  <c r="I524" i="4" s="1"/>
  <c r="I477" i="4"/>
  <c r="E398" i="4"/>
  <c r="I398" i="4" s="1"/>
  <c r="E621" i="4"/>
  <c r="I621" i="4" s="1"/>
  <c r="I574" i="4"/>
  <c r="E828" i="4"/>
  <c r="I828" i="4" s="1"/>
  <c r="I781" i="4"/>
  <c r="E572" i="4"/>
  <c r="I572" i="4" s="1"/>
  <c r="I525" i="4"/>
  <c r="E142" i="4"/>
  <c r="I142" i="4" s="1"/>
  <c r="E219" i="4"/>
  <c r="I219" i="4" s="1"/>
  <c r="I172" i="4"/>
  <c r="E60" i="4"/>
  <c r="I13" i="4"/>
  <c r="E876" i="4"/>
  <c r="I876" i="4" s="1"/>
  <c r="I829" i="4"/>
  <c r="E140" i="4"/>
  <c r="I140" i="4" s="1"/>
  <c r="E63" i="4"/>
  <c r="I63" i="4" s="1"/>
  <c r="I93" i="4"/>
  <c r="F446" i="4"/>
  <c r="I450" i="4"/>
  <c r="E572" i="3"/>
  <c r="I572" i="3" s="1"/>
  <c r="I707" i="3"/>
  <c r="E703" i="3"/>
  <c r="I703" i="3" s="1"/>
  <c r="E624" i="3"/>
  <c r="I624" i="3" s="1"/>
  <c r="I13" i="3"/>
  <c r="I737" i="3"/>
  <c r="E733" i="3"/>
  <c r="I324" i="3"/>
  <c r="E320" i="3"/>
  <c r="I320" i="3" s="1"/>
  <c r="I829" i="3"/>
  <c r="E876" i="3"/>
  <c r="I876" i="3" s="1"/>
  <c r="E700" i="3"/>
  <c r="I700" i="3" s="1"/>
  <c r="I653" i="3"/>
  <c r="E623" i="3"/>
  <c r="I623" i="3" s="1"/>
  <c r="I36" i="3"/>
  <c r="E35" i="3"/>
  <c r="E172" i="3"/>
  <c r="I173" i="3"/>
  <c r="E267" i="3"/>
  <c r="I267" i="3" s="1"/>
  <c r="I220" i="3"/>
  <c r="I38" i="3"/>
  <c r="I349" i="3"/>
  <c r="E319" i="3"/>
  <c r="I319" i="3" s="1"/>
  <c r="E396" i="3"/>
  <c r="I396" i="3" s="1"/>
  <c r="E316" i="3"/>
  <c r="I316" i="3" s="1"/>
  <c r="I269" i="3"/>
  <c r="E828" i="3"/>
  <c r="I828" i="3" s="1"/>
  <c r="I781" i="3"/>
  <c r="I477" i="3"/>
  <c r="E524" i="3"/>
  <c r="I524" i="3" s="1"/>
  <c r="E398" i="3"/>
  <c r="I398" i="3" s="1"/>
  <c r="I147" i="3"/>
  <c r="E143" i="3"/>
  <c r="I143" i="3" s="1"/>
  <c r="F38" i="2"/>
  <c r="I38" i="2" s="1"/>
  <c r="F36" i="2"/>
  <c r="I40" i="2"/>
  <c r="I269" i="2"/>
  <c r="E316" i="2"/>
  <c r="I316" i="2" s="1"/>
  <c r="E524" i="2"/>
  <c r="I524" i="2" s="1"/>
  <c r="I477" i="2"/>
  <c r="E398" i="2"/>
  <c r="I398" i="2" s="1"/>
  <c r="I93" i="2"/>
  <c r="E140" i="2"/>
  <c r="I140" i="2" s="1"/>
  <c r="E63" i="2"/>
  <c r="I63" i="2" s="1"/>
  <c r="F446" i="2"/>
  <c r="I450" i="2"/>
  <c r="E219" i="2"/>
  <c r="I219" i="2" s="1"/>
  <c r="I172" i="2"/>
  <c r="E142" i="2"/>
  <c r="I142" i="2" s="1"/>
  <c r="E35" i="2"/>
  <c r="I13" i="2"/>
  <c r="E621" i="2"/>
  <c r="I621" i="2" s="1"/>
  <c r="I574" i="2"/>
  <c r="E876" i="2"/>
  <c r="I876" i="2" s="1"/>
  <c r="E732" i="2"/>
  <c r="I733" i="2"/>
  <c r="E267" i="2"/>
  <c r="I267" i="2" s="1"/>
  <c r="I220" i="2"/>
  <c r="E828" i="2"/>
  <c r="I828" i="2" s="1"/>
  <c r="F403" i="2"/>
  <c r="I404" i="2"/>
  <c r="I324" i="2"/>
  <c r="E320" i="2"/>
  <c r="I320" i="2" s="1"/>
  <c r="E925" i="2"/>
  <c r="I925" i="2" s="1"/>
  <c r="I878" i="2"/>
  <c r="F376" i="1"/>
  <c r="F329" i="1" s="1"/>
  <c r="F399" i="5" l="1"/>
  <c r="I399" i="5" s="1"/>
  <c r="I403" i="5"/>
  <c r="F475" i="5"/>
  <c r="I475" i="5" s="1"/>
  <c r="I446" i="5"/>
  <c r="F35" i="5"/>
  <c r="I36" i="5"/>
  <c r="F399" i="4"/>
  <c r="I399" i="4" s="1"/>
  <c r="I403" i="4"/>
  <c r="F475" i="4"/>
  <c r="I475" i="4" s="1"/>
  <c r="I446" i="4"/>
  <c r="F35" i="4"/>
  <c r="I36" i="4"/>
  <c r="E219" i="3"/>
  <c r="I219" i="3" s="1"/>
  <c r="I172" i="3"/>
  <c r="E142" i="3"/>
  <c r="I142" i="3" s="1"/>
  <c r="I733" i="3"/>
  <c r="E732" i="3"/>
  <c r="I35" i="3"/>
  <c r="E31" i="3"/>
  <c r="F475" i="2"/>
  <c r="I475" i="2" s="1"/>
  <c r="I446" i="2"/>
  <c r="E779" i="2"/>
  <c r="I779" i="2" s="1"/>
  <c r="I732" i="2"/>
  <c r="E702" i="2"/>
  <c r="I702" i="2" s="1"/>
  <c r="F399" i="2"/>
  <c r="I399" i="2" s="1"/>
  <c r="I403" i="2"/>
  <c r="F35" i="2"/>
  <c r="F31" i="2" s="1"/>
  <c r="F60" i="2" s="1"/>
  <c r="I36" i="2"/>
  <c r="E31" i="2"/>
  <c r="D930" i="1"/>
  <c r="C24" i="1"/>
  <c r="F31" i="5" l="1"/>
  <c r="I35" i="5"/>
  <c r="F31" i="4"/>
  <c r="I35" i="4"/>
  <c r="I732" i="3"/>
  <c r="E779" i="3"/>
  <c r="I779" i="3" s="1"/>
  <c r="E702" i="3"/>
  <c r="I702" i="3" s="1"/>
  <c r="I31" i="3"/>
  <c r="E60" i="3"/>
  <c r="I60" i="3" s="1"/>
  <c r="I35" i="2"/>
  <c r="I31" i="2"/>
  <c r="E60" i="2"/>
  <c r="I60" i="2" s="1"/>
  <c r="F377" i="1"/>
  <c r="F353" i="1"/>
  <c r="F351" i="1"/>
  <c r="D935" i="1"/>
  <c r="D934" i="1"/>
  <c r="F60" i="5" l="1"/>
  <c r="I60" i="5" s="1"/>
  <c r="I31" i="5"/>
  <c r="F60" i="4"/>
  <c r="I60" i="4" s="1"/>
  <c r="I31" i="4"/>
  <c r="E918" i="1"/>
  <c r="E911" i="1"/>
  <c r="E814" i="1"/>
  <c r="E807" i="1"/>
  <c r="E600" i="1"/>
  <c r="E302" i="1"/>
  <c r="E309" i="1"/>
  <c r="E382" i="1"/>
  <c r="E389" i="1"/>
  <c r="E454" i="1"/>
  <c r="E461" i="1"/>
  <c r="E468" i="1"/>
  <c r="E510" i="1"/>
  <c r="E503" i="1"/>
  <c r="E517" i="1"/>
  <c r="E551" i="1"/>
  <c r="E558" i="1"/>
  <c r="E565" i="1"/>
  <c r="E607" i="1"/>
  <c r="E614" i="1"/>
  <c r="E679" i="1"/>
  <c r="E686" i="1"/>
  <c r="E693" i="1"/>
  <c r="E758" i="1"/>
  <c r="E765" i="1"/>
  <c r="E772" i="1"/>
  <c r="E821" i="1"/>
  <c r="E862" i="1"/>
  <c r="E855" i="1"/>
  <c r="E904" i="1"/>
  <c r="E869" i="1"/>
  <c r="C854" i="1"/>
  <c r="C871" i="1"/>
  <c r="C870" i="1"/>
  <c r="C845" i="1"/>
  <c r="C844" i="1"/>
  <c r="J735" i="1"/>
  <c r="C760" i="1"/>
  <c r="C759" i="1"/>
  <c r="C906" i="1"/>
  <c r="C905" i="1"/>
  <c r="C681" i="1"/>
  <c r="C680" i="1"/>
  <c r="F356" i="1"/>
  <c r="F355" i="1" s="1"/>
  <c r="E375" i="1"/>
  <c r="C377" i="1"/>
  <c r="C376" i="1"/>
  <c r="C355" i="1"/>
  <c r="K736" i="1" l="1"/>
  <c r="C736" i="1" s="1"/>
  <c r="E736" i="1" s="1"/>
  <c r="I736" i="1" s="1"/>
  <c r="K739" i="1"/>
  <c r="C739" i="1" s="1"/>
  <c r="E295" i="1"/>
  <c r="I295" i="1" s="1"/>
  <c r="C271" i="1"/>
  <c r="E271" i="1" s="1"/>
  <c r="I271" i="1" s="1"/>
  <c r="C297" i="1"/>
  <c r="E297" i="1" s="1"/>
  <c r="I297" i="1" s="1"/>
  <c r="C296" i="1"/>
  <c r="E296" i="1" s="1"/>
  <c r="I296" i="1" s="1"/>
  <c r="C222" i="1"/>
  <c r="F200" i="1"/>
  <c r="F199" i="1"/>
  <c r="F179" i="1"/>
  <c r="F176" i="1"/>
  <c r="F174" i="1"/>
  <c r="E198" i="1"/>
  <c r="I198" i="1" s="1"/>
  <c r="E200" i="1"/>
  <c r="E176" i="1"/>
  <c r="H252" i="1"/>
  <c r="G252" i="1"/>
  <c r="F252" i="1"/>
  <c r="D252" i="1"/>
  <c r="C252" i="1"/>
  <c r="H250" i="1"/>
  <c r="G250" i="1"/>
  <c r="F250" i="1"/>
  <c r="D250" i="1"/>
  <c r="C250" i="1"/>
  <c r="E249" i="1"/>
  <c r="I249" i="1" s="1"/>
  <c r="E248" i="1"/>
  <c r="E247" i="1"/>
  <c r="C246" i="1"/>
  <c r="C151" i="1" s="1"/>
  <c r="H245" i="1"/>
  <c r="G245" i="1"/>
  <c r="D245" i="1"/>
  <c r="H243" i="1"/>
  <c r="G243" i="1"/>
  <c r="D243" i="1"/>
  <c r="E240" i="1"/>
  <c r="E239" i="1" s="1"/>
  <c r="H239" i="1"/>
  <c r="G239" i="1"/>
  <c r="F239" i="1"/>
  <c r="D239" i="1"/>
  <c r="C239" i="1"/>
  <c r="E237" i="1"/>
  <c r="E236" i="1"/>
  <c r="I236" i="1" s="1"/>
  <c r="E235" i="1"/>
  <c r="I235" i="1" s="1"/>
  <c r="H234" i="1"/>
  <c r="G234" i="1"/>
  <c r="F234" i="1"/>
  <c r="D234" i="1"/>
  <c r="C234" i="1"/>
  <c r="E233" i="1"/>
  <c r="I233" i="1" s="1"/>
  <c r="E232" i="1"/>
  <c r="I232" i="1" s="1"/>
  <c r="E231" i="1"/>
  <c r="I231" i="1" s="1"/>
  <c r="H230" i="1"/>
  <c r="G230" i="1"/>
  <c r="F230" i="1"/>
  <c r="D230" i="1"/>
  <c r="C230" i="1"/>
  <c r="E229" i="1"/>
  <c r="I229" i="1" s="1"/>
  <c r="E228" i="1"/>
  <c r="I228" i="1" s="1"/>
  <c r="F226" i="1"/>
  <c r="E227" i="1"/>
  <c r="H226" i="1"/>
  <c r="G226" i="1"/>
  <c r="D226" i="1"/>
  <c r="E224" i="1"/>
  <c r="E223" i="1"/>
  <c r="I223" i="1" s="1"/>
  <c r="F20" i="1"/>
  <c r="D16" i="1"/>
  <c r="D14" i="1"/>
  <c r="C127" i="1"/>
  <c r="E127" i="1" s="1"/>
  <c r="I127" i="1" s="1"/>
  <c r="C23" i="1"/>
  <c r="I30" i="1"/>
  <c r="I34" i="1"/>
  <c r="I37" i="1"/>
  <c r="I44" i="1"/>
  <c r="I51" i="1"/>
  <c r="I57" i="1"/>
  <c r="I59" i="1"/>
  <c r="I61" i="1"/>
  <c r="I62" i="1"/>
  <c r="I67" i="1"/>
  <c r="I70" i="1"/>
  <c r="I77" i="1"/>
  <c r="I84" i="1"/>
  <c r="I90" i="1"/>
  <c r="I92" i="1"/>
  <c r="I114" i="1"/>
  <c r="I117" i="1"/>
  <c r="I119" i="1"/>
  <c r="I124" i="1"/>
  <c r="I126" i="1"/>
  <c r="I131" i="1"/>
  <c r="I133" i="1"/>
  <c r="I137" i="1"/>
  <c r="I139" i="1"/>
  <c r="I141" i="1"/>
  <c r="I146" i="1"/>
  <c r="I149" i="1"/>
  <c r="I156" i="1"/>
  <c r="I163" i="1"/>
  <c r="I169" i="1"/>
  <c r="I171" i="1"/>
  <c r="I193" i="1"/>
  <c r="I196" i="1"/>
  <c r="I203" i="1"/>
  <c r="I205" i="1"/>
  <c r="I210" i="1"/>
  <c r="I212" i="1"/>
  <c r="I216" i="1"/>
  <c r="I218" i="1"/>
  <c r="I241" i="1"/>
  <c r="I244" i="1"/>
  <c r="I251" i="1"/>
  <c r="I253" i="1"/>
  <c r="I258" i="1"/>
  <c r="I260" i="1"/>
  <c r="I264" i="1"/>
  <c r="I266" i="1"/>
  <c r="I268" i="1"/>
  <c r="I290" i="1"/>
  <c r="I293" i="1"/>
  <c r="I300" i="1"/>
  <c r="I302" i="1"/>
  <c r="I307" i="1"/>
  <c r="I309" i="1"/>
  <c r="I313" i="1"/>
  <c r="I315" i="1"/>
  <c r="I317" i="1"/>
  <c r="I318" i="1"/>
  <c r="I323" i="1"/>
  <c r="I326" i="1"/>
  <c r="I333" i="1"/>
  <c r="I340" i="1"/>
  <c r="I346" i="1"/>
  <c r="I348" i="1"/>
  <c r="I370" i="1"/>
  <c r="I373" i="1"/>
  <c r="I375" i="1"/>
  <c r="I380" i="1"/>
  <c r="I382" i="1"/>
  <c r="I387" i="1"/>
  <c r="I389" i="1"/>
  <c r="I393" i="1"/>
  <c r="I395" i="1"/>
  <c r="I397" i="1"/>
  <c r="I402" i="1"/>
  <c r="I405" i="1"/>
  <c r="I412" i="1"/>
  <c r="I419" i="1"/>
  <c r="I425" i="1"/>
  <c r="I427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9" i="1"/>
  <c r="I452" i="1"/>
  <c r="I454" i="1"/>
  <c r="I459" i="1"/>
  <c r="I461" i="1"/>
  <c r="I466" i="1"/>
  <c r="I468" i="1"/>
  <c r="I472" i="1"/>
  <c r="I474" i="1"/>
  <c r="I476" i="1"/>
  <c r="I498" i="1"/>
  <c r="I501" i="1"/>
  <c r="I503" i="1"/>
  <c r="I508" i="1"/>
  <c r="I510" i="1"/>
  <c r="I515" i="1"/>
  <c r="I517" i="1"/>
  <c r="I521" i="1"/>
  <c r="I523" i="1"/>
  <c r="I546" i="1"/>
  <c r="I549" i="1"/>
  <c r="I551" i="1"/>
  <c r="I556" i="1"/>
  <c r="I558" i="1"/>
  <c r="I563" i="1"/>
  <c r="I565" i="1"/>
  <c r="I569" i="1"/>
  <c r="I571" i="1"/>
  <c r="I573" i="1"/>
  <c r="I595" i="1"/>
  <c r="I598" i="1"/>
  <c r="I600" i="1"/>
  <c r="I605" i="1"/>
  <c r="I607" i="1"/>
  <c r="I612" i="1"/>
  <c r="I614" i="1"/>
  <c r="I618" i="1"/>
  <c r="I620" i="1"/>
  <c r="I622" i="1"/>
  <c r="I627" i="1"/>
  <c r="I630" i="1"/>
  <c r="I637" i="1"/>
  <c r="I644" i="1"/>
  <c r="I650" i="1"/>
  <c r="I652" i="1"/>
  <c r="I674" i="1"/>
  <c r="I677" i="1"/>
  <c r="I679" i="1"/>
  <c r="I684" i="1"/>
  <c r="I686" i="1"/>
  <c r="I691" i="1"/>
  <c r="I693" i="1"/>
  <c r="I697" i="1"/>
  <c r="I699" i="1"/>
  <c r="I701" i="1"/>
  <c r="I706" i="1"/>
  <c r="I709" i="1"/>
  <c r="I716" i="1"/>
  <c r="I723" i="1"/>
  <c r="I729" i="1"/>
  <c r="I731" i="1"/>
  <c r="I753" i="1"/>
  <c r="I756" i="1"/>
  <c r="I758" i="1"/>
  <c r="I763" i="1"/>
  <c r="I765" i="1"/>
  <c r="I770" i="1"/>
  <c r="I772" i="1"/>
  <c r="I776" i="1"/>
  <c r="I778" i="1"/>
  <c r="I780" i="1"/>
  <c r="I802" i="1"/>
  <c r="I805" i="1"/>
  <c r="I807" i="1"/>
  <c r="I812" i="1"/>
  <c r="I814" i="1"/>
  <c r="I819" i="1"/>
  <c r="I821" i="1"/>
  <c r="I825" i="1"/>
  <c r="I827" i="1"/>
  <c r="I850" i="1"/>
  <c r="I853" i="1"/>
  <c r="I855" i="1"/>
  <c r="I860" i="1"/>
  <c r="I862" i="1"/>
  <c r="I867" i="1"/>
  <c r="I869" i="1"/>
  <c r="I873" i="1"/>
  <c r="I875" i="1"/>
  <c r="I877" i="1"/>
  <c r="I899" i="1"/>
  <c r="I902" i="1"/>
  <c r="I904" i="1"/>
  <c r="I909" i="1"/>
  <c r="I911" i="1"/>
  <c r="I916" i="1"/>
  <c r="I918" i="1"/>
  <c r="I922" i="1"/>
  <c r="I924" i="1"/>
  <c r="H29" i="1"/>
  <c r="G29" i="1"/>
  <c r="F29" i="1"/>
  <c r="H28" i="1"/>
  <c r="G28" i="1"/>
  <c r="F28" i="1"/>
  <c r="H27" i="1"/>
  <c r="G27" i="1"/>
  <c r="F27" i="1"/>
  <c r="D29" i="1"/>
  <c r="C29" i="1"/>
  <c r="D28" i="1"/>
  <c r="C28" i="1"/>
  <c r="D27" i="1"/>
  <c r="C27" i="1"/>
  <c r="H25" i="1"/>
  <c r="G25" i="1"/>
  <c r="F25" i="1"/>
  <c r="H24" i="1"/>
  <c r="G24" i="1"/>
  <c r="F24" i="1"/>
  <c r="H23" i="1"/>
  <c r="G23" i="1"/>
  <c r="F23" i="1"/>
  <c r="D25" i="1"/>
  <c r="C25" i="1"/>
  <c r="D24" i="1"/>
  <c r="D23" i="1"/>
  <c r="H21" i="1"/>
  <c r="G21" i="1"/>
  <c r="F21" i="1"/>
  <c r="H20" i="1"/>
  <c r="G20" i="1"/>
  <c r="H19" i="1"/>
  <c r="G19" i="1"/>
  <c r="D21" i="1"/>
  <c r="C21" i="1"/>
  <c r="D20" i="1"/>
  <c r="D19" i="1"/>
  <c r="H16" i="1"/>
  <c r="G16" i="1"/>
  <c r="H15" i="1"/>
  <c r="G15" i="1"/>
  <c r="F15" i="1"/>
  <c r="D15" i="1"/>
  <c r="C15" i="1"/>
  <c r="H14" i="1"/>
  <c r="G14" i="1"/>
  <c r="H91" i="1"/>
  <c r="G91" i="1"/>
  <c r="F91" i="1"/>
  <c r="D91" i="1"/>
  <c r="C91" i="1"/>
  <c r="H89" i="1"/>
  <c r="G89" i="1"/>
  <c r="F89" i="1"/>
  <c r="H88" i="1"/>
  <c r="G88" i="1"/>
  <c r="F88" i="1"/>
  <c r="H87" i="1"/>
  <c r="G87" i="1"/>
  <c r="F87" i="1"/>
  <c r="D89" i="1"/>
  <c r="C89" i="1"/>
  <c r="D88" i="1"/>
  <c r="C88" i="1"/>
  <c r="D87" i="1"/>
  <c r="C87" i="1"/>
  <c r="H86" i="1"/>
  <c r="G86" i="1"/>
  <c r="F86" i="1"/>
  <c r="E86" i="1"/>
  <c r="D86" i="1"/>
  <c r="C86" i="1"/>
  <c r="H82" i="1"/>
  <c r="G82" i="1"/>
  <c r="F82" i="1"/>
  <c r="H81" i="1"/>
  <c r="G81" i="1"/>
  <c r="F81" i="1"/>
  <c r="H80" i="1"/>
  <c r="G80" i="1"/>
  <c r="F80" i="1"/>
  <c r="D82" i="1"/>
  <c r="C82" i="1"/>
  <c r="D81" i="1"/>
  <c r="C81" i="1"/>
  <c r="D80" i="1"/>
  <c r="H79" i="1"/>
  <c r="G79" i="1"/>
  <c r="F79" i="1"/>
  <c r="E79" i="1"/>
  <c r="D79" i="1"/>
  <c r="C79" i="1"/>
  <c r="H75" i="1"/>
  <c r="G75" i="1"/>
  <c r="F75" i="1"/>
  <c r="H74" i="1"/>
  <c r="G74" i="1"/>
  <c r="F74" i="1"/>
  <c r="H73" i="1"/>
  <c r="G73" i="1"/>
  <c r="F73" i="1"/>
  <c r="D75" i="1"/>
  <c r="C75" i="1"/>
  <c r="D74" i="1"/>
  <c r="C74" i="1"/>
  <c r="D73" i="1"/>
  <c r="C73" i="1"/>
  <c r="H72" i="1"/>
  <c r="G72" i="1"/>
  <c r="F72" i="1"/>
  <c r="E72" i="1"/>
  <c r="D72" i="1"/>
  <c r="C72" i="1"/>
  <c r="H66" i="1"/>
  <c r="H65" i="1" s="1"/>
  <c r="G66" i="1"/>
  <c r="G65" i="1" s="1"/>
  <c r="F66" i="1"/>
  <c r="F65" i="1" s="1"/>
  <c r="D66" i="1"/>
  <c r="C66" i="1"/>
  <c r="C65" i="1" s="1"/>
  <c r="H428" i="1"/>
  <c r="G428" i="1"/>
  <c r="F428" i="1"/>
  <c r="E428" i="1"/>
  <c r="D428" i="1"/>
  <c r="C428" i="1"/>
  <c r="H170" i="1"/>
  <c r="G170" i="1"/>
  <c r="F170" i="1"/>
  <c r="D170" i="1"/>
  <c r="C170" i="1"/>
  <c r="H165" i="1"/>
  <c r="G165" i="1"/>
  <c r="F165" i="1"/>
  <c r="E165" i="1"/>
  <c r="D165" i="1"/>
  <c r="C165" i="1"/>
  <c r="H168" i="1"/>
  <c r="G168" i="1"/>
  <c r="F168" i="1"/>
  <c r="H167" i="1"/>
  <c r="G167" i="1"/>
  <c r="F167" i="1"/>
  <c r="H166" i="1"/>
  <c r="G166" i="1"/>
  <c r="F166" i="1"/>
  <c r="D168" i="1"/>
  <c r="C168" i="1"/>
  <c r="D167" i="1"/>
  <c r="C167" i="1"/>
  <c r="D166" i="1"/>
  <c r="C166" i="1"/>
  <c r="H161" i="1"/>
  <c r="G161" i="1"/>
  <c r="F161" i="1"/>
  <c r="H160" i="1"/>
  <c r="G160" i="1"/>
  <c r="F160" i="1"/>
  <c r="H159" i="1"/>
  <c r="G159" i="1"/>
  <c r="F159" i="1"/>
  <c r="D161" i="1"/>
  <c r="C161" i="1"/>
  <c r="D160" i="1"/>
  <c r="C160" i="1"/>
  <c r="D159" i="1"/>
  <c r="C159" i="1"/>
  <c r="H158" i="1"/>
  <c r="G158" i="1"/>
  <c r="F158" i="1"/>
  <c r="E158" i="1"/>
  <c r="D158" i="1"/>
  <c r="C158" i="1"/>
  <c r="H154" i="1"/>
  <c r="G154" i="1"/>
  <c r="F154" i="1"/>
  <c r="H153" i="1"/>
  <c r="G153" i="1"/>
  <c r="H152" i="1"/>
  <c r="G152" i="1"/>
  <c r="D154" i="1"/>
  <c r="C154" i="1"/>
  <c r="D153" i="1"/>
  <c r="D152" i="1"/>
  <c r="H151" i="1"/>
  <c r="G151" i="1"/>
  <c r="F151" i="1"/>
  <c r="D151" i="1"/>
  <c r="H145" i="1"/>
  <c r="H144" i="1" s="1"/>
  <c r="G145" i="1"/>
  <c r="G144" i="1" s="1"/>
  <c r="F145" i="1"/>
  <c r="F144" i="1" s="1"/>
  <c r="D145" i="1"/>
  <c r="D144" i="1" s="1"/>
  <c r="C145" i="1"/>
  <c r="H335" i="1"/>
  <c r="G335" i="1"/>
  <c r="F335" i="1"/>
  <c r="E335" i="1"/>
  <c r="D335" i="1"/>
  <c r="C335" i="1"/>
  <c r="H342" i="1"/>
  <c r="G342" i="1"/>
  <c r="F342" i="1"/>
  <c r="E342" i="1"/>
  <c r="D342" i="1"/>
  <c r="C342" i="1"/>
  <c r="H347" i="1"/>
  <c r="G347" i="1"/>
  <c r="F347" i="1"/>
  <c r="D347" i="1"/>
  <c r="C347" i="1"/>
  <c r="H345" i="1"/>
  <c r="G345" i="1"/>
  <c r="F345" i="1"/>
  <c r="H344" i="1"/>
  <c r="G344" i="1"/>
  <c r="F344" i="1"/>
  <c r="H343" i="1"/>
  <c r="G343" i="1"/>
  <c r="F343" i="1"/>
  <c r="D345" i="1"/>
  <c r="C345" i="1"/>
  <c r="D344" i="1"/>
  <c r="C344" i="1"/>
  <c r="D343" i="1"/>
  <c r="C343" i="1"/>
  <c r="H338" i="1"/>
  <c r="G338" i="1"/>
  <c r="F338" i="1"/>
  <c r="H337" i="1"/>
  <c r="G337" i="1"/>
  <c r="F337" i="1"/>
  <c r="H336" i="1"/>
  <c r="G336" i="1"/>
  <c r="F336" i="1"/>
  <c r="D338" i="1"/>
  <c r="C338" i="1"/>
  <c r="D337" i="1"/>
  <c r="C337" i="1"/>
  <c r="D336" i="1"/>
  <c r="C336" i="1"/>
  <c r="H331" i="1"/>
  <c r="G331" i="1"/>
  <c r="F331" i="1"/>
  <c r="H330" i="1"/>
  <c r="G330" i="1"/>
  <c r="F330" i="1"/>
  <c r="H329" i="1"/>
  <c r="G329" i="1"/>
  <c r="D331" i="1"/>
  <c r="C331" i="1"/>
  <c r="D330" i="1"/>
  <c r="C330" i="1"/>
  <c r="D329" i="1"/>
  <c r="C329" i="1"/>
  <c r="H328" i="1"/>
  <c r="G328" i="1"/>
  <c r="F328" i="1"/>
  <c r="E328" i="1"/>
  <c r="D328" i="1"/>
  <c r="C328" i="1"/>
  <c r="H322" i="1"/>
  <c r="H321" i="1" s="1"/>
  <c r="G322" i="1"/>
  <c r="G321" i="1" s="1"/>
  <c r="F322" i="1"/>
  <c r="F321" i="1" s="1"/>
  <c r="D322" i="1"/>
  <c r="D321" i="1" s="1"/>
  <c r="C322" i="1"/>
  <c r="H426" i="1"/>
  <c r="G426" i="1"/>
  <c r="F426" i="1"/>
  <c r="D426" i="1"/>
  <c r="C426" i="1"/>
  <c r="H424" i="1"/>
  <c r="G424" i="1"/>
  <c r="F424" i="1"/>
  <c r="H423" i="1"/>
  <c r="G423" i="1"/>
  <c r="F423" i="1"/>
  <c r="H422" i="1"/>
  <c r="G422" i="1"/>
  <c r="F422" i="1"/>
  <c r="D424" i="1"/>
  <c r="C424" i="1"/>
  <c r="D423" i="1"/>
  <c r="C423" i="1"/>
  <c r="D422" i="1"/>
  <c r="C422" i="1"/>
  <c r="H421" i="1"/>
  <c r="G421" i="1"/>
  <c r="F421" i="1"/>
  <c r="E421" i="1"/>
  <c r="D421" i="1"/>
  <c r="C421" i="1"/>
  <c r="H414" i="1"/>
  <c r="G414" i="1"/>
  <c r="F414" i="1"/>
  <c r="E414" i="1"/>
  <c r="D414" i="1"/>
  <c r="C414" i="1"/>
  <c r="H417" i="1"/>
  <c r="G417" i="1"/>
  <c r="F417" i="1"/>
  <c r="H416" i="1"/>
  <c r="G416" i="1"/>
  <c r="F416" i="1"/>
  <c r="H415" i="1"/>
  <c r="G415" i="1"/>
  <c r="F415" i="1"/>
  <c r="D417" i="1"/>
  <c r="C417" i="1"/>
  <c r="D416" i="1"/>
  <c r="C416" i="1"/>
  <c r="D415" i="1"/>
  <c r="C415" i="1"/>
  <c r="H410" i="1"/>
  <c r="G410" i="1"/>
  <c r="H409" i="1"/>
  <c r="G409" i="1"/>
  <c r="H408" i="1"/>
  <c r="G408" i="1"/>
  <c r="D410" i="1"/>
  <c r="C410" i="1"/>
  <c r="D409" i="1"/>
  <c r="C409" i="1"/>
  <c r="D408" i="1"/>
  <c r="C408" i="1"/>
  <c r="H407" i="1"/>
  <c r="G407" i="1"/>
  <c r="F407" i="1"/>
  <c r="E407" i="1"/>
  <c r="D407" i="1"/>
  <c r="C407" i="1"/>
  <c r="H401" i="1"/>
  <c r="H400" i="1" s="1"/>
  <c r="G401" i="1"/>
  <c r="G400" i="1" s="1"/>
  <c r="F401" i="1"/>
  <c r="F400" i="1" s="1"/>
  <c r="D401" i="1"/>
  <c r="D400" i="1" s="1"/>
  <c r="C401" i="1"/>
  <c r="C400" i="1" s="1"/>
  <c r="H651" i="1"/>
  <c r="G651" i="1"/>
  <c r="F651" i="1"/>
  <c r="D651" i="1"/>
  <c r="C651" i="1"/>
  <c r="H649" i="1"/>
  <c r="G649" i="1"/>
  <c r="F649" i="1"/>
  <c r="H648" i="1"/>
  <c r="G648" i="1"/>
  <c r="F648" i="1"/>
  <c r="H647" i="1"/>
  <c r="G647" i="1"/>
  <c r="F647" i="1"/>
  <c r="D649" i="1"/>
  <c r="C649" i="1"/>
  <c r="D648" i="1"/>
  <c r="C648" i="1"/>
  <c r="D647" i="1"/>
  <c r="C647" i="1"/>
  <c r="H646" i="1"/>
  <c r="G646" i="1"/>
  <c r="F646" i="1"/>
  <c r="E646" i="1"/>
  <c r="D646" i="1"/>
  <c r="C646" i="1"/>
  <c r="H639" i="1"/>
  <c r="G639" i="1"/>
  <c r="F639" i="1"/>
  <c r="E639" i="1"/>
  <c r="D639" i="1"/>
  <c r="C639" i="1"/>
  <c r="H642" i="1"/>
  <c r="G642" i="1"/>
  <c r="F642" i="1"/>
  <c r="H641" i="1"/>
  <c r="G641" i="1"/>
  <c r="F641" i="1"/>
  <c r="H640" i="1"/>
  <c r="G640" i="1"/>
  <c r="F640" i="1"/>
  <c r="D642" i="1"/>
  <c r="C642" i="1"/>
  <c r="D641" i="1"/>
  <c r="C641" i="1"/>
  <c r="D640" i="1"/>
  <c r="C640" i="1"/>
  <c r="H635" i="1"/>
  <c r="G635" i="1"/>
  <c r="F635" i="1"/>
  <c r="H634" i="1"/>
  <c r="G634" i="1"/>
  <c r="F634" i="1"/>
  <c r="H633" i="1"/>
  <c r="G633" i="1"/>
  <c r="F633" i="1"/>
  <c r="D635" i="1"/>
  <c r="C635" i="1"/>
  <c r="D634" i="1"/>
  <c r="C634" i="1"/>
  <c r="D633" i="1"/>
  <c r="C633" i="1"/>
  <c r="H632" i="1"/>
  <c r="G632" i="1"/>
  <c r="F632" i="1"/>
  <c r="E632" i="1"/>
  <c r="D632" i="1"/>
  <c r="C632" i="1"/>
  <c r="H626" i="1"/>
  <c r="H625" i="1" s="1"/>
  <c r="G626" i="1"/>
  <c r="G625" i="1" s="1"/>
  <c r="F626" i="1"/>
  <c r="F625" i="1" s="1"/>
  <c r="D626" i="1"/>
  <c r="D625" i="1" s="1"/>
  <c r="C626" i="1"/>
  <c r="H730" i="1"/>
  <c r="G730" i="1"/>
  <c r="F730" i="1"/>
  <c r="D730" i="1"/>
  <c r="C730" i="1"/>
  <c r="H728" i="1"/>
  <c r="G728" i="1"/>
  <c r="F728" i="1"/>
  <c r="H727" i="1"/>
  <c r="G727" i="1"/>
  <c r="F727" i="1"/>
  <c r="H726" i="1"/>
  <c r="G726" i="1"/>
  <c r="F726" i="1"/>
  <c r="D728" i="1"/>
  <c r="C728" i="1"/>
  <c r="D727" i="1"/>
  <c r="C727" i="1"/>
  <c r="D726" i="1"/>
  <c r="C726" i="1"/>
  <c r="H725" i="1"/>
  <c r="G725" i="1"/>
  <c r="F725" i="1"/>
  <c r="E725" i="1"/>
  <c r="D725" i="1"/>
  <c r="C725" i="1"/>
  <c r="H718" i="1"/>
  <c r="G718" i="1"/>
  <c r="F718" i="1"/>
  <c r="E718" i="1"/>
  <c r="D718" i="1"/>
  <c r="C718" i="1"/>
  <c r="H721" i="1"/>
  <c r="G721" i="1"/>
  <c r="F721" i="1"/>
  <c r="H720" i="1"/>
  <c r="G720" i="1"/>
  <c r="F720" i="1"/>
  <c r="H719" i="1"/>
  <c r="G719" i="1"/>
  <c r="F719" i="1"/>
  <c r="D721" i="1"/>
  <c r="C721" i="1"/>
  <c r="D720" i="1"/>
  <c r="C720" i="1"/>
  <c r="D719" i="1"/>
  <c r="C719" i="1"/>
  <c r="H711" i="1"/>
  <c r="G711" i="1"/>
  <c r="F711" i="1"/>
  <c r="E711" i="1"/>
  <c r="D711" i="1"/>
  <c r="C711" i="1"/>
  <c r="H714" i="1"/>
  <c r="G714" i="1"/>
  <c r="F714" i="1"/>
  <c r="H713" i="1"/>
  <c r="G713" i="1"/>
  <c r="F713" i="1"/>
  <c r="H712" i="1"/>
  <c r="G712" i="1"/>
  <c r="F712" i="1"/>
  <c r="D714" i="1"/>
  <c r="C714" i="1"/>
  <c r="D713" i="1"/>
  <c r="C713" i="1"/>
  <c r="D712" i="1"/>
  <c r="C712" i="1"/>
  <c r="H705" i="1"/>
  <c r="H704" i="1" s="1"/>
  <c r="G705" i="1"/>
  <c r="G704" i="1" s="1"/>
  <c r="F705" i="1"/>
  <c r="F704" i="1" s="1"/>
  <c r="D705" i="1"/>
  <c r="C705" i="1"/>
  <c r="C704" i="1" s="1"/>
  <c r="E923" i="1"/>
  <c r="I923" i="1" s="1"/>
  <c r="E921" i="1"/>
  <c r="I921" i="1" s="1"/>
  <c r="E920" i="1"/>
  <c r="I920" i="1" s="1"/>
  <c r="E919" i="1"/>
  <c r="I919" i="1" s="1"/>
  <c r="H917" i="1"/>
  <c r="G917" i="1"/>
  <c r="F917" i="1"/>
  <c r="D917" i="1"/>
  <c r="C917" i="1"/>
  <c r="H915" i="1"/>
  <c r="G915" i="1"/>
  <c r="F915" i="1"/>
  <c r="D915" i="1"/>
  <c r="C915" i="1"/>
  <c r="E914" i="1"/>
  <c r="I914" i="1" s="1"/>
  <c r="E913" i="1"/>
  <c r="I913" i="1" s="1"/>
  <c r="E912" i="1"/>
  <c r="I912" i="1" s="1"/>
  <c r="H910" i="1"/>
  <c r="G910" i="1"/>
  <c r="F910" i="1"/>
  <c r="D910" i="1"/>
  <c r="C910" i="1"/>
  <c r="H908" i="1"/>
  <c r="G908" i="1"/>
  <c r="F908" i="1"/>
  <c r="D908" i="1"/>
  <c r="C908" i="1"/>
  <c r="E907" i="1"/>
  <c r="I907" i="1" s="1"/>
  <c r="E906" i="1"/>
  <c r="I906" i="1" s="1"/>
  <c r="E905" i="1"/>
  <c r="I905" i="1" s="1"/>
  <c r="H903" i="1"/>
  <c r="G903" i="1"/>
  <c r="F903" i="1"/>
  <c r="D903" i="1"/>
  <c r="C903" i="1"/>
  <c r="H901" i="1"/>
  <c r="G901" i="1"/>
  <c r="F901" i="1"/>
  <c r="D901" i="1"/>
  <c r="C901" i="1"/>
  <c r="E898" i="1"/>
  <c r="H897" i="1"/>
  <c r="G897" i="1"/>
  <c r="F897" i="1"/>
  <c r="D897" i="1"/>
  <c r="C897" i="1"/>
  <c r="E874" i="1"/>
  <c r="I874" i="1" s="1"/>
  <c r="E872" i="1"/>
  <c r="I872" i="1" s="1"/>
  <c r="E871" i="1"/>
  <c r="I871" i="1" s="1"/>
  <c r="E870" i="1"/>
  <c r="I870" i="1" s="1"/>
  <c r="H868" i="1"/>
  <c r="G868" i="1"/>
  <c r="F868" i="1"/>
  <c r="D868" i="1"/>
  <c r="C868" i="1"/>
  <c r="H866" i="1"/>
  <c r="G866" i="1"/>
  <c r="F866" i="1"/>
  <c r="D866" i="1"/>
  <c r="C866" i="1"/>
  <c r="E865" i="1"/>
  <c r="I865" i="1" s="1"/>
  <c r="E864" i="1"/>
  <c r="I864" i="1" s="1"/>
  <c r="E863" i="1"/>
  <c r="I863" i="1" s="1"/>
  <c r="H861" i="1"/>
  <c r="G861" i="1"/>
  <c r="F861" i="1"/>
  <c r="D861" i="1"/>
  <c r="C861" i="1"/>
  <c r="H859" i="1"/>
  <c r="G859" i="1"/>
  <c r="F859" i="1"/>
  <c r="D859" i="1"/>
  <c r="C859" i="1"/>
  <c r="E858" i="1"/>
  <c r="I858" i="1" s="1"/>
  <c r="E857" i="1"/>
  <c r="I857" i="1" s="1"/>
  <c r="E856" i="1"/>
  <c r="I856" i="1" s="1"/>
  <c r="H854" i="1"/>
  <c r="G854" i="1"/>
  <c r="F854" i="1"/>
  <c r="D854" i="1"/>
  <c r="H852" i="1"/>
  <c r="G852" i="1"/>
  <c r="F852" i="1"/>
  <c r="D852" i="1"/>
  <c r="C852" i="1"/>
  <c r="E849" i="1"/>
  <c r="I849" i="1" s="1"/>
  <c r="H848" i="1"/>
  <c r="G848" i="1"/>
  <c r="F848" i="1"/>
  <c r="D848" i="1"/>
  <c r="C848" i="1"/>
  <c r="E826" i="1"/>
  <c r="I826" i="1" s="1"/>
  <c r="E824" i="1"/>
  <c r="I824" i="1" s="1"/>
  <c r="E823" i="1"/>
  <c r="I823" i="1" s="1"/>
  <c r="E822" i="1"/>
  <c r="I822" i="1" s="1"/>
  <c r="H820" i="1"/>
  <c r="G820" i="1"/>
  <c r="F820" i="1"/>
  <c r="D820" i="1"/>
  <c r="C820" i="1"/>
  <c r="H818" i="1"/>
  <c r="G818" i="1"/>
  <c r="F818" i="1"/>
  <c r="D818" i="1"/>
  <c r="C818" i="1"/>
  <c r="E817" i="1"/>
  <c r="I817" i="1" s="1"/>
  <c r="E816" i="1"/>
  <c r="I816" i="1" s="1"/>
  <c r="E815" i="1"/>
  <c r="I815" i="1" s="1"/>
  <c r="H813" i="1"/>
  <c r="G813" i="1"/>
  <c r="F813" i="1"/>
  <c r="D813" i="1"/>
  <c r="C813" i="1"/>
  <c r="H811" i="1"/>
  <c r="G811" i="1"/>
  <c r="F811" i="1"/>
  <c r="D811" i="1"/>
  <c r="C811" i="1"/>
  <c r="E810" i="1"/>
  <c r="I810" i="1" s="1"/>
  <c r="E809" i="1"/>
  <c r="I809" i="1" s="1"/>
  <c r="E808" i="1"/>
  <c r="I808" i="1" s="1"/>
  <c r="H806" i="1"/>
  <c r="G806" i="1"/>
  <c r="F806" i="1"/>
  <c r="D806" i="1"/>
  <c r="C806" i="1"/>
  <c r="H804" i="1"/>
  <c r="G804" i="1"/>
  <c r="F804" i="1"/>
  <c r="D804" i="1"/>
  <c r="C804" i="1"/>
  <c r="E801" i="1"/>
  <c r="I801" i="1" s="1"/>
  <c r="H800" i="1"/>
  <c r="G800" i="1"/>
  <c r="F800" i="1"/>
  <c r="D800" i="1"/>
  <c r="C800" i="1"/>
  <c r="E777" i="1"/>
  <c r="I777" i="1" s="1"/>
  <c r="E775" i="1"/>
  <c r="I775" i="1" s="1"/>
  <c r="E774" i="1"/>
  <c r="I774" i="1" s="1"/>
  <c r="E773" i="1"/>
  <c r="I773" i="1" s="1"/>
  <c r="H771" i="1"/>
  <c r="G771" i="1"/>
  <c r="F771" i="1"/>
  <c r="D771" i="1"/>
  <c r="C771" i="1"/>
  <c r="H769" i="1"/>
  <c r="G769" i="1"/>
  <c r="F769" i="1"/>
  <c r="D769" i="1"/>
  <c r="C769" i="1"/>
  <c r="E768" i="1"/>
  <c r="I768" i="1" s="1"/>
  <c r="E767" i="1"/>
  <c r="I767" i="1" s="1"/>
  <c r="E766" i="1"/>
  <c r="I766" i="1" s="1"/>
  <c r="H764" i="1"/>
  <c r="G764" i="1"/>
  <c r="F764" i="1"/>
  <c r="D764" i="1"/>
  <c r="C764" i="1"/>
  <c r="H762" i="1"/>
  <c r="G762" i="1"/>
  <c r="F762" i="1"/>
  <c r="D762" i="1"/>
  <c r="C762" i="1"/>
  <c r="E761" i="1"/>
  <c r="I761" i="1" s="1"/>
  <c r="E760" i="1"/>
  <c r="I760" i="1" s="1"/>
  <c r="E759" i="1"/>
  <c r="I759" i="1" s="1"/>
  <c r="H757" i="1"/>
  <c r="G757" i="1"/>
  <c r="F757" i="1"/>
  <c r="D757" i="1"/>
  <c r="C757" i="1"/>
  <c r="H755" i="1"/>
  <c r="G755" i="1"/>
  <c r="F755" i="1"/>
  <c r="D755" i="1"/>
  <c r="C755" i="1"/>
  <c r="E752" i="1"/>
  <c r="I752" i="1" s="1"/>
  <c r="H751" i="1"/>
  <c r="G751" i="1"/>
  <c r="F751" i="1"/>
  <c r="D751" i="1"/>
  <c r="C751" i="1"/>
  <c r="E698" i="1"/>
  <c r="I698" i="1" s="1"/>
  <c r="E696" i="1"/>
  <c r="I696" i="1" s="1"/>
  <c r="E695" i="1"/>
  <c r="I695" i="1" s="1"/>
  <c r="E694" i="1"/>
  <c r="I694" i="1" s="1"/>
  <c r="H692" i="1"/>
  <c r="G692" i="1"/>
  <c r="F692" i="1"/>
  <c r="D692" i="1"/>
  <c r="C692" i="1"/>
  <c r="H690" i="1"/>
  <c r="G690" i="1"/>
  <c r="F690" i="1"/>
  <c r="D690" i="1"/>
  <c r="C690" i="1"/>
  <c r="E689" i="1"/>
  <c r="I689" i="1" s="1"/>
  <c r="E688" i="1"/>
  <c r="I688" i="1" s="1"/>
  <c r="E687" i="1"/>
  <c r="I687" i="1" s="1"/>
  <c r="H685" i="1"/>
  <c r="G685" i="1"/>
  <c r="F685" i="1"/>
  <c r="D685" i="1"/>
  <c r="C685" i="1"/>
  <c r="H683" i="1"/>
  <c r="G683" i="1"/>
  <c r="F683" i="1"/>
  <c r="D683" i="1"/>
  <c r="C683" i="1"/>
  <c r="E682" i="1"/>
  <c r="I682" i="1" s="1"/>
  <c r="E681" i="1"/>
  <c r="I681" i="1" s="1"/>
  <c r="E680" i="1"/>
  <c r="I680" i="1" s="1"/>
  <c r="H678" i="1"/>
  <c r="G678" i="1"/>
  <c r="F678" i="1"/>
  <c r="D678" i="1"/>
  <c r="C678" i="1"/>
  <c r="H676" i="1"/>
  <c r="G676" i="1"/>
  <c r="F676" i="1"/>
  <c r="D676" i="1"/>
  <c r="C676" i="1"/>
  <c r="E673" i="1"/>
  <c r="I673" i="1" s="1"/>
  <c r="H672" i="1"/>
  <c r="G672" i="1"/>
  <c r="F672" i="1"/>
  <c r="D672" i="1"/>
  <c r="C672" i="1"/>
  <c r="E619" i="1"/>
  <c r="I619" i="1" s="1"/>
  <c r="E617" i="1"/>
  <c r="I617" i="1" s="1"/>
  <c r="E616" i="1"/>
  <c r="I616" i="1" s="1"/>
  <c r="E615" i="1"/>
  <c r="I615" i="1" s="1"/>
  <c r="H613" i="1"/>
  <c r="G613" i="1"/>
  <c r="F613" i="1"/>
  <c r="D613" i="1"/>
  <c r="C613" i="1"/>
  <c r="H611" i="1"/>
  <c r="G611" i="1"/>
  <c r="F611" i="1"/>
  <c r="D611" i="1"/>
  <c r="C611" i="1"/>
  <c r="E610" i="1"/>
  <c r="I610" i="1" s="1"/>
  <c r="E609" i="1"/>
  <c r="I609" i="1" s="1"/>
  <c r="E608" i="1"/>
  <c r="I608" i="1" s="1"/>
  <c r="H606" i="1"/>
  <c r="G606" i="1"/>
  <c r="F606" i="1"/>
  <c r="D606" i="1"/>
  <c r="C606" i="1"/>
  <c r="H604" i="1"/>
  <c r="G604" i="1"/>
  <c r="F604" i="1"/>
  <c r="D604" i="1"/>
  <c r="C604" i="1"/>
  <c r="E603" i="1"/>
  <c r="I603" i="1" s="1"/>
  <c r="E602" i="1"/>
  <c r="I602" i="1" s="1"/>
  <c r="E601" i="1"/>
  <c r="I601" i="1" s="1"/>
  <c r="H599" i="1"/>
  <c r="G599" i="1"/>
  <c r="F599" i="1"/>
  <c r="D599" i="1"/>
  <c r="C599" i="1"/>
  <c r="H597" i="1"/>
  <c r="G597" i="1"/>
  <c r="F597" i="1"/>
  <c r="D597" i="1"/>
  <c r="C597" i="1"/>
  <c r="E594" i="1"/>
  <c r="I594" i="1" s="1"/>
  <c r="H593" i="1"/>
  <c r="G593" i="1"/>
  <c r="F593" i="1"/>
  <c r="D593" i="1"/>
  <c r="C593" i="1"/>
  <c r="E570" i="1"/>
  <c r="I570" i="1" s="1"/>
  <c r="E568" i="1"/>
  <c r="I568" i="1" s="1"/>
  <c r="E567" i="1"/>
  <c r="I567" i="1" s="1"/>
  <c r="E566" i="1"/>
  <c r="I566" i="1" s="1"/>
  <c r="H564" i="1"/>
  <c r="G564" i="1"/>
  <c r="F564" i="1"/>
  <c r="D564" i="1"/>
  <c r="C564" i="1"/>
  <c r="H562" i="1"/>
  <c r="G562" i="1"/>
  <c r="F562" i="1"/>
  <c r="D562" i="1"/>
  <c r="C562" i="1"/>
  <c r="E561" i="1"/>
  <c r="I561" i="1" s="1"/>
  <c r="E560" i="1"/>
  <c r="I560" i="1" s="1"/>
  <c r="E559" i="1"/>
  <c r="I559" i="1" s="1"/>
  <c r="H557" i="1"/>
  <c r="G557" i="1"/>
  <c r="F557" i="1"/>
  <c r="D557" i="1"/>
  <c r="C557" i="1"/>
  <c r="H555" i="1"/>
  <c r="G555" i="1"/>
  <c r="F555" i="1"/>
  <c r="D555" i="1"/>
  <c r="C555" i="1"/>
  <c r="E554" i="1"/>
  <c r="I554" i="1" s="1"/>
  <c r="E553" i="1"/>
  <c r="I553" i="1" s="1"/>
  <c r="E552" i="1"/>
  <c r="I552" i="1" s="1"/>
  <c r="H550" i="1"/>
  <c r="G550" i="1"/>
  <c r="F550" i="1"/>
  <c r="D550" i="1"/>
  <c r="C550" i="1"/>
  <c r="H548" i="1"/>
  <c r="G548" i="1"/>
  <c r="F548" i="1"/>
  <c r="D548" i="1"/>
  <c r="C548" i="1"/>
  <c r="E545" i="1"/>
  <c r="I545" i="1" s="1"/>
  <c r="H544" i="1"/>
  <c r="G544" i="1"/>
  <c r="F544" i="1"/>
  <c r="D544" i="1"/>
  <c r="C544" i="1"/>
  <c r="E522" i="1"/>
  <c r="I522" i="1" s="1"/>
  <c r="E520" i="1"/>
  <c r="I520" i="1" s="1"/>
  <c r="E519" i="1"/>
  <c r="I519" i="1" s="1"/>
  <c r="E518" i="1"/>
  <c r="I518" i="1" s="1"/>
  <c r="H516" i="1"/>
  <c r="G516" i="1"/>
  <c r="F516" i="1"/>
  <c r="D516" i="1"/>
  <c r="C516" i="1"/>
  <c r="H514" i="1"/>
  <c r="G514" i="1"/>
  <c r="F514" i="1"/>
  <c r="D514" i="1"/>
  <c r="C514" i="1"/>
  <c r="E513" i="1"/>
  <c r="I513" i="1" s="1"/>
  <c r="E512" i="1"/>
  <c r="I512" i="1" s="1"/>
  <c r="E511" i="1"/>
  <c r="I511" i="1" s="1"/>
  <c r="H509" i="1"/>
  <c r="G509" i="1"/>
  <c r="F509" i="1"/>
  <c r="D509" i="1"/>
  <c r="C509" i="1"/>
  <c r="H507" i="1"/>
  <c r="G507" i="1"/>
  <c r="F507" i="1"/>
  <c r="D507" i="1"/>
  <c r="C507" i="1"/>
  <c r="E506" i="1"/>
  <c r="I506" i="1" s="1"/>
  <c r="E505" i="1"/>
  <c r="I505" i="1" s="1"/>
  <c r="E504" i="1"/>
  <c r="I504" i="1" s="1"/>
  <c r="H502" i="1"/>
  <c r="G502" i="1"/>
  <c r="F502" i="1"/>
  <c r="D502" i="1"/>
  <c r="C502" i="1"/>
  <c r="H500" i="1"/>
  <c r="G500" i="1"/>
  <c r="F500" i="1"/>
  <c r="D500" i="1"/>
  <c r="C500" i="1"/>
  <c r="E497" i="1"/>
  <c r="I497" i="1" s="1"/>
  <c r="H496" i="1"/>
  <c r="G496" i="1"/>
  <c r="F496" i="1"/>
  <c r="D496" i="1"/>
  <c r="C496" i="1"/>
  <c r="E473" i="1"/>
  <c r="I473" i="1" s="1"/>
  <c r="E471" i="1"/>
  <c r="I471" i="1" s="1"/>
  <c r="E470" i="1"/>
  <c r="I470" i="1" s="1"/>
  <c r="E469" i="1"/>
  <c r="I469" i="1" s="1"/>
  <c r="H467" i="1"/>
  <c r="G467" i="1"/>
  <c r="F467" i="1"/>
  <c r="D467" i="1"/>
  <c r="C467" i="1"/>
  <c r="H465" i="1"/>
  <c r="G465" i="1"/>
  <c r="F465" i="1"/>
  <c r="D465" i="1"/>
  <c r="C465" i="1"/>
  <c r="E464" i="1"/>
  <c r="I464" i="1" s="1"/>
  <c r="E463" i="1"/>
  <c r="I463" i="1" s="1"/>
  <c r="E462" i="1"/>
  <c r="I462" i="1" s="1"/>
  <c r="H460" i="1"/>
  <c r="G460" i="1"/>
  <c r="F460" i="1"/>
  <c r="D460" i="1"/>
  <c r="C460" i="1"/>
  <c r="H458" i="1"/>
  <c r="G458" i="1"/>
  <c r="F458" i="1"/>
  <c r="D458" i="1"/>
  <c r="C458" i="1"/>
  <c r="E457" i="1"/>
  <c r="E456" i="1"/>
  <c r="E455" i="1"/>
  <c r="H453" i="1"/>
  <c r="G453" i="1"/>
  <c r="D453" i="1"/>
  <c r="C453" i="1"/>
  <c r="H451" i="1"/>
  <c r="G451" i="1"/>
  <c r="D451" i="1"/>
  <c r="C451" i="1"/>
  <c r="E448" i="1"/>
  <c r="I448" i="1" s="1"/>
  <c r="H447" i="1"/>
  <c r="G447" i="1"/>
  <c r="F447" i="1"/>
  <c r="D447" i="1"/>
  <c r="C447" i="1"/>
  <c r="E394" i="1"/>
  <c r="I394" i="1" s="1"/>
  <c r="E392" i="1"/>
  <c r="I392" i="1" s="1"/>
  <c r="E391" i="1"/>
  <c r="I391" i="1" s="1"/>
  <c r="E390" i="1"/>
  <c r="I390" i="1" s="1"/>
  <c r="H388" i="1"/>
  <c r="G388" i="1"/>
  <c r="F388" i="1"/>
  <c r="D388" i="1"/>
  <c r="C388" i="1"/>
  <c r="H386" i="1"/>
  <c r="G386" i="1"/>
  <c r="F386" i="1"/>
  <c r="D386" i="1"/>
  <c r="C386" i="1"/>
  <c r="E385" i="1"/>
  <c r="I385" i="1" s="1"/>
  <c r="E384" i="1"/>
  <c r="I384" i="1" s="1"/>
  <c r="E383" i="1"/>
  <c r="I383" i="1" s="1"/>
  <c r="H381" i="1"/>
  <c r="G381" i="1"/>
  <c r="F381" i="1"/>
  <c r="D381" i="1"/>
  <c r="C381" i="1"/>
  <c r="H379" i="1"/>
  <c r="G379" i="1"/>
  <c r="F379" i="1"/>
  <c r="D379" i="1"/>
  <c r="C379" i="1"/>
  <c r="E378" i="1"/>
  <c r="I378" i="1" s="1"/>
  <c r="E377" i="1"/>
  <c r="I377" i="1" s="1"/>
  <c r="E376" i="1"/>
  <c r="I376" i="1" s="1"/>
  <c r="H374" i="1"/>
  <c r="G374" i="1"/>
  <c r="F374" i="1"/>
  <c r="D374" i="1"/>
  <c r="C374" i="1"/>
  <c r="H372" i="1"/>
  <c r="G372" i="1"/>
  <c r="F372" i="1"/>
  <c r="D372" i="1"/>
  <c r="C372" i="1"/>
  <c r="E369" i="1"/>
  <c r="I369" i="1" s="1"/>
  <c r="H368" i="1"/>
  <c r="G368" i="1"/>
  <c r="F368" i="1"/>
  <c r="D368" i="1"/>
  <c r="C368" i="1"/>
  <c r="E314" i="1"/>
  <c r="I314" i="1" s="1"/>
  <c r="E312" i="1"/>
  <c r="I312" i="1" s="1"/>
  <c r="E311" i="1"/>
  <c r="I311" i="1" s="1"/>
  <c r="E310" i="1"/>
  <c r="I310" i="1" s="1"/>
  <c r="H308" i="1"/>
  <c r="G308" i="1"/>
  <c r="F308" i="1"/>
  <c r="D308" i="1"/>
  <c r="C308" i="1"/>
  <c r="H306" i="1"/>
  <c r="G306" i="1"/>
  <c r="F306" i="1"/>
  <c r="D306" i="1"/>
  <c r="C306" i="1"/>
  <c r="E305" i="1"/>
  <c r="I305" i="1" s="1"/>
  <c r="E304" i="1"/>
  <c r="I304" i="1" s="1"/>
  <c r="E303" i="1"/>
  <c r="I303" i="1" s="1"/>
  <c r="H301" i="1"/>
  <c r="G301" i="1"/>
  <c r="F301" i="1"/>
  <c r="D301" i="1"/>
  <c r="C301" i="1"/>
  <c r="H299" i="1"/>
  <c r="G299" i="1"/>
  <c r="F299" i="1"/>
  <c r="D299" i="1"/>
  <c r="C299" i="1"/>
  <c r="E298" i="1"/>
  <c r="I298" i="1" s="1"/>
  <c r="H294" i="1"/>
  <c r="G294" i="1"/>
  <c r="F294" i="1"/>
  <c r="D294" i="1"/>
  <c r="H292" i="1"/>
  <c r="G292" i="1"/>
  <c r="F292" i="1"/>
  <c r="D292" i="1"/>
  <c r="E289" i="1"/>
  <c r="I289" i="1" s="1"/>
  <c r="H288" i="1"/>
  <c r="G288" i="1"/>
  <c r="F288" i="1"/>
  <c r="D288" i="1"/>
  <c r="C288" i="1"/>
  <c r="E265" i="1"/>
  <c r="I265" i="1" s="1"/>
  <c r="E263" i="1"/>
  <c r="I263" i="1" s="1"/>
  <c r="E262" i="1"/>
  <c r="I262" i="1" s="1"/>
  <c r="E261" i="1"/>
  <c r="I261" i="1" s="1"/>
  <c r="H259" i="1"/>
  <c r="G259" i="1"/>
  <c r="F259" i="1"/>
  <c r="D259" i="1"/>
  <c r="C259" i="1"/>
  <c r="H257" i="1"/>
  <c r="G257" i="1"/>
  <c r="F257" i="1"/>
  <c r="D257" i="1"/>
  <c r="C257" i="1"/>
  <c r="E256" i="1"/>
  <c r="I256" i="1" s="1"/>
  <c r="E255" i="1"/>
  <c r="I255" i="1" s="1"/>
  <c r="E254" i="1"/>
  <c r="I254" i="1" s="1"/>
  <c r="E217" i="1"/>
  <c r="I217" i="1" s="1"/>
  <c r="E215" i="1"/>
  <c r="I215" i="1" s="1"/>
  <c r="E214" i="1"/>
  <c r="I214" i="1" s="1"/>
  <c r="E213" i="1"/>
  <c r="I213" i="1" s="1"/>
  <c r="H211" i="1"/>
  <c r="G211" i="1"/>
  <c r="F211" i="1"/>
  <c r="D211" i="1"/>
  <c r="C211" i="1"/>
  <c r="H209" i="1"/>
  <c r="G209" i="1"/>
  <c r="F209" i="1"/>
  <c r="D209" i="1"/>
  <c r="C209" i="1"/>
  <c r="E208" i="1"/>
  <c r="I208" i="1" s="1"/>
  <c r="E207" i="1"/>
  <c r="I207" i="1" s="1"/>
  <c r="E206" i="1"/>
  <c r="I206" i="1" s="1"/>
  <c r="H204" i="1"/>
  <c r="G204" i="1"/>
  <c r="F204" i="1"/>
  <c r="D204" i="1"/>
  <c r="C204" i="1"/>
  <c r="H202" i="1"/>
  <c r="G202" i="1"/>
  <c r="F202" i="1"/>
  <c r="D202" i="1"/>
  <c r="C202" i="1"/>
  <c r="E201" i="1"/>
  <c r="I201" i="1" s="1"/>
  <c r="E199" i="1"/>
  <c r="H197" i="1"/>
  <c r="G197" i="1"/>
  <c r="D197" i="1"/>
  <c r="H195" i="1"/>
  <c r="G195" i="1"/>
  <c r="D195" i="1"/>
  <c r="E192" i="1"/>
  <c r="I192" i="1" s="1"/>
  <c r="H191" i="1"/>
  <c r="G191" i="1"/>
  <c r="F191" i="1"/>
  <c r="D191" i="1"/>
  <c r="C191" i="1"/>
  <c r="E138" i="1"/>
  <c r="I138" i="1" s="1"/>
  <c r="E136" i="1"/>
  <c r="I136" i="1" s="1"/>
  <c r="E135" i="1"/>
  <c r="I135" i="1" s="1"/>
  <c r="E134" i="1"/>
  <c r="I134" i="1" s="1"/>
  <c r="H132" i="1"/>
  <c r="G132" i="1"/>
  <c r="F132" i="1"/>
  <c r="D132" i="1"/>
  <c r="C132" i="1"/>
  <c r="H130" i="1"/>
  <c r="G130" i="1"/>
  <c r="F130" i="1"/>
  <c r="D130" i="1"/>
  <c r="C130" i="1"/>
  <c r="E129" i="1"/>
  <c r="I129" i="1" s="1"/>
  <c r="E128" i="1"/>
  <c r="I128" i="1" s="1"/>
  <c r="H125" i="1"/>
  <c r="G125" i="1"/>
  <c r="F125" i="1"/>
  <c r="D125" i="1"/>
  <c r="H123" i="1"/>
  <c r="G123" i="1"/>
  <c r="F123" i="1"/>
  <c r="D123" i="1"/>
  <c r="E122" i="1"/>
  <c r="I122" i="1" s="1"/>
  <c r="E121" i="1"/>
  <c r="I121" i="1" s="1"/>
  <c r="E120" i="1"/>
  <c r="I120" i="1" s="1"/>
  <c r="H118" i="1"/>
  <c r="G118" i="1"/>
  <c r="F118" i="1"/>
  <c r="D118" i="1"/>
  <c r="C118" i="1"/>
  <c r="H116" i="1"/>
  <c r="G116" i="1"/>
  <c r="F116" i="1"/>
  <c r="D116" i="1"/>
  <c r="C116" i="1"/>
  <c r="E113" i="1"/>
  <c r="H112" i="1"/>
  <c r="G112" i="1"/>
  <c r="F112" i="1"/>
  <c r="D112" i="1"/>
  <c r="C112" i="1"/>
  <c r="E895" i="1"/>
  <c r="I895" i="1" s="1"/>
  <c r="E894" i="1"/>
  <c r="I894" i="1" s="1"/>
  <c r="E893" i="1"/>
  <c r="I893" i="1" s="1"/>
  <c r="H892" i="1"/>
  <c r="G892" i="1"/>
  <c r="F892" i="1"/>
  <c r="D892" i="1"/>
  <c r="C892" i="1"/>
  <c r="E891" i="1"/>
  <c r="I891" i="1" s="1"/>
  <c r="E890" i="1"/>
  <c r="I890" i="1" s="1"/>
  <c r="E889" i="1"/>
  <c r="I889" i="1" s="1"/>
  <c r="H888" i="1"/>
  <c r="G888" i="1"/>
  <c r="F888" i="1"/>
  <c r="D888" i="1"/>
  <c r="C888" i="1"/>
  <c r="E887" i="1"/>
  <c r="I887" i="1" s="1"/>
  <c r="E886" i="1"/>
  <c r="I886" i="1" s="1"/>
  <c r="E885" i="1"/>
  <c r="I885" i="1" s="1"/>
  <c r="H884" i="1"/>
  <c r="G884" i="1"/>
  <c r="F884" i="1"/>
  <c r="D884" i="1"/>
  <c r="C884" i="1"/>
  <c r="E882" i="1"/>
  <c r="I882" i="1" s="1"/>
  <c r="E881" i="1"/>
  <c r="I881" i="1" s="1"/>
  <c r="E880" i="1"/>
  <c r="I880" i="1" s="1"/>
  <c r="E846" i="1"/>
  <c r="I846" i="1" s="1"/>
  <c r="E845" i="1"/>
  <c r="I845" i="1" s="1"/>
  <c r="E844" i="1"/>
  <c r="I844" i="1" s="1"/>
  <c r="H843" i="1"/>
  <c r="G843" i="1"/>
  <c r="F843" i="1"/>
  <c r="D843" i="1"/>
  <c r="C843" i="1"/>
  <c r="E842" i="1"/>
  <c r="I842" i="1" s="1"/>
  <c r="E841" i="1"/>
  <c r="I841" i="1" s="1"/>
  <c r="E840" i="1"/>
  <c r="I840" i="1" s="1"/>
  <c r="H839" i="1"/>
  <c r="G839" i="1"/>
  <c r="F839" i="1"/>
  <c r="D839" i="1"/>
  <c r="C839" i="1"/>
  <c r="E838" i="1"/>
  <c r="I838" i="1" s="1"/>
  <c r="E837" i="1"/>
  <c r="I837" i="1" s="1"/>
  <c r="E836" i="1"/>
  <c r="I836" i="1" s="1"/>
  <c r="H835" i="1"/>
  <c r="H834" i="1" s="1"/>
  <c r="H830" i="1" s="1"/>
  <c r="H829" i="1" s="1"/>
  <c r="G835" i="1"/>
  <c r="F835" i="1"/>
  <c r="D835" i="1"/>
  <c r="D834" i="1" s="1"/>
  <c r="D830" i="1" s="1"/>
  <c r="D829" i="1" s="1"/>
  <c r="C835" i="1"/>
  <c r="E833" i="1"/>
  <c r="I833" i="1" s="1"/>
  <c r="E832" i="1"/>
  <c r="I832" i="1" s="1"/>
  <c r="E831" i="1"/>
  <c r="I831" i="1" s="1"/>
  <c r="E798" i="1"/>
  <c r="I798" i="1" s="1"/>
  <c r="E797" i="1"/>
  <c r="I797" i="1" s="1"/>
  <c r="E796" i="1"/>
  <c r="I796" i="1" s="1"/>
  <c r="H795" i="1"/>
  <c r="G795" i="1"/>
  <c r="F795" i="1"/>
  <c r="D795" i="1"/>
  <c r="C795" i="1"/>
  <c r="E794" i="1"/>
  <c r="I794" i="1" s="1"/>
  <c r="E793" i="1"/>
  <c r="I793" i="1" s="1"/>
  <c r="E792" i="1"/>
  <c r="I792" i="1" s="1"/>
  <c r="H791" i="1"/>
  <c r="G791" i="1"/>
  <c r="F791" i="1"/>
  <c r="D791" i="1"/>
  <c r="C791" i="1"/>
  <c r="E790" i="1"/>
  <c r="I790" i="1" s="1"/>
  <c r="E789" i="1"/>
  <c r="I789" i="1" s="1"/>
  <c r="E788" i="1"/>
  <c r="I788" i="1" s="1"/>
  <c r="H787" i="1"/>
  <c r="H786" i="1" s="1"/>
  <c r="H782" i="1" s="1"/>
  <c r="H781" i="1" s="1"/>
  <c r="G787" i="1"/>
  <c r="F787" i="1"/>
  <c r="F786" i="1" s="1"/>
  <c r="F782" i="1" s="1"/>
  <c r="F781" i="1" s="1"/>
  <c r="D787" i="1"/>
  <c r="D786" i="1" s="1"/>
  <c r="D782" i="1" s="1"/>
  <c r="D781" i="1" s="1"/>
  <c r="C787" i="1"/>
  <c r="E785" i="1"/>
  <c r="I785" i="1" s="1"/>
  <c r="E784" i="1"/>
  <c r="I784" i="1" s="1"/>
  <c r="E783" i="1"/>
  <c r="I783" i="1" s="1"/>
  <c r="E749" i="1"/>
  <c r="I749" i="1" s="1"/>
  <c r="E748" i="1"/>
  <c r="I748" i="1" s="1"/>
  <c r="E747" i="1"/>
  <c r="I747" i="1" s="1"/>
  <c r="H746" i="1"/>
  <c r="G746" i="1"/>
  <c r="F746" i="1"/>
  <c r="D746" i="1"/>
  <c r="C746" i="1"/>
  <c r="E745" i="1"/>
  <c r="I745" i="1" s="1"/>
  <c r="E744" i="1"/>
  <c r="I744" i="1" s="1"/>
  <c r="E743" i="1"/>
  <c r="I743" i="1" s="1"/>
  <c r="H742" i="1"/>
  <c r="G742" i="1"/>
  <c r="F742" i="1"/>
  <c r="D742" i="1"/>
  <c r="C742" i="1"/>
  <c r="E741" i="1"/>
  <c r="I741" i="1" s="1"/>
  <c r="E740" i="1"/>
  <c r="I740" i="1" s="1"/>
  <c r="E739" i="1"/>
  <c r="I739" i="1" s="1"/>
  <c r="H738" i="1"/>
  <c r="G738" i="1"/>
  <c r="G737" i="1" s="1"/>
  <c r="G733" i="1" s="1"/>
  <c r="G732" i="1" s="1"/>
  <c r="F738" i="1"/>
  <c r="D738" i="1"/>
  <c r="C738" i="1"/>
  <c r="C737" i="1" s="1"/>
  <c r="E735" i="1"/>
  <c r="I735" i="1" s="1"/>
  <c r="E734" i="1"/>
  <c r="I734" i="1" s="1"/>
  <c r="E670" i="1"/>
  <c r="I670" i="1" s="1"/>
  <c r="E669" i="1"/>
  <c r="I669" i="1" s="1"/>
  <c r="E668" i="1"/>
  <c r="I668" i="1" s="1"/>
  <c r="H667" i="1"/>
  <c r="G667" i="1"/>
  <c r="F667" i="1"/>
  <c r="D667" i="1"/>
  <c r="C667" i="1"/>
  <c r="E666" i="1"/>
  <c r="I666" i="1" s="1"/>
  <c r="E665" i="1"/>
  <c r="I665" i="1" s="1"/>
  <c r="E664" i="1"/>
  <c r="I664" i="1" s="1"/>
  <c r="H663" i="1"/>
  <c r="G663" i="1"/>
  <c r="F663" i="1"/>
  <c r="D663" i="1"/>
  <c r="C663" i="1"/>
  <c r="E662" i="1"/>
  <c r="I662" i="1" s="1"/>
  <c r="E661" i="1"/>
  <c r="I661" i="1" s="1"/>
  <c r="E660" i="1"/>
  <c r="I660" i="1" s="1"/>
  <c r="H659" i="1"/>
  <c r="G659" i="1"/>
  <c r="F659" i="1"/>
  <c r="D659" i="1"/>
  <c r="C659" i="1"/>
  <c r="C658" i="1" s="1"/>
  <c r="C654" i="1" s="1"/>
  <c r="C653" i="1" s="1"/>
  <c r="C623" i="1" s="1"/>
  <c r="E657" i="1"/>
  <c r="I657" i="1" s="1"/>
  <c r="E656" i="1"/>
  <c r="I656" i="1" s="1"/>
  <c r="E655" i="1"/>
  <c r="I655" i="1" s="1"/>
  <c r="E591" i="1"/>
  <c r="I591" i="1" s="1"/>
  <c r="E590" i="1"/>
  <c r="I590" i="1" s="1"/>
  <c r="E589" i="1"/>
  <c r="I589" i="1" s="1"/>
  <c r="H588" i="1"/>
  <c r="G588" i="1"/>
  <c r="F588" i="1"/>
  <c r="D588" i="1"/>
  <c r="C588" i="1"/>
  <c r="E587" i="1"/>
  <c r="I587" i="1" s="1"/>
  <c r="E586" i="1"/>
  <c r="I586" i="1" s="1"/>
  <c r="E585" i="1"/>
  <c r="I585" i="1" s="1"/>
  <c r="H584" i="1"/>
  <c r="G584" i="1"/>
  <c r="F584" i="1"/>
  <c r="D584" i="1"/>
  <c r="C584" i="1"/>
  <c r="E583" i="1"/>
  <c r="I583" i="1" s="1"/>
  <c r="E582" i="1"/>
  <c r="I582" i="1" s="1"/>
  <c r="E581" i="1"/>
  <c r="I581" i="1" s="1"/>
  <c r="H580" i="1"/>
  <c r="G580" i="1"/>
  <c r="F580" i="1"/>
  <c r="D580" i="1"/>
  <c r="C580" i="1"/>
  <c r="E578" i="1"/>
  <c r="I578" i="1" s="1"/>
  <c r="E577" i="1"/>
  <c r="I577" i="1" s="1"/>
  <c r="E576" i="1"/>
  <c r="I576" i="1" s="1"/>
  <c r="E542" i="1"/>
  <c r="I542" i="1" s="1"/>
  <c r="E541" i="1"/>
  <c r="I541" i="1" s="1"/>
  <c r="E540" i="1"/>
  <c r="I540" i="1" s="1"/>
  <c r="H539" i="1"/>
  <c r="G539" i="1"/>
  <c r="F539" i="1"/>
  <c r="D539" i="1"/>
  <c r="C539" i="1"/>
  <c r="E538" i="1"/>
  <c r="I538" i="1" s="1"/>
  <c r="E537" i="1"/>
  <c r="I537" i="1" s="1"/>
  <c r="E536" i="1"/>
  <c r="I536" i="1" s="1"/>
  <c r="H535" i="1"/>
  <c r="G535" i="1"/>
  <c r="F535" i="1"/>
  <c r="D535" i="1"/>
  <c r="C535" i="1"/>
  <c r="E534" i="1"/>
  <c r="I534" i="1" s="1"/>
  <c r="E533" i="1"/>
  <c r="I533" i="1" s="1"/>
  <c r="E532" i="1"/>
  <c r="I532" i="1" s="1"/>
  <c r="H531" i="1"/>
  <c r="G531" i="1"/>
  <c r="F531" i="1"/>
  <c r="F530" i="1" s="1"/>
  <c r="F526" i="1" s="1"/>
  <c r="F525" i="1" s="1"/>
  <c r="D531" i="1"/>
  <c r="C531" i="1"/>
  <c r="C530" i="1" s="1"/>
  <c r="C526" i="1" s="1"/>
  <c r="C525" i="1" s="1"/>
  <c r="E529" i="1"/>
  <c r="I529" i="1" s="1"/>
  <c r="E528" i="1"/>
  <c r="I528" i="1" s="1"/>
  <c r="E527" i="1"/>
  <c r="I527" i="1" s="1"/>
  <c r="E494" i="1"/>
  <c r="I494" i="1" s="1"/>
  <c r="E493" i="1"/>
  <c r="I493" i="1" s="1"/>
  <c r="E492" i="1"/>
  <c r="I492" i="1" s="1"/>
  <c r="H491" i="1"/>
  <c r="G491" i="1"/>
  <c r="F491" i="1"/>
  <c r="D491" i="1"/>
  <c r="C491" i="1"/>
  <c r="E490" i="1"/>
  <c r="I490" i="1" s="1"/>
  <c r="E489" i="1"/>
  <c r="I489" i="1" s="1"/>
  <c r="E488" i="1"/>
  <c r="I488" i="1" s="1"/>
  <c r="H487" i="1"/>
  <c r="G487" i="1"/>
  <c r="F487" i="1"/>
  <c r="D487" i="1"/>
  <c r="C487" i="1"/>
  <c r="E486" i="1"/>
  <c r="I486" i="1" s="1"/>
  <c r="E485" i="1"/>
  <c r="I485" i="1" s="1"/>
  <c r="E484" i="1"/>
  <c r="I484" i="1" s="1"/>
  <c r="H483" i="1"/>
  <c r="G483" i="1"/>
  <c r="F483" i="1"/>
  <c r="F482" i="1" s="1"/>
  <c r="F478" i="1" s="1"/>
  <c r="F477" i="1" s="1"/>
  <c r="D483" i="1"/>
  <c r="D482" i="1" s="1"/>
  <c r="D478" i="1" s="1"/>
  <c r="D477" i="1" s="1"/>
  <c r="C483" i="1"/>
  <c r="E481" i="1"/>
  <c r="I481" i="1" s="1"/>
  <c r="E480" i="1"/>
  <c r="I480" i="1" s="1"/>
  <c r="E479" i="1"/>
  <c r="I479" i="1" s="1"/>
  <c r="E366" i="1"/>
  <c r="I366" i="1" s="1"/>
  <c r="E365" i="1"/>
  <c r="I365" i="1" s="1"/>
  <c r="E364" i="1"/>
  <c r="I364" i="1" s="1"/>
  <c r="H363" i="1"/>
  <c r="G363" i="1"/>
  <c r="F363" i="1"/>
  <c r="D363" i="1"/>
  <c r="C363" i="1"/>
  <c r="E362" i="1"/>
  <c r="I362" i="1" s="1"/>
  <c r="E361" i="1"/>
  <c r="I361" i="1" s="1"/>
  <c r="E360" i="1"/>
  <c r="I360" i="1" s="1"/>
  <c r="H359" i="1"/>
  <c r="G359" i="1"/>
  <c r="F359" i="1"/>
  <c r="F354" i="1" s="1"/>
  <c r="F350" i="1" s="1"/>
  <c r="F349" i="1" s="1"/>
  <c r="F319" i="1" s="1"/>
  <c r="D359" i="1"/>
  <c r="C359" i="1"/>
  <c r="C354" i="1" s="1"/>
  <c r="C350" i="1" s="1"/>
  <c r="C349" i="1" s="1"/>
  <c r="C319" i="1" s="1"/>
  <c r="E358" i="1"/>
  <c r="I358" i="1" s="1"/>
  <c r="E357" i="1"/>
  <c r="I357" i="1" s="1"/>
  <c r="E356" i="1"/>
  <c r="I356" i="1" s="1"/>
  <c r="H355" i="1"/>
  <c r="H354" i="1" s="1"/>
  <c r="H350" i="1" s="1"/>
  <c r="H349" i="1" s="1"/>
  <c r="H319" i="1" s="1"/>
  <c r="G355" i="1"/>
  <c r="D355" i="1"/>
  <c r="E353" i="1"/>
  <c r="I353" i="1" s="1"/>
  <c r="E351" i="1"/>
  <c r="I351" i="1" s="1"/>
  <c r="E286" i="1"/>
  <c r="I286" i="1" s="1"/>
  <c r="E285" i="1"/>
  <c r="I285" i="1" s="1"/>
  <c r="E284" i="1"/>
  <c r="I284" i="1" s="1"/>
  <c r="H283" i="1"/>
  <c r="G283" i="1"/>
  <c r="F283" i="1"/>
  <c r="D283" i="1"/>
  <c r="C283" i="1"/>
  <c r="E282" i="1"/>
  <c r="I282" i="1" s="1"/>
  <c r="E281" i="1"/>
  <c r="I281" i="1" s="1"/>
  <c r="E280" i="1"/>
  <c r="I280" i="1" s="1"/>
  <c r="H279" i="1"/>
  <c r="G279" i="1"/>
  <c r="F279" i="1"/>
  <c r="D279" i="1"/>
  <c r="C279" i="1"/>
  <c r="E278" i="1"/>
  <c r="I278" i="1" s="1"/>
  <c r="E277" i="1"/>
  <c r="I277" i="1" s="1"/>
  <c r="E276" i="1"/>
  <c r="I276" i="1" s="1"/>
  <c r="H275" i="1"/>
  <c r="G275" i="1"/>
  <c r="G274" i="1" s="1"/>
  <c r="G270" i="1" s="1"/>
  <c r="G269" i="1" s="1"/>
  <c r="F275" i="1"/>
  <c r="D275" i="1"/>
  <c r="D274" i="1" s="1"/>
  <c r="D270" i="1" s="1"/>
  <c r="D269" i="1" s="1"/>
  <c r="C275" i="1"/>
  <c r="C274" i="1" s="1"/>
  <c r="C270" i="1" s="1"/>
  <c r="C269" i="1" s="1"/>
  <c r="E273" i="1"/>
  <c r="I273" i="1" s="1"/>
  <c r="E272" i="1"/>
  <c r="I272" i="1" s="1"/>
  <c r="E189" i="1"/>
  <c r="I189" i="1" s="1"/>
  <c r="E188" i="1"/>
  <c r="I188" i="1" s="1"/>
  <c r="E187" i="1"/>
  <c r="I187" i="1" s="1"/>
  <c r="H186" i="1"/>
  <c r="G186" i="1"/>
  <c r="F186" i="1"/>
  <c r="D186" i="1"/>
  <c r="C186" i="1"/>
  <c r="E185" i="1"/>
  <c r="I185" i="1" s="1"/>
  <c r="E184" i="1"/>
  <c r="I184" i="1" s="1"/>
  <c r="E183" i="1"/>
  <c r="I183" i="1" s="1"/>
  <c r="H182" i="1"/>
  <c r="G182" i="1"/>
  <c r="F182" i="1"/>
  <c r="D182" i="1"/>
  <c r="C182" i="1"/>
  <c r="E181" i="1"/>
  <c r="I181" i="1" s="1"/>
  <c r="E180" i="1"/>
  <c r="I180" i="1" s="1"/>
  <c r="E179" i="1"/>
  <c r="I179" i="1" s="1"/>
  <c r="H178" i="1"/>
  <c r="G178" i="1"/>
  <c r="G177" i="1" s="1"/>
  <c r="G173" i="1" s="1"/>
  <c r="G172" i="1" s="1"/>
  <c r="F178" i="1"/>
  <c r="D178" i="1"/>
  <c r="E175" i="1"/>
  <c r="I175" i="1" s="1"/>
  <c r="E174" i="1"/>
  <c r="E110" i="1"/>
  <c r="I110" i="1" s="1"/>
  <c r="E109" i="1"/>
  <c r="I109" i="1" s="1"/>
  <c r="E108" i="1"/>
  <c r="I108" i="1" s="1"/>
  <c r="H107" i="1"/>
  <c r="G107" i="1"/>
  <c r="F107" i="1"/>
  <c r="D107" i="1"/>
  <c r="C107" i="1"/>
  <c r="E106" i="1"/>
  <c r="I106" i="1" s="1"/>
  <c r="E105" i="1"/>
  <c r="I105" i="1" s="1"/>
  <c r="H103" i="1"/>
  <c r="G103" i="1"/>
  <c r="F103" i="1"/>
  <c r="D103" i="1"/>
  <c r="E102" i="1"/>
  <c r="I102" i="1" s="1"/>
  <c r="E101" i="1"/>
  <c r="I101" i="1" s="1"/>
  <c r="E100" i="1"/>
  <c r="I100" i="1" s="1"/>
  <c r="H99" i="1"/>
  <c r="G99" i="1"/>
  <c r="F99" i="1"/>
  <c r="D99" i="1"/>
  <c r="C99" i="1"/>
  <c r="E96" i="1"/>
  <c r="I96" i="1" s="1"/>
  <c r="D225" i="1" l="1"/>
  <c r="D221" i="1" s="1"/>
  <c r="C733" i="1"/>
  <c r="C732" i="1" s="1"/>
  <c r="D658" i="1"/>
  <c r="D654" i="1" s="1"/>
  <c r="D653" i="1" s="1"/>
  <c r="D623" i="1" s="1"/>
  <c r="I248" i="1"/>
  <c r="D98" i="1"/>
  <c r="G98" i="1"/>
  <c r="G94" i="1" s="1"/>
  <c r="G93" i="1" s="1"/>
  <c r="G63" i="1" s="1"/>
  <c r="I174" i="1"/>
  <c r="C103" i="1"/>
  <c r="E104" i="1"/>
  <c r="I104" i="1" s="1"/>
  <c r="F243" i="1"/>
  <c r="F242" i="1" s="1"/>
  <c r="F238" i="1" s="1"/>
  <c r="F14" i="1"/>
  <c r="F327" i="1"/>
  <c r="C39" i="1"/>
  <c r="F579" i="1"/>
  <c r="F575" i="1" s="1"/>
  <c r="F574" i="1" s="1"/>
  <c r="F398" i="1" s="1"/>
  <c r="I240" i="1"/>
  <c r="C243" i="1"/>
  <c r="C125" i="1"/>
  <c r="I224" i="1"/>
  <c r="C123" i="1"/>
  <c r="C115" i="1" s="1"/>
  <c r="C111" i="1" s="1"/>
  <c r="F16" i="1"/>
  <c r="C14" i="1"/>
  <c r="E14" i="1" s="1"/>
  <c r="C80" i="1"/>
  <c r="E80" i="1" s="1"/>
  <c r="I80" i="1" s="1"/>
  <c r="I222" i="1"/>
  <c r="F197" i="1"/>
  <c r="I200" i="1"/>
  <c r="E191" i="1"/>
  <c r="I191" i="1" s="1"/>
  <c r="E234" i="1"/>
  <c r="I234" i="1" s="1"/>
  <c r="G115" i="1"/>
  <c r="G111" i="1" s="1"/>
  <c r="G225" i="1"/>
  <c r="G221" i="1" s="1"/>
  <c r="C834" i="1"/>
  <c r="C830" i="1" s="1"/>
  <c r="C829" i="1" s="1"/>
  <c r="E16" i="1"/>
  <c r="I199" i="1"/>
  <c r="E751" i="1"/>
  <c r="I751" i="1" s="1"/>
  <c r="C579" i="1"/>
  <c r="C575" i="1" s="1"/>
  <c r="C574" i="1" s="1"/>
  <c r="E19" i="1"/>
  <c r="D900" i="1"/>
  <c r="D896" i="1" s="1"/>
  <c r="E672" i="1"/>
  <c r="I672" i="1" s="1"/>
  <c r="C178" i="1"/>
  <c r="D499" i="1"/>
  <c r="D495" i="1" s="1"/>
  <c r="D524" i="1" s="1"/>
  <c r="F547" i="1"/>
  <c r="E593" i="1"/>
  <c r="I593" i="1" s="1"/>
  <c r="H675" i="1"/>
  <c r="H671" i="1" s="1"/>
  <c r="F225" i="1"/>
  <c r="F221" i="1" s="1"/>
  <c r="E252" i="1"/>
  <c r="I252" i="1" s="1"/>
  <c r="C195" i="1"/>
  <c r="C194" i="1" s="1"/>
  <c r="C190" i="1" s="1"/>
  <c r="C450" i="1"/>
  <c r="C446" i="1" s="1"/>
  <c r="C475" i="1" s="1"/>
  <c r="E544" i="1"/>
  <c r="I544" i="1" s="1"/>
  <c r="C242" i="1"/>
  <c r="C238" i="1" s="1"/>
  <c r="E250" i="1"/>
  <c r="I250" i="1" s="1"/>
  <c r="E288" i="1"/>
  <c r="I288" i="1" s="1"/>
  <c r="C197" i="1"/>
  <c r="D354" i="1"/>
  <c r="D350" i="1" s="1"/>
  <c r="D349" i="1" s="1"/>
  <c r="D319" i="1" s="1"/>
  <c r="H194" i="1"/>
  <c r="H190" i="1" s="1"/>
  <c r="I176" i="1"/>
  <c r="C294" i="1"/>
  <c r="E230" i="1"/>
  <c r="I230" i="1" s="1"/>
  <c r="E496" i="1"/>
  <c r="I496" i="1" s="1"/>
  <c r="C226" i="1"/>
  <c r="C225" i="1" s="1"/>
  <c r="C221" i="1" s="1"/>
  <c r="D242" i="1"/>
  <c r="D238" i="1" s="1"/>
  <c r="C153" i="1"/>
  <c r="E153" i="1" s="1"/>
  <c r="C292" i="1"/>
  <c r="C291" i="1" s="1"/>
  <c r="C287" i="1" s="1"/>
  <c r="C316" i="1" s="1"/>
  <c r="E447" i="1"/>
  <c r="I447" i="1" s="1"/>
  <c r="G242" i="1"/>
  <c r="G238" i="1" s="1"/>
  <c r="G371" i="1"/>
  <c r="G367" i="1" s="1"/>
  <c r="H450" i="1"/>
  <c r="H446" i="1" s="1"/>
  <c r="H475" i="1" s="1"/>
  <c r="D754" i="1"/>
  <c r="D750" i="1" s="1"/>
  <c r="F803" i="1"/>
  <c r="E848" i="1"/>
  <c r="I848" i="1" s="1"/>
  <c r="C152" i="1"/>
  <c r="H242" i="1"/>
  <c r="H238" i="1" s="1"/>
  <c r="F291" i="1"/>
  <c r="E800" i="1"/>
  <c r="I800" i="1" s="1"/>
  <c r="H225" i="1"/>
  <c r="H221" i="1" s="1"/>
  <c r="E368" i="1"/>
  <c r="I368" i="1" s="1"/>
  <c r="I247" i="1"/>
  <c r="E243" i="1"/>
  <c r="E226" i="1"/>
  <c r="I227" i="1"/>
  <c r="F152" i="1"/>
  <c r="F245" i="1"/>
  <c r="E246" i="1"/>
  <c r="I246" i="1" s="1"/>
  <c r="I237" i="1"/>
  <c r="C245" i="1"/>
  <c r="F19" i="1"/>
  <c r="F18" i="1" s="1"/>
  <c r="F195" i="1"/>
  <c r="F194" i="1" s="1"/>
  <c r="F153" i="1"/>
  <c r="E95" i="1"/>
  <c r="I95" i="1" s="1"/>
  <c r="E97" i="1"/>
  <c r="I97" i="1" s="1"/>
  <c r="D94" i="1"/>
  <c r="D93" i="1" s="1"/>
  <c r="D63" i="1" s="1"/>
  <c r="G499" i="1"/>
  <c r="G495" i="1" s="1"/>
  <c r="G754" i="1"/>
  <c r="G750" i="1" s="1"/>
  <c r="G779" i="1" s="1"/>
  <c r="F115" i="1"/>
  <c r="G194" i="1"/>
  <c r="G190" i="1" s="1"/>
  <c r="G219" i="1" s="1"/>
  <c r="D291" i="1"/>
  <c r="D287" i="1" s="1"/>
  <c r="D316" i="1" s="1"/>
  <c r="F371" i="1"/>
  <c r="G450" i="1"/>
  <c r="G446" i="1" s="1"/>
  <c r="G475" i="1" s="1"/>
  <c r="H499" i="1"/>
  <c r="H495" i="1" s="1"/>
  <c r="D547" i="1"/>
  <c r="D543" i="1" s="1"/>
  <c r="F596" i="1"/>
  <c r="H754" i="1"/>
  <c r="H750" i="1" s="1"/>
  <c r="D803" i="1"/>
  <c r="D799" i="1" s="1"/>
  <c r="D828" i="1" s="1"/>
  <c r="F851" i="1"/>
  <c r="C900" i="1"/>
  <c r="C896" i="1" s="1"/>
  <c r="H900" i="1"/>
  <c r="H896" i="1" s="1"/>
  <c r="E73" i="1"/>
  <c r="I73" i="1" s="1"/>
  <c r="H115" i="1"/>
  <c r="H111" i="1" s="1"/>
  <c r="D194" i="1"/>
  <c r="D190" i="1" s="1"/>
  <c r="G291" i="1"/>
  <c r="G287" i="1" s="1"/>
  <c r="G316" i="1" s="1"/>
  <c r="C371" i="1"/>
  <c r="C367" i="1" s="1"/>
  <c r="C396" i="1" s="1"/>
  <c r="H371" i="1"/>
  <c r="H367" i="1" s="1"/>
  <c r="H396" i="1" s="1"/>
  <c r="D450" i="1"/>
  <c r="D446" i="1" s="1"/>
  <c r="D475" i="1" s="1"/>
  <c r="F499" i="1"/>
  <c r="C499" i="1"/>
  <c r="C495" i="1" s="1"/>
  <c r="G547" i="1"/>
  <c r="G543" i="1" s="1"/>
  <c r="C596" i="1"/>
  <c r="C592" i="1" s="1"/>
  <c r="H596" i="1"/>
  <c r="H592" i="1" s="1"/>
  <c r="G596" i="1"/>
  <c r="G592" i="1" s="1"/>
  <c r="D675" i="1"/>
  <c r="D671" i="1" s="1"/>
  <c r="C675" i="1"/>
  <c r="C671" i="1" s="1"/>
  <c r="C700" i="1" s="1"/>
  <c r="G675" i="1"/>
  <c r="G671" i="1" s="1"/>
  <c r="F754" i="1"/>
  <c r="C754" i="1"/>
  <c r="C750" i="1" s="1"/>
  <c r="C779" i="1" s="1"/>
  <c r="G803" i="1"/>
  <c r="G799" i="1" s="1"/>
  <c r="C851" i="1"/>
  <c r="C847" i="1" s="1"/>
  <c r="H851" i="1"/>
  <c r="H847" i="1" s="1"/>
  <c r="H876" i="1" s="1"/>
  <c r="G851" i="1"/>
  <c r="G847" i="1" s="1"/>
  <c r="F900" i="1"/>
  <c r="D115" i="1"/>
  <c r="D111" i="1" s="1"/>
  <c r="H291" i="1"/>
  <c r="H287" i="1" s="1"/>
  <c r="D371" i="1"/>
  <c r="D367" i="1" s="1"/>
  <c r="C547" i="1"/>
  <c r="C543" i="1" s="1"/>
  <c r="C572" i="1" s="1"/>
  <c r="H547" i="1"/>
  <c r="H543" i="1" s="1"/>
  <c r="D596" i="1"/>
  <c r="D592" i="1" s="1"/>
  <c r="F675" i="1"/>
  <c r="C803" i="1"/>
  <c r="C799" i="1" s="1"/>
  <c r="H803" i="1"/>
  <c r="H799" i="1" s="1"/>
  <c r="H828" i="1" s="1"/>
  <c r="D851" i="1"/>
  <c r="D847" i="1" s="1"/>
  <c r="D876" i="1" s="1"/>
  <c r="G900" i="1"/>
  <c r="G896" i="1" s="1"/>
  <c r="E167" i="1"/>
  <c r="I167" i="1" s="1"/>
  <c r="E23" i="1"/>
  <c r="I23" i="1" s="1"/>
  <c r="E25" i="1"/>
  <c r="I25" i="1" s="1"/>
  <c r="E15" i="1"/>
  <c r="I15" i="1" s="1"/>
  <c r="E20" i="1"/>
  <c r="I20" i="1" s="1"/>
  <c r="E27" i="1"/>
  <c r="I27" i="1" s="1"/>
  <c r="E29" i="1"/>
  <c r="I29" i="1" s="1"/>
  <c r="D85" i="1"/>
  <c r="C69" i="1"/>
  <c r="E75" i="1"/>
  <c r="I75" i="1" s="1"/>
  <c r="H18" i="1"/>
  <c r="E410" i="1"/>
  <c r="E423" i="1"/>
  <c r="I423" i="1" s="1"/>
  <c r="D22" i="1"/>
  <c r="F26" i="1"/>
  <c r="D71" i="1"/>
  <c r="C26" i="1"/>
  <c r="I72" i="1"/>
  <c r="H78" i="1"/>
  <c r="I725" i="1"/>
  <c r="I407" i="1"/>
  <c r="I414" i="1"/>
  <c r="E336" i="1"/>
  <c r="I336" i="1" s="1"/>
  <c r="E343" i="1"/>
  <c r="I343" i="1" s="1"/>
  <c r="I428" i="1"/>
  <c r="I711" i="1"/>
  <c r="E897" i="1"/>
  <c r="I897" i="1" s="1"/>
  <c r="I898" i="1"/>
  <c r="I646" i="1"/>
  <c r="I328" i="1"/>
  <c r="E112" i="1"/>
  <c r="I112" i="1" s="1"/>
  <c r="I113" i="1"/>
  <c r="I239" i="1"/>
  <c r="I718" i="1"/>
  <c r="I639" i="1"/>
  <c r="I342" i="1"/>
  <c r="I79" i="1"/>
  <c r="D645" i="1"/>
  <c r="E416" i="1"/>
  <c r="I416" i="1" s="1"/>
  <c r="I421" i="1"/>
  <c r="E426" i="1"/>
  <c r="I426" i="1" s="1"/>
  <c r="D339" i="1"/>
  <c r="E160" i="1"/>
  <c r="I160" i="1" s="1"/>
  <c r="G157" i="1"/>
  <c r="H162" i="1"/>
  <c r="E66" i="1"/>
  <c r="F71" i="1"/>
  <c r="F46" i="1"/>
  <c r="E82" i="1"/>
  <c r="I82" i="1" s="1"/>
  <c r="I86" i="1"/>
  <c r="C85" i="1"/>
  <c r="E21" i="1"/>
  <c r="I21" i="1" s="1"/>
  <c r="G18" i="1"/>
  <c r="E24" i="1"/>
  <c r="I24" i="1" s="1"/>
  <c r="F22" i="1"/>
  <c r="G22" i="1"/>
  <c r="H22" i="1"/>
  <c r="D26" i="1"/>
  <c r="G26" i="1"/>
  <c r="H26" i="1"/>
  <c r="I632" i="1"/>
  <c r="C341" i="1"/>
  <c r="I335" i="1"/>
  <c r="D150" i="1"/>
  <c r="I158" i="1"/>
  <c r="C157" i="1"/>
  <c r="D162" i="1"/>
  <c r="I165" i="1"/>
  <c r="G39" i="1"/>
  <c r="G41" i="1"/>
  <c r="H42" i="1"/>
  <c r="C56" i="1"/>
  <c r="H54" i="1"/>
  <c r="F56" i="1"/>
  <c r="D58" i="1"/>
  <c r="D65" i="1"/>
  <c r="C42" i="1"/>
  <c r="H40" i="1"/>
  <c r="D47" i="1"/>
  <c r="D49" i="1"/>
  <c r="F48" i="1"/>
  <c r="G49" i="1"/>
  <c r="E648" i="1"/>
  <c r="I648" i="1" s="1"/>
  <c r="F54" i="1"/>
  <c r="G55" i="1"/>
  <c r="H56" i="1"/>
  <c r="G58" i="1"/>
  <c r="E345" i="1"/>
  <c r="I345" i="1" s="1"/>
  <c r="E145" i="1"/>
  <c r="E161" i="1"/>
  <c r="I161" i="1" s="1"/>
  <c r="H155" i="1"/>
  <c r="G162" i="1"/>
  <c r="E53" i="1"/>
  <c r="D39" i="1"/>
  <c r="H39" i="1"/>
  <c r="D41" i="1"/>
  <c r="G40" i="1"/>
  <c r="H41" i="1"/>
  <c r="C46" i="1"/>
  <c r="G46" i="1"/>
  <c r="F78" i="1"/>
  <c r="G48" i="1"/>
  <c r="H49" i="1"/>
  <c r="F53" i="1"/>
  <c r="D54" i="1"/>
  <c r="D56" i="1"/>
  <c r="F55" i="1"/>
  <c r="G56" i="1"/>
  <c r="F58" i="1"/>
  <c r="D46" i="1"/>
  <c r="H46" i="1"/>
  <c r="D48" i="1"/>
  <c r="C53" i="1"/>
  <c r="G53" i="1"/>
  <c r="E651" i="1"/>
  <c r="I651" i="1" s="1"/>
  <c r="E338" i="1"/>
  <c r="I338" i="1" s="1"/>
  <c r="H33" i="1"/>
  <c r="H32" i="1" s="1"/>
  <c r="F39" i="1"/>
  <c r="D40" i="1"/>
  <c r="D42" i="1"/>
  <c r="G42" i="1"/>
  <c r="E46" i="1"/>
  <c r="C49" i="1"/>
  <c r="H47" i="1"/>
  <c r="F49" i="1"/>
  <c r="D53" i="1"/>
  <c r="H53" i="1"/>
  <c r="D55" i="1"/>
  <c r="G54" i="1"/>
  <c r="H55" i="1"/>
  <c r="C58" i="1"/>
  <c r="H58" i="1"/>
  <c r="D33" i="1"/>
  <c r="D32" i="1" s="1"/>
  <c r="C55" i="1"/>
  <c r="G71" i="1"/>
  <c r="G76" i="1"/>
  <c r="E81" i="1"/>
  <c r="I81" i="1" s="1"/>
  <c r="G85" i="1"/>
  <c r="E330" i="1"/>
  <c r="I330" i="1" s="1"/>
  <c r="C71" i="1"/>
  <c r="H71" i="1"/>
  <c r="G78" i="1"/>
  <c r="H76" i="1"/>
  <c r="E88" i="1"/>
  <c r="I88" i="1" s="1"/>
  <c r="F85" i="1"/>
  <c r="G83" i="1"/>
  <c r="F33" i="1"/>
  <c r="F32" i="1" s="1"/>
  <c r="C48" i="1"/>
  <c r="F47" i="1"/>
  <c r="D69" i="1"/>
  <c r="D83" i="1"/>
  <c r="E87" i="1"/>
  <c r="I87" i="1" s="1"/>
  <c r="C327" i="1"/>
  <c r="D332" i="1"/>
  <c r="C339" i="1"/>
  <c r="F339" i="1"/>
  <c r="G33" i="1"/>
  <c r="G32" i="1" s="1"/>
  <c r="G47" i="1"/>
  <c r="H48" i="1"/>
  <c r="C54" i="1"/>
  <c r="H69" i="1"/>
  <c r="F83" i="1"/>
  <c r="E409" i="1"/>
  <c r="H406" i="1"/>
  <c r="H413" i="1"/>
  <c r="E422" i="1"/>
  <c r="E424" i="1"/>
  <c r="I424" i="1" s="1"/>
  <c r="E322" i="1"/>
  <c r="H332" i="1"/>
  <c r="E347" i="1"/>
  <c r="I347" i="1" s="1"/>
  <c r="E154" i="1"/>
  <c r="I154" i="1" s="1"/>
  <c r="E166" i="1"/>
  <c r="I166" i="1" s="1"/>
  <c r="E168" i="1"/>
  <c r="I168" i="1" s="1"/>
  <c r="D164" i="1"/>
  <c r="E74" i="1"/>
  <c r="G69" i="1"/>
  <c r="F76" i="1"/>
  <c r="E89" i="1"/>
  <c r="I89" i="1" s="1"/>
  <c r="H85" i="1"/>
  <c r="E91" i="1"/>
  <c r="I91" i="1" s="1"/>
  <c r="C33" i="1"/>
  <c r="C22" i="1"/>
  <c r="E28" i="1"/>
  <c r="D18" i="1"/>
  <c r="F69" i="1"/>
  <c r="D76" i="1"/>
  <c r="C83" i="1"/>
  <c r="H83" i="1"/>
  <c r="D78" i="1"/>
  <c r="C325" i="1"/>
  <c r="E640" i="1"/>
  <c r="I640" i="1" s="1"/>
  <c r="E642" i="1"/>
  <c r="I642" i="1" s="1"/>
  <c r="E329" i="1"/>
  <c r="I329" i="1" s="1"/>
  <c r="E331" i="1"/>
  <c r="I331" i="1" s="1"/>
  <c r="F325" i="1"/>
  <c r="C334" i="1"/>
  <c r="F332" i="1"/>
  <c r="G334" i="1"/>
  <c r="G341" i="1"/>
  <c r="H341" i="1"/>
  <c r="H157" i="1"/>
  <c r="C144" i="1"/>
  <c r="D643" i="1"/>
  <c r="E415" i="1"/>
  <c r="E417" i="1"/>
  <c r="I417" i="1" s="1"/>
  <c r="F411" i="1"/>
  <c r="E159" i="1"/>
  <c r="F157" i="1"/>
  <c r="G155" i="1"/>
  <c r="C164" i="1"/>
  <c r="F162" i="1"/>
  <c r="G164" i="1"/>
  <c r="H164" i="1"/>
  <c r="F164" i="1"/>
  <c r="E170" i="1"/>
  <c r="I170" i="1" s="1"/>
  <c r="C155" i="1"/>
  <c r="C332" i="1"/>
  <c r="E721" i="1"/>
  <c r="I721" i="1" s="1"/>
  <c r="E649" i="1"/>
  <c r="I649" i="1" s="1"/>
  <c r="C411" i="1"/>
  <c r="H325" i="1"/>
  <c r="D148" i="1"/>
  <c r="G150" i="1"/>
  <c r="H150" i="1"/>
  <c r="D155" i="1"/>
  <c r="C162" i="1"/>
  <c r="F155" i="1"/>
  <c r="D157" i="1"/>
  <c r="G148" i="1"/>
  <c r="H148" i="1"/>
  <c r="C321" i="1"/>
  <c r="D341" i="1"/>
  <c r="E720" i="1"/>
  <c r="I720" i="1" s="1"/>
  <c r="E730" i="1"/>
  <c r="I730" i="1" s="1"/>
  <c r="C636" i="1"/>
  <c r="E337" i="1"/>
  <c r="G332" i="1"/>
  <c r="H334" i="1"/>
  <c r="D325" i="1"/>
  <c r="C631" i="1"/>
  <c r="C629" i="1"/>
  <c r="F629" i="1"/>
  <c r="H631" i="1"/>
  <c r="D636" i="1"/>
  <c r="G638" i="1"/>
  <c r="C643" i="1"/>
  <c r="F645" i="1"/>
  <c r="C404" i="1"/>
  <c r="H404" i="1"/>
  <c r="G411" i="1"/>
  <c r="C420" i="1"/>
  <c r="F420" i="1"/>
  <c r="H420" i="1"/>
  <c r="G327" i="1"/>
  <c r="E535" i="1"/>
  <c r="I535" i="1" s="1"/>
  <c r="F334" i="1"/>
  <c r="E344" i="1"/>
  <c r="F341" i="1"/>
  <c r="G339" i="1"/>
  <c r="H339" i="1"/>
  <c r="D334" i="1"/>
  <c r="H327" i="1"/>
  <c r="D327" i="1"/>
  <c r="G325" i="1"/>
  <c r="E408" i="1"/>
  <c r="C418" i="1"/>
  <c r="H629" i="1"/>
  <c r="F643" i="1"/>
  <c r="D420" i="1"/>
  <c r="G420" i="1"/>
  <c r="H418" i="1"/>
  <c r="E705" i="1"/>
  <c r="H710" i="1"/>
  <c r="D411" i="1"/>
  <c r="G413" i="1"/>
  <c r="C413" i="1"/>
  <c r="F413" i="1"/>
  <c r="D406" i="1"/>
  <c r="G406" i="1"/>
  <c r="D418" i="1"/>
  <c r="F418" i="1"/>
  <c r="G418" i="1"/>
  <c r="H411" i="1"/>
  <c r="D413" i="1"/>
  <c r="D404" i="1"/>
  <c r="G404" i="1"/>
  <c r="C406" i="1"/>
  <c r="E401" i="1"/>
  <c r="F631" i="1"/>
  <c r="C717" i="1"/>
  <c r="F722" i="1"/>
  <c r="E634" i="1"/>
  <c r="I634" i="1" s="1"/>
  <c r="G631" i="1"/>
  <c r="C638" i="1"/>
  <c r="D638" i="1"/>
  <c r="E647" i="1"/>
  <c r="E633" i="1"/>
  <c r="I633" i="1" s="1"/>
  <c r="E635" i="1"/>
  <c r="I635" i="1" s="1"/>
  <c r="F638" i="1"/>
  <c r="G645" i="1"/>
  <c r="H645" i="1"/>
  <c r="G643" i="1"/>
  <c r="H643" i="1"/>
  <c r="C645" i="1"/>
  <c r="H638" i="1"/>
  <c r="F636" i="1"/>
  <c r="G636" i="1"/>
  <c r="H636" i="1"/>
  <c r="E641" i="1"/>
  <c r="I641" i="1" s="1"/>
  <c r="D629" i="1"/>
  <c r="D631" i="1"/>
  <c r="G629" i="1"/>
  <c r="E626" i="1"/>
  <c r="C625" i="1"/>
  <c r="F708" i="1"/>
  <c r="E719" i="1"/>
  <c r="I719" i="1" s="1"/>
  <c r="C715" i="1"/>
  <c r="D708" i="1"/>
  <c r="F717" i="1"/>
  <c r="C708" i="1"/>
  <c r="E714" i="1"/>
  <c r="I714" i="1" s="1"/>
  <c r="H708" i="1"/>
  <c r="F710" i="1"/>
  <c r="G717" i="1"/>
  <c r="H715" i="1"/>
  <c r="C722" i="1"/>
  <c r="E728" i="1"/>
  <c r="I728" i="1" s="1"/>
  <c r="H724" i="1"/>
  <c r="F724" i="1"/>
  <c r="E712" i="1"/>
  <c r="I712" i="1" s="1"/>
  <c r="C724" i="1"/>
  <c r="D722" i="1"/>
  <c r="H717" i="1"/>
  <c r="E726" i="1"/>
  <c r="I726" i="1" s="1"/>
  <c r="D715" i="1"/>
  <c r="G710" i="1"/>
  <c r="C710" i="1"/>
  <c r="F715" i="1"/>
  <c r="E727" i="1"/>
  <c r="I727" i="1" s="1"/>
  <c r="G722" i="1"/>
  <c r="D724" i="1"/>
  <c r="H722" i="1"/>
  <c r="G724" i="1"/>
  <c r="D717" i="1"/>
  <c r="G715" i="1"/>
  <c r="D710" i="1"/>
  <c r="G708" i="1"/>
  <c r="E713" i="1"/>
  <c r="I713" i="1" s="1"/>
  <c r="D704" i="1"/>
  <c r="E690" i="1"/>
  <c r="I690" i="1" s="1"/>
  <c r="E757" i="1"/>
  <c r="I757" i="1" s="1"/>
  <c r="E283" i="1"/>
  <c r="I283" i="1" s="1"/>
  <c r="E186" i="1"/>
  <c r="I186" i="1" s="1"/>
  <c r="E386" i="1"/>
  <c r="I386" i="1" s="1"/>
  <c r="E467" i="1"/>
  <c r="I467" i="1" s="1"/>
  <c r="E487" i="1"/>
  <c r="I487" i="1" s="1"/>
  <c r="E491" i="1"/>
  <c r="I491" i="1" s="1"/>
  <c r="E584" i="1"/>
  <c r="I584" i="1" s="1"/>
  <c r="E667" i="1"/>
  <c r="I667" i="1" s="1"/>
  <c r="H274" i="1"/>
  <c r="H270" i="1" s="1"/>
  <c r="H269" i="1" s="1"/>
  <c r="E359" i="1"/>
  <c r="I359" i="1" s="1"/>
  <c r="E588" i="1"/>
  <c r="I588" i="1" s="1"/>
  <c r="E791" i="1"/>
  <c r="I791" i="1" s="1"/>
  <c r="E839" i="1"/>
  <c r="I839" i="1" s="1"/>
  <c r="E843" i="1"/>
  <c r="I843" i="1" s="1"/>
  <c r="E257" i="1"/>
  <c r="I257" i="1" s="1"/>
  <c r="E306" i="1"/>
  <c r="I306" i="1" s="1"/>
  <c r="E453" i="1"/>
  <c r="E502" i="1"/>
  <c r="I502" i="1" s="1"/>
  <c r="H98" i="1"/>
  <c r="H94" i="1" s="1"/>
  <c r="H93" i="1" s="1"/>
  <c r="H63" i="1" s="1"/>
  <c r="E539" i="1"/>
  <c r="I539" i="1" s="1"/>
  <c r="E599" i="1"/>
  <c r="I599" i="1" s="1"/>
  <c r="E868" i="1"/>
  <c r="I868" i="1" s="1"/>
  <c r="E903" i="1"/>
  <c r="I903" i="1" s="1"/>
  <c r="E908" i="1"/>
  <c r="I908" i="1" s="1"/>
  <c r="E279" i="1"/>
  <c r="I279" i="1" s="1"/>
  <c r="E483" i="1"/>
  <c r="I483" i="1" s="1"/>
  <c r="H482" i="1"/>
  <c r="H478" i="1" s="1"/>
  <c r="H477" i="1" s="1"/>
  <c r="H530" i="1"/>
  <c r="H526" i="1" s="1"/>
  <c r="H525" i="1" s="1"/>
  <c r="H579" i="1"/>
  <c r="H575" i="1" s="1"/>
  <c r="H574" i="1" s="1"/>
  <c r="E746" i="1"/>
  <c r="I746" i="1" s="1"/>
  <c r="E116" i="1"/>
  <c r="E381" i="1"/>
  <c r="I381" i="1" s="1"/>
  <c r="E451" i="1"/>
  <c r="F457" i="1" s="1"/>
  <c r="E509" i="1"/>
  <c r="I509" i="1" s="1"/>
  <c r="E550" i="1"/>
  <c r="I550" i="1" s="1"/>
  <c r="E769" i="1"/>
  <c r="I769" i="1" s="1"/>
  <c r="E806" i="1"/>
  <c r="I806" i="1" s="1"/>
  <c r="E854" i="1"/>
  <c r="I854" i="1" s="1"/>
  <c r="E859" i="1"/>
  <c r="I859" i="1" s="1"/>
  <c r="E182" i="1"/>
  <c r="I182" i="1" s="1"/>
  <c r="H177" i="1"/>
  <c r="H173" i="1" s="1"/>
  <c r="H172" i="1" s="1"/>
  <c r="E363" i="1"/>
  <c r="I363" i="1" s="1"/>
  <c r="G482" i="1"/>
  <c r="G478" i="1" s="1"/>
  <c r="G477" i="1" s="1"/>
  <c r="E211" i="1"/>
  <c r="I211" i="1" s="1"/>
  <c r="E308" i="1"/>
  <c r="I308" i="1" s="1"/>
  <c r="E562" i="1"/>
  <c r="I562" i="1" s="1"/>
  <c r="E818" i="1"/>
  <c r="I818" i="1" s="1"/>
  <c r="E866" i="1"/>
  <c r="I866" i="1" s="1"/>
  <c r="F98" i="1"/>
  <c r="F94" i="1" s="1"/>
  <c r="F93" i="1" s="1"/>
  <c r="F63" i="1" s="1"/>
  <c r="F177" i="1"/>
  <c r="F173" i="1" s="1"/>
  <c r="F172" i="1" s="1"/>
  <c r="C482" i="1"/>
  <c r="C478" i="1" s="1"/>
  <c r="C477" i="1" s="1"/>
  <c r="G530" i="1"/>
  <c r="G526" i="1" s="1"/>
  <c r="G525" i="1" s="1"/>
  <c r="G579" i="1"/>
  <c r="G575" i="1" s="1"/>
  <c r="G574" i="1" s="1"/>
  <c r="E663" i="1"/>
  <c r="I663" i="1" s="1"/>
  <c r="E888" i="1"/>
  <c r="I888" i="1" s="1"/>
  <c r="E892" i="1"/>
  <c r="I892" i="1" s="1"/>
  <c r="E130" i="1"/>
  <c r="I130" i="1" s="1"/>
  <c r="E202" i="1"/>
  <c r="I202" i="1" s="1"/>
  <c r="E294" i="1"/>
  <c r="I294" i="1" s="1"/>
  <c r="E299" i="1"/>
  <c r="I299" i="1" s="1"/>
  <c r="E374" i="1"/>
  <c r="I374" i="1" s="1"/>
  <c r="E460" i="1"/>
  <c r="I460" i="1" s="1"/>
  <c r="E500" i="1"/>
  <c r="E516" i="1"/>
  <c r="I516" i="1" s="1"/>
  <c r="E611" i="1"/>
  <c r="I611" i="1" s="1"/>
  <c r="E678" i="1"/>
  <c r="I678" i="1" s="1"/>
  <c r="D177" i="1"/>
  <c r="D173" i="1" s="1"/>
  <c r="D172" i="1" s="1"/>
  <c r="E99" i="1"/>
  <c r="I99" i="1" s="1"/>
  <c r="E178" i="1"/>
  <c r="I178" i="1" s="1"/>
  <c r="E531" i="1"/>
  <c r="I531" i="1" s="1"/>
  <c r="E580" i="1"/>
  <c r="I580" i="1" s="1"/>
  <c r="E787" i="1"/>
  <c r="I787" i="1" s="1"/>
  <c r="E795" i="1"/>
  <c r="I795" i="1" s="1"/>
  <c r="C883" i="1"/>
  <c r="C879" i="1" s="1"/>
  <c r="C878" i="1" s="1"/>
  <c r="G883" i="1"/>
  <c r="G879" i="1" s="1"/>
  <c r="G878" i="1" s="1"/>
  <c r="E132" i="1"/>
  <c r="I132" i="1" s="1"/>
  <c r="E204" i="1"/>
  <c r="I204" i="1" s="1"/>
  <c r="E209" i="1"/>
  <c r="I209" i="1" s="1"/>
  <c r="E301" i="1"/>
  <c r="I301" i="1" s="1"/>
  <c r="E388" i="1"/>
  <c r="I388" i="1" s="1"/>
  <c r="E548" i="1"/>
  <c r="E597" i="1"/>
  <c r="E676" i="1"/>
  <c r="E692" i="1"/>
  <c r="I692" i="1" s="1"/>
  <c r="E764" i="1"/>
  <c r="I764" i="1" s="1"/>
  <c r="E813" i="1"/>
  <c r="I813" i="1" s="1"/>
  <c r="E861" i="1"/>
  <c r="I861" i="1" s="1"/>
  <c r="E910" i="1"/>
  <c r="I910" i="1" s="1"/>
  <c r="D530" i="1"/>
  <c r="D526" i="1" s="1"/>
  <c r="D525" i="1" s="1"/>
  <c r="E107" i="1"/>
  <c r="I107" i="1" s="1"/>
  <c r="E355" i="1"/>
  <c r="F658" i="1"/>
  <c r="F654" i="1" s="1"/>
  <c r="F653" i="1" s="1"/>
  <c r="F623" i="1" s="1"/>
  <c r="E659" i="1"/>
  <c r="I659" i="1" s="1"/>
  <c r="H658" i="1"/>
  <c r="H654" i="1" s="1"/>
  <c r="H653" i="1" s="1"/>
  <c r="H623" i="1" s="1"/>
  <c r="E742" i="1"/>
  <c r="I742" i="1" s="1"/>
  <c r="D737" i="1"/>
  <c r="D733" i="1" s="1"/>
  <c r="D732" i="1" s="1"/>
  <c r="H737" i="1"/>
  <c r="H733" i="1" s="1"/>
  <c r="H732" i="1" s="1"/>
  <c r="G786" i="1"/>
  <c r="G782" i="1" s="1"/>
  <c r="G781" i="1" s="1"/>
  <c r="F834" i="1"/>
  <c r="F830" i="1" s="1"/>
  <c r="F829" i="1" s="1"/>
  <c r="E835" i="1"/>
  <c r="I835" i="1" s="1"/>
  <c r="H883" i="1"/>
  <c r="H879" i="1" s="1"/>
  <c r="H878" i="1" s="1"/>
  <c r="E125" i="1"/>
  <c r="I125" i="1" s="1"/>
  <c r="E465" i="1"/>
  <c r="I465" i="1" s="1"/>
  <c r="E564" i="1"/>
  <c r="I564" i="1" s="1"/>
  <c r="E613" i="1"/>
  <c r="I613" i="1" s="1"/>
  <c r="D579" i="1"/>
  <c r="D575" i="1" s="1"/>
  <c r="D574" i="1" s="1"/>
  <c r="E118" i="1"/>
  <c r="I118" i="1" s="1"/>
  <c r="F274" i="1"/>
  <c r="F270" i="1" s="1"/>
  <c r="F269" i="1" s="1"/>
  <c r="E275" i="1"/>
  <c r="I275" i="1" s="1"/>
  <c r="G354" i="1"/>
  <c r="G350" i="1" s="1"/>
  <c r="G349" i="1" s="1"/>
  <c r="G319" i="1" s="1"/>
  <c r="G658" i="1"/>
  <c r="G654" i="1" s="1"/>
  <c r="G653" i="1" s="1"/>
  <c r="G623" i="1" s="1"/>
  <c r="F737" i="1"/>
  <c r="F733" i="1" s="1"/>
  <c r="F732" i="1" s="1"/>
  <c r="E738" i="1"/>
  <c r="I738" i="1" s="1"/>
  <c r="C786" i="1"/>
  <c r="C782" i="1" s="1"/>
  <c r="C781" i="1" s="1"/>
  <c r="G834" i="1"/>
  <c r="G830" i="1" s="1"/>
  <c r="G829" i="1" s="1"/>
  <c r="F883" i="1"/>
  <c r="F879" i="1" s="1"/>
  <c r="F878" i="1" s="1"/>
  <c r="E884" i="1"/>
  <c r="I884" i="1" s="1"/>
  <c r="D883" i="1"/>
  <c r="D879" i="1" s="1"/>
  <c r="D878" i="1" s="1"/>
  <c r="E197" i="1"/>
  <c r="E259" i="1"/>
  <c r="I259" i="1" s="1"/>
  <c r="E292" i="1"/>
  <c r="E557" i="1"/>
  <c r="I557" i="1" s="1"/>
  <c r="E606" i="1"/>
  <c r="I606" i="1" s="1"/>
  <c r="E685" i="1"/>
  <c r="I685" i="1" s="1"/>
  <c r="E755" i="1"/>
  <c r="E771" i="1"/>
  <c r="I771" i="1" s="1"/>
  <c r="E804" i="1"/>
  <c r="E820" i="1"/>
  <c r="I820" i="1" s="1"/>
  <c r="E852" i="1"/>
  <c r="E901" i="1"/>
  <c r="E917" i="1"/>
  <c r="I917" i="1" s="1"/>
  <c r="E915" i="1"/>
  <c r="I915" i="1" s="1"/>
  <c r="E811" i="1"/>
  <c r="I811" i="1" s="1"/>
  <c r="E762" i="1"/>
  <c r="I762" i="1" s="1"/>
  <c r="E683" i="1"/>
  <c r="I683" i="1" s="1"/>
  <c r="E604" i="1"/>
  <c r="I604" i="1" s="1"/>
  <c r="E555" i="1"/>
  <c r="I555" i="1" s="1"/>
  <c r="E514" i="1"/>
  <c r="I514" i="1" s="1"/>
  <c r="E507" i="1"/>
  <c r="I507" i="1" s="1"/>
  <c r="E458" i="1"/>
  <c r="I458" i="1" s="1"/>
  <c r="E379" i="1"/>
  <c r="I379" i="1" s="1"/>
  <c r="E372" i="1"/>
  <c r="E195" i="1"/>
  <c r="E123" i="1"/>
  <c r="I123" i="1" s="1"/>
  <c r="F455" i="1" l="1"/>
  <c r="F456" i="1"/>
  <c r="D700" i="1"/>
  <c r="C98" i="1"/>
  <c r="C94" i="1" s="1"/>
  <c r="C93" i="1" s="1"/>
  <c r="C177" i="1"/>
  <c r="C173" i="1" s="1"/>
  <c r="C172" i="1" s="1"/>
  <c r="C219" i="1" s="1"/>
  <c r="G140" i="1"/>
  <c r="E103" i="1"/>
  <c r="I103" i="1" s="1"/>
  <c r="D140" i="1"/>
  <c r="C398" i="1"/>
  <c r="C76" i="1"/>
  <c r="C68" i="1" s="1"/>
  <c r="C64" i="1" s="1"/>
  <c r="E58" i="1"/>
  <c r="I58" i="1" s="1"/>
  <c r="I197" i="1"/>
  <c r="C41" i="1"/>
  <c r="E41" i="1" s="1"/>
  <c r="I16" i="1"/>
  <c r="C18" i="1"/>
  <c r="C17" i="1" s="1"/>
  <c r="C13" i="1" s="1"/>
  <c r="C78" i="1"/>
  <c r="C47" i="1"/>
  <c r="E47" i="1" s="1"/>
  <c r="I47" i="1" s="1"/>
  <c r="C621" i="1"/>
  <c r="C876" i="1"/>
  <c r="C148" i="1"/>
  <c r="C147" i="1" s="1"/>
  <c r="C143" i="1" s="1"/>
  <c r="C267" i="1"/>
  <c r="H68" i="1"/>
  <c r="H64" i="1" s="1"/>
  <c r="E49" i="1"/>
  <c r="I49" i="1" s="1"/>
  <c r="D396" i="1"/>
  <c r="D147" i="1"/>
  <c r="D143" i="1" s="1"/>
  <c r="H524" i="1"/>
  <c r="E245" i="1"/>
  <c r="I245" i="1" s="1"/>
  <c r="E242" i="1"/>
  <c r="E238" i="1" s="1"/>
  <c r="F68" i="1"/>
  <c r="C324" i="1"/>
  <c r="C320" i="1" s="1"/>
  <c r="E152" i="1"/>
  <c r="I152" i="1" s="1"/>
  <c r="C40" i="1"/>
  <c r="C150" i="1"/>
  <c r="F150" i="1"/>
  <c r="D68" i="1"/>
  <c r="D64" i="1" s="1"/>
  <c r="F148" i="1"/>
  <c r="F147" i="1" s="1"/>
  <c r="I19" i="1"/>
  <c r="E151" i="1"/>
  <c r="E225" i="1"/>
  <c r="I226" i="1"/>
  <c r="I153" i="1"/>
  <c r="D628" i="1"/>
  <c r="D624" i="1" s="1"/>
  <c r="D50" i="1"/>
  <c r="H17" i="1"/>
  <c r="H13" i="1" s="1"/>
  <c r="G17" i="1"/>
  <c r="G13" i="1" s="1"/>
  <c r="C702" i="1"/>
  <c r="E325" i="1"/>
  <c r="I325" i="1" s="1"/>
  <c r="D17" i="1"/>
  <c r="D13" i="1" s="1"/>
  <c r="E194" i="1"/>
  <c r="E190" i="1" s="1"/>
  <c r="H707" i="1"/>
  <c r="H703" i="1" s="1"/>
  <c r="D707" i="1"/>
  <c r="D703" i="1" s="1"/>
  <c r="H403" i="1"/>
  <c r="H399" i="1" s="1"/>
  <c r="C628" i="1"/>
  <c r="C624" i="1" s="1"/>
  <c r="H147" i="1"/>
  <c r="H143" i="1" s="1"/>
  <c r="E851" i="1"/>
  <c r="E847" i="1" s="1"/>
  <c r="I755" i="1"/>
  <c r="E754" i="1"/>
  <c r="E750" i="1" s="1"/>
  <c r="I243" i="1"/>
  <c r="I597" i="1"/>
  <c r="E596" i="1"/>
  <c r="E592" i="1" s="1"/>
  <c r="E450" i="1"/>
  <c r="E446" i="1" s="1"/>
  <c r="E115" i="1"/>
  <c r="E111" i="1" s="1"/>
  <c r="G707" i="1"/>
  <c r="G703" i="1" s="1"/>
  <c r="G403" i="1"/>
  <c r="G399" i="1" s="1"/>
  <c r="G324" i="1"/>
  <c r="G320" i="1" s="1"/>
  <c r="C403" i="1"/>
  <c r="C399" i="1" s="1"/>
  <c r="G147" i="1"/>
  <c r="G143" i="1" s="1"/>
  <c r="H324" i="1"/>
  <c r="H320" i="1" s="1"/>
  <c r="F324" i="1"/>
  <c r="G50" i="1"/>
  <c r="E291" i="1"/>
  <c r="E287" i="1" s="1"/>
  <c r="C707" i="1"/>
  <c r="C703" i="1" s="1"/>
  <c r="G628" i="1"/>
  <c r="G624" i="1" s="1"/>
  <c r="H628" i="1"/>
  <c r="H624" i="1" s="1"/>
  <c r="D324" i="1"/>
  <c r="D320" i="1" s="1"/>
  <c r="I372" i="1"/>
  <c r="E371" i="1"/>
  <c r="E367" i="1" s="1"/>
  <c r="I901" i="1"/>
  <c r="E900" i="1"/>
  <c r="E896" i="1" s="1"/>
  <c r="I804" i="1"/>
  <c r="E803" i="1"/>
  <c r="E799" i="1" s="1"/>
  <c r="I676" i="1"/>
  <c r="E675" i="1"/>
  <c r="E671" i="1" s="1"/>
  <c r="I548" i="1"/>
  <c r="E547" i="1"/>
  <c r="E543" i="1" s="1"/>
  <c r="I500" i="1"/>
  <c r="E499" i="1"/>
  <c r="E495" i="1" s="1"/>
  <c r="E643" i="1"/>
  <c r="I643" i="1" s="1"/>
  <c r="F707" i="1"/>
  <c r="D403" i="1"/>
  <c r="D399" i="1" s="1"/>
  <c r="F628" i="1"/>
  <c r="G68" i="1"/>
  <c r="G64" i="1" s="1"/>
  <c r="E83" i="1"/>
  <c r="I83" i="1" s="1"/>
  <c r="I46" i="1"/>
  <c r="F17" i="1"/>
  <c r="F13" i="1" s="1"/>
  <c r="E418" i="1"/>
  <c r="I418" i="1" s="1"/>
  <c r="H36" i="1"/>
  <c r="H621" i="1"/>
  <c r="E85" i="1"/>
  <c r="I85" i="1" s="1"/>
  <c r="C524" i="1"/>
  <c r="I14" i="1"/>
  <c r="D572" i="1"/>
  <c r="E162" i="1"/>
  <c r="I162" i="1" s="1"/>
  <c r="E22" i="1"/>
  <c r="I22" i="1" s="1"/>
  <c r="H316" i="1"/>
  <c r="E18" i="1"/>
  <c r="H43" i="1"/>
  <c r="E48" i="1"/>
  <c r="H38" i="1"/>
  <c r="F50" i="1"/>
  <c r="E164" i="1"/>
  <c r="I164" i="1" s="1"/>
  <c r="E332" i="1"/>
  <c r="I332" i="1" s="1"/>
  <c r="E157" i="1"/>
  <c r="I157" i="1" s="1"/>
  <c r="G621" i="1"/>
  <c r="E69" i="1"/>
  <c r="E42" i="1"/>
  <c r="H45" i="1"/>
  <c r="I116" i="1"/>
  <c r="E76" i="1"/>
  <c r="I76" i="1" s="1"/>
  <c r="E78" i="1"/>
  <c r="I78" i="1" s="1"/>
  <c r="D45" i="1"/>
  <c r="G36" i="1"/>
  <c r="H52" i="1"/>
  <c r="E636" i="1"/>
  <c r="I636" i="1" s="1"/>
  <c r="D52" i="1"/>
  <c r="E420" i="1"/>
  <c r="I420" i="1" s="1"/>
  <c r="I422" i="1"/>
  <c r="G45" i="1"/>
  <c r="E645" i="1"/>
  <c r="I645" i="1" s="1"/>
  <c r="I647" i="1"/>
  <c r="E400" i="1"/>
  <c r="I400" i="1" s="1"/>
  <c r="I401" i="1"/>
  <c r="E155" i="1"/>
  <c r="I155" i="1" s="1"/>
  <c r="I159" i="1"/>
  <c r="E413" i="1"/>
  <c r="I413" i="1" s="1"/>
  <c r="I415" i="1"/>
  <c r="I53" i="1"/>
  <c r="H50" i="1"/>
  <c r="E354" i="1"/>
  <c r="I355" i="1"/>
  <c r="F190" i="1"/>
  <c r="F219" i="1" s="1"/>
  <c r="I195" i="1"/>
  <c r="F287" i="1"/>
  <c r="F316" i="1" s="1"/>
  <c r="I292" i="1"/>
  <c r="E341" i="1"/>
  <c r="I341" i="1" s="1"/>
  <c r="I344" i="1"/>
  <c r="E334" i="1"/>
  <c r="I334" i="1" s="1"/>
  <c r="I337" i="1"/>
  <c r="E321" i="1"/>
  <c r="I321" i="1" s="1"/>
  <c r="I322" i="1"/>
  <c r="D38" i="1"/>
  <c r="E144" i="1"/>
  <c r="I144" i="1" s="1"/>
  <c r="I145" i="1"/>
  <c r="E65" i="1"/>
  <c r="I65" i="1" s="1"/>
  <c r="I66" i="1"/>
  <c r="F847" i="1"/>
  <c r="F876" i="1" s="1"/>
  <c r="I852" i="1"/>
  <c r="E625" i="1"/>
  <c r="I625" i="1" s="1"/>
  <c r="I626" i="1"/>
  <c r="E704" i="1"/>
  <c r="I704" i="1" s="1"/>
  <c r="I705" i="1"/>
  <c r="E26" i="1"/>
  <c r="I26" i="1" s="1"/>
  <c r="I28" i="1"/>
  <c r="E71" i="1"/>
  <c r="I71" i="1" s="1"/>
  <c r="I74" i="1"/>
  <c r="F52" i="1"/>
  <c r="H572" i="1"/>
  <c r="E339" i="1"/>
  <c r="G52" i="1"/>
  <c r="F43" i="1"/>
  <c r="E411" i="1"/>
  <c r="I411" i="1" s="1"/>
  <c r="E404" i="1"/>
  <c r="G38" i="1"/>
  <c r="D43" i="1"/>
  <c r="G43" i="1"/>
  <c r="D36" i="1"/>
  <c r="E56" i="1"/>
  <c r="I56" i="1" s="1"/>
  <c r="H219" i="1"/>
  <c r="E406" i="1"/>
  <c r="E638" i="1"/>
  <c r="I638" i="1" s="1"/>
  <c r="E55" i="1"/>
  <c r="I55" i="1" s="1"/>
  <c r="G828" i="1"/>
  <c r="E715" i="1"/>
  <c r="I715" i="1" s="1"/>
  <c r="E33" i="1"/>
  <c r="C32" i="1"/>
  <c r="E54" i="1"/>
  <c r="I54" i="1" s="1"/>
  <c r="C52" i="1"/>
  <c r="C50" i="1"/>
  <c r="D398" i="1"/>
  <c r="E710" i="1"/>
  <c r="I710" i="1" s="1"/>
  <c r="E327" i="1"/>
  <c r="I327" i="1" s="1"/>
  <c r="F45" i="1"/>
  <c r="D621" i="1"/>
  <c r="G396" i="1"/>
  <c r="H140" i="1"/>
  <c r="D219" i="1"/>
  <c r="E579" i="1"/>
  <c r="G398" i="1"/>
  <c r="D779" i="1"/>
  <c r="G524" i="1"/>
  <c r="H398" i="1"/>
  <c r="H925" i="1"/>
  <c r="G572" i="1"/>
  <c r="E737" i="1"/>
  <c r="E274" i="1"/>
  <c r="D925" i="1"/>
  <c r="F592" i="1"/>
  <c r="F621" i="1" s="1"/>
  <c r="F671" i="1"/>
  <c r="F700" i="1" s="1"/>
  <c r="E658" i="1"/>
  <c r="E530" i="1"/>
  <c r="F111" i="1"/>
  <c r="F140" i="1" s="1"/>
  <c r="G702" i="1"/>
  <c r="G925" i="1"/>
  <c r="E629" i="1"/>
  <c r="E883" i="1"/>
  <c r="E177" i="1"/>
  <c r="E834" i="1"/>
  <c r="E724" i="1"/>
  <c r="I724" i="1" s="1"/>
  <c r="H702" i="1"/>
  <c r="E717" i="1"/>
  <c r="I717" i="1" s="1"/>
  <c r="E631" i="1"/>
  <c r="I631" i="1" s="1"/>
  <c r="D702" i="1"/>
  <c r="H700" i="1"/>
  <c r="G700" i="1"/>
  <c r="E708" i="1"/>
  <c r="G876" i="1"/>
  <c r="H779" i="1"/>
  <c r="E722" i="1"/>
  <c r="I722" i="1" s="1"/>
  <c r="F702" i="1"/>
  <c r="C925" i="1"/>
  <c r="C828" i="1"/>
  <c r="E482" i="1"/>
  <c r="F495" i="1"/>
  <c r="F524" i="1" s="1"/>
  <c r="F896" i="1"/>
  <c r="F925" i="1" s="1"/>
  <c r="F799" i="1"/>
  <c r="F828" i="1" s="1"/>
  <c r="E786" i="1"/>
  <c r="F750" i="1"/>
  <c r="F779" i="1" s="1"/>
  <c r="F543" i="1"/>
  <c r="F572" i="1" s="1"/>
  <c r="F367" i="1"/>
  <c r="F396" i="1" s="1"/>
  <c r="F410" i="1" l="1"/>
  <c r="I457" i="1"/>
  <c r="F409" i="1"/>
  <c r="I456" i="1"/>
  <c r="F453" i="1"/>
  <c r="I453" i="1" s="1"/>
  <c r="F408" i="1"/>
  <c r="F451" i="1"/>
  <c r="I455" i="1"/>
  <c r="C63" i="1"/>
  <c r="C140" i="1"/>
  <c r="E98" i="1"/>
  <c r="E94" i="1" s="1"/>
  <c r="I94" i="1" s="1"/>
  <c r="C43" i="1"/>
  <c r="E148" i="1"/>
  <c r="E147" i="1" s="1"/>
  <c r="E143" i="1" s="1"/>
  <c r="C45" i="1"/>
  <c r="C38" i="1"/>
  <c r="E43" i="1"/>
  <c r="I43" i="1" s="1"/>
  <c r="E40" i="1"/>
  <c r="I225" i="1"/>
  <c r="E221" i="1"/>
  <c r="C36" i="1"/>
  <c r="I151" i="1"/>
  <c r="E39" i="1"/>
  <c r="I39" i="1" s="1"/>
  <c r="E150" i="1"/>
  <c r="I150" i="1" s="1"/>
  <c r="I48" i="1"/>
  <c r="E45" i="1"/>
  <c r="I45" i="1" s="1"/>
  <c r="G35" i="1"/>
  <c r="G31" i="1" s="1"/>
  <c r="G60" i="1" s="1"/>
  <c r="E68" i="1"/>
  <c r="E64" i="1" s="1"/>
  <c r="E628" i="1"/>
  <c r="E624" i="1" s="1"/>
  <c r="E403" i="1"/>
  <c r="I708" i="1"/>
  <c r="E707" i="1"/>
  <c r="E703" i="1" s="1"/>
  <c r="E324" i="1"/>
  <c r="E320" i="1" s="1"/>
  <c r="D35" i="1"/>
  <c r="D31" i="1" s="1"/>
  <c r="D60" i="1" s="1"/>
  <c r="I69" i="1"/>
  <c r="H35" i="1"/>
  <c r="H31" i="1" s="1"/>
  <c r="H60" i="1" s="1"/>
  <c r="I18" i="1"/>
  <c r="E17" i="1"/>
  <c r="E13" i="1" s="1"/>
  <c r="I13" i="1" s="1"/>
  <c r="F64" i="1"/>
  <c r="I367" i="1"/>
  <c r="I851" i="1"/>
  <c r="I190" i="1"/>
  <c r="I499" i="1"/>
  <c r="I194" i="1"/>
  <c r="I896" i="1"/>
  <c r="E782" i="1"/>
  <c r="I786" i="1"/>
  <c r="E173" i="1"/>
  <c r="I177" i="1"/>
  <c r="E32" i="1"/>
  <c r="I32" i="1" s="1"/>
  <c r="I33" i="1"/>
  <c r="I115" i="1"/>
  <c r="I291" i="1"/>
  <c r="I371" i="1"/>
  <c r="E475" i="1"/>
  <c r="I495" i="1"/>
  <c r="I847" i="1"/>
  <c r="E654" i="1"/>
  <c r="I658" i="1"/>
  <c r="E830" i="1"/>
  <c r="I834" i="1"/>
  <c r="E879" i="1"/>
  <c r="I883" i="1"/>
  <c r="E270" i="1"/>
  <c r="I274" i="1"/>
  <c r="I111" i="1"/>
  <c r="I287" i="1"/>
  <c r="I671" i="1"/>
  <c r="I754" i="1"/>
  <c r="I543" i="1"/>
  <c r="E350" i="1"/>
  <c r="I354" i="1"/>
  <c r="I547" i="1"/>
  <c r="I803" i="1"/>
  <c r="I242" i="1"/>
  <c r="E478" i="1"/>
  <c r="I482" i="1"/>
  <c r="I629" i="1"/>
  <c r="E526" i="1"/>
  <c r="I530" i="1"/>
  <c r="E733" i="1"/>
  <c r="I737" i="1"/>
  <c r="E575" i="1"/>
  <c r="I579" i="1"/>
  <c r="I339" i="1"/>
  <c r="I592" i="1"/>
  <c r="I750" i="1"/>
  <c r="I675" i="1"/>
  <c r="I900" i="1"/>
  <c r="I596" i="1"/>
  <c r="I799" i="1"/>
  <c r="I238" i="1"/>
  <c r="E50" i="1"/>
  <c r="E52" i="1"/>
  <c r="I52" i="1" s="1"/>
  <c r="F703" i="1"/>
  <c r="F450" i="1" l="1"/>
  <c r="I451" i="1"/>
  <c r="F41" i="1"/>
  <c r="I41" i="1" s="1"/>
  <c r="I409" i="1"/>
  <c r="F404" i="1"/>
  <c r="F406" i="1"/>
  <c r="I406" i="1" s="1"/>
  <c r="F40" i="1"/>
  <c r="I40" i="1" s="1"/>
  <c r="I408" i="1"/>
  <c r="F42" i="1"/>
  <c r="I42" i="1" s="1"/>
  <c r="I410" i="1"/>
  <c r="I98" i="1"/>
  <c r="I148" i="1"/>
  <c r="C35" i="1"/>
  <c r="C31" i="1" s="1"/>
  <c r="C60" i="1" s="1"/>
  <c r="I68" i="1"/>
  <c r="E399" i="1"/>
  <c r="E36" i="1"/>
  <c r="E38" i="1"/>
  <c r="I17" i="1"/>
  <c r="I64" i="1"/>
  <c r="E93" i="1"/>
  <c r="E140" i="1" s="1"/>
  <c r="I140" i="1" s="1"/>
  <c r="I703" i="1"/>
  <c r="E732" i="1"/>
  <c r="I733" i="1"/>
  <c r="E829" i="1"/>
  <c r="I830" i="1"/>
  <c r="F320" i="1"/>
  <c r="I320" i="1" s="1"/>
  <c r="I324" i="1"/>
  <c r="E574" i="1"/>
  <c r="I575" i="1"/>
  <c r="E525" i="1"/>
  <c r="I526" i="1"/>
  <c r="E878" i="1"/>
  <c r="I879" i="1"/>
  <c r="E653" i="1"/>
  <c r="I654" i="1"/>
  <c r="E172" i="1"/>
  <c r="I173" i="1"/>
  <c r="E477" i="1"/>
  <c r="I478" i="1"/>
  <c r="E349" i="1"/>
  <c r="I350" i="1"/>
  <c r="I707" i="1"/>
  <c r="E781" i="1"/>
  <c r="I782" i="1"/>
  <c r="E269" i="1"/>
  <c r="I270" i="1"/>
  <c r="I50" i="1"/>
  <c r="F143" i="1"/>
  <c r="I143" i="1" s="1"/>
  <c r="I147" i="1"/>
  <c r="F624" i="1"/>
  <c r="I624" i="1" s="1"/>
  <c r="I628" i="1"/>
  <c r="F403" i="1" l="1"/>
  <c r="I404" i="1"/>
  <c r="F446" i="1"/>
  <c r="I450" i="1"/>
  <c r="F38" i="1"/>
  <c r="I38" i="1" s="1"/>
  <c r="F36" i="1"/>
  <c r="F35" i="1" s="1"/>
  <c r="F31" i="1" s="1"/>
  <c r="F60" i="1" s="1"/>
  <c r="E35" i="1"/>
  <c r="E31" i="1" s="1"/>
  <c r="E60" i="1" s="1"/>
  <c r="I93" i="1"/>
  <c r="E63" i="1"/>
  <c r="I63" i="1" s="1"/>
  <c r="E828" i="1"/>
  <c r="I828" i="1" s="1"/>
  <c r="I781" i="1"/>
  <c r="I878" i="1"/>
  <c r="E925" i="1"/>
  <c r="I925" i="1" s="1"/>
  <c r="E876" i="1"/>
  <c r="I876" i="1" s="1"/>
  <c r="I829" i="1"/>
  <c r="E219" i="1"/>
  <c r="I219" i="1" s="1"/>
  <c r="I172" i="1"/>
  <c r="E621" i="1"/>
  <c r="I621" i="1" s="1"/>
  <c r="I574" i="1"/>
  <c r="E623" i="1"/>
  <c r="I623" i="1" s="1"/>
  <c r="I653" i="1"/>
  <c r="E700" i="1"/>
  <c r="I700" i="1" s="1"/>
  <c r="E572" i="1"/>
  <c r="I572" i="1" s="1"/>
  <c r="I525" i="1"/>
  <c r="E319" i="1"/>
  <c r="I319" i="1" s="1"/>
  <c r="I349" i="1"/>
  <c r="E396" i="1"/>
  <c r="I396" i="1" s="1"/>
  <c r="E316" i="1"/>
  <c r="I316" i="1" s="1"/>
  <c r="I269" i="1"/>
  <c r="E524" i="1"/>
  <c r="I524" i="1" s="1"/>
  <c r="I477" i="1"/>
  <c r="E398" i="1"/>
  <c r="I398" i="1" s="1"/>
  <c r="I732" i="1"/>
  <c r="E779" i="1"/>
  <c r="I779" i="1" s="1"/>
  <c r="E702" i="1"/>
  <c r="I702" i="1" s="1"/>
  <c r="I36" i="1" l="1"/>
  <c r="F475" i="1"/>
  <c r="I475" i="1" s="1"/>
  <c r="I446" i="1"/>
  <c r="F399" i="1"/>
  <c r="I399" i="1" s="1"/>
  <c r="I403" i="1"/>
  <c r="I35" i="1"/>
  <c r="I60" i="1"/>
  <c r="I31" i="1"/>
  <c r="C220" i="1" l="1"/>
  <c r="C142" i="1" s="1"/>
  <c r="D220" i="1"/>
  <c r="D267" i="1" s="1"/>
  <c r="I221" i="1"/>
  <c r="G220" i="1"/>
  <c r="G267" i="1" s="1"/>
  <c r="E220" i="1"/>
  <c r="E267" i="1" s="1"/>
  <c r="F220" i="1"/>
  <c r="F142" i="1" s="1"/>
  <c r="H220" i="1"/>
  <c r="H267" i="1" s="1"/>
  <c r="G142" i="1" l="1"/>
  <c r="D142" i="1"/>
  <c r="H142" i="1"/>
  <c r="F267" i="1"/>
  <c r="I267" i="1" s="1"/>
  <c r="I220" i="1"/>
  <c r="E142" i="1"/>
  <c r="I142" i="1" l="1"/>
</calcChain>
</file>

<file path=xl/sharedStrings.xml><?xml version="1.0" encoding="utf-8"?>
<sst xmlns="http://schemas.openxmlformats.org/spreadsheetml/2006/main" count="8088" uniqueCount="103">
  <si>
    <t>total cheltuieli</t>
  </si>
  <si>
    <t>din care:</t>
  </si>
  <si>
    <t>cap.66.02</t>
  </si>
  <si>
    <t>cap. 67.02</t>
  </si>
  <si>
    <t>cap.68.02</t>
  </si>
  <si>
    <t>cap.8402</t>
  </si>
  <si>
    <t>I. Cofinanţare Consiliul Judeţean Satu Mare</t>
  </si>
  <si>
    <t>II. Sume primite in cadrul mecanismului cererilor de plată</t>
  </si>
  <si>
    <t>II. Subvenţii de la bugetul de stat către bugetele locale necesare susţinerii derulării proiectelor finanţate din fonduri externe nerambursabile (FEN) postaderare aferete perioadei de programare 2014-2020</t>
  </si>
  <si>
    <t>III. Sume primite de la UE/alti donatori in contul platilor efectuate si prefinantari aferente cadrului financiar 2014-2020</t>
  </si>
  <si>
    <t>48.02</t>
  </si>
  <si>
    <t>Fondul European de Dezvoltare Regionala</t>
  </si>
  <si>
    <t>48.02.01</t>
  </si>
  <si>
    <t>Sume primite în contul plăţilor efectuate în anul curent</t>
  </si>
  <si>
    <t>48.02.01.01</t>
  </si>
  <si>
    <t>Sume primite în contul plăţilor efectuate în anii anteriori</t>
  </si>
  <si>
    <t>48.02.01.02</t>
  </si>
  <si>
    <t>Prefinanţare</t>
  </si>
  <si>
    <t>48.02.01.03</t>
  </si>
  <si>
    <t>Fondul Social European</t>
  </si>
  <si>
    <t>48.02.02</t>
  </si>
  <si>
    <t>48.02.02.01</t>
  </si>
  <si>
    <t>48.02.02.02</t>
  </si>
  <si>
    <t>48.02.02.03</t>
  </si>
  <si>
    <t>Instrumentul European de Vecinătate (ENI)</t>
  </si>
  <si>
    <t>48.02.12</t>
  </si>
  <si>
    <t>48.02.12.01</t>
  </si>
  <si>
    <t>48.02.12.02</t>
  </si>
  <si>
    <t>48.02.12.03</t>
  </si>
  <si>
    <t>cap. 70.02</t>
  </si>
  <si>
    <t>Titlul II Bunuri și servicii</t>
  </si>
  <si>
    <t>Alte cheltuieli cu bunuri si servicii (comisioane bancare)</t>
  </si>
  <si>
    <t>203030</t>
  </si>
  <si>
    <t>Titlul X  Proiecte cu finanțare din fonduri externe nerambursabile aferente cadrului financiar 2014-2020</t>
  </si>
  <si>
    <t>Programe din Fondul European de Dezvoltare Regională (FEDR )</t>
  </si>
  <si>
    <t>58.01</t>
  </si>
  <si>
    <t>cheltuieli curente</t>
  </si>
  <si>
    <t>cheltuieli de capital</t>
  </si>
  <si>
    <t>Finanțarea națională</t>
  </si>
  <si>
    <t>58.01.01</t>
  </si>
  <si>
    <t>Finanțare externă nerambursabilă</t>
  </si>
  <si>
    <t>58.01.02</t>
  </si>
  <si>
    <t xml:space="preserve">Cheltuieli neeligibile </t>
  </si>
  <si>
    <t>58.01.03</t>
  </si>
  <si>
    <t>Programe din Fondul Social European (FSE)</t>
  </si>
  <si>
    <t>58.02</t>
  </si>
  <si>
    <t>58.02.01</t>
  </si>
  <si>
    <t>58.02.02</t>
  </si>
  <si>
    <t>58.02.03</t>
  </si>
  <si>
    <t>Programe Instrumentul European de Vecinătate şi Parteneriat (ENI)</t>
  </si>
  <si>
    <t>58.12</t>
  </si>
  <si>
    <t>58.12.01</t>
  </si>
  <si>
    <t>58.12.02</t>
  </si>
  <si>
    <t>58.12.03</t>
  </si>
  <si>
    <t>Plăţi anii anteriori</t>
  </si>
  <si>
    <t>85.01.02</t>
  </si>
  <si>
    <t>Excedent/Deficit</t>
  </si>
  <si>
    <t>TOTAL VENITURI</t>
  </si>
  <si>
    <t>TOTAL CHELTUIELI</t>
  </si>
  <si>
    <t>Autorități publice si acțiuni externe</t>
  </si>
  <si>
    <t xml:space="preserve">Cap. 51.02  </t>
  </si>
  <si>
    <t>Total venituri</t>
  </si>
  <si>
    <t>Sănătate</t>
  </si>
  <si>
    <t>ROHU-457 "ROcHUs - Care for health in Satu Mare and Szabolcs-Szatmár-Bereg counties"</t>
  </si>
  <si>
    <t xml:space="preserve">ROHU-387 „AVC- Added Value for Cooperation in Stroke Situations” </t>
  </si>
  <si>
    <t>Easydoor – Easing Access to Systemic Discovery of Our Origins and Resources - ROHU-349</t>
  </si>
  <si>
    <t>"Inchiderea Centrului de plasament al copilului Floare de colt Halmeu si dezvoltarea de alternative familiale de ingrijire" POR 8.3</t>
  </si>
  <si>
    <t>"TEAM-UP: Progres în calitatea îngrijirii alternative a copiilor'', cod
127169 - derulat de DGASPC</t>
  </si>
  <si>
    <t>Proiect "VENUS - Împreună pentru o viață în siguranță" - POCU/465/4/4/128038 - derulat de DGASPC</t>
  </si>
  <si>
    <t>Proiectul: Suntem alaturi de Tine(ri) - derulat de DGASPC</t>
  </si>
  <si>
    <t>“Modernizare, extindere și dotare Unitate de Primiri Urgențe din cadrul Spitalului Județean de Urgență Satu Mare” - UPUSM</t>
  </si>
  <si>
    <t>„Mitigating the negative effects of hail in Satu Mare county” cod ROHU-102, acronim SILVER</t>
  </si>
  <si>
    <t>“Modernizarea drumurilor județene DJ 108R din DN 19A Beltiug – Beltiug Băi – Dobra – Hurezu Mare – DJ 108P – DJ 196 Corund – Bogdand – Hodod – limita de județ Sălaj”, POR 2014-2020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</si>
  <si>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</si>
  <si>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</si>
  <si>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>Sprijin la nivelul regiunii de dezvoltare Nord-Vest pentru pregătirea de proiecte finanțate din perioada de programare 2021-2027 pe domeniile mobilitate urbană (reședinte de județ), regenerare urbană (reședințe de județ) și infrastructură rutieră de interes județean, inclusiv variante ocolitoare și/sau drumuri de legătură (3D)</t>
  </si>
  <si>
    <t>Cultura, recreere si religie</t>
  </si>
  <si>
    <t>Buget aprobat 2022</t>
  </si>
  <si>
    <t>Influențe (+/-)</t>
  </si>
  <si>
    <t>Propuneri</t>
  </si>
  <si>
    <t>Total cheltuieli</t>
  </si>
  <si>
    <t>Transporturi</t>
  </si>
  <si>
    <t>Total cheltuieli cap. 84.02</t>
  </si>
  <si>
    <t>cap.68.02 Asigurări şi asistenţă socială</t>
  </si>
  <si>
    <t>Total cheltuieli cap. 68.02</t>
  </si>
  <si>
    <t>mii lei</t>
  </si>
  <si>
    <t>ROMÂNIA</t>
  </si>
  <si>
    <t>JUDETUL SATU MARE</t>
  </si>
  <si>
    <t>CONSILIUL JUDEŢEAN SATU MARE</t>
  </si>
  <si>
    <t>Anexa nr. 1.6/1</t>
  </si>
  <si>
    <t>PREŞEDINTE,</t>
  </si>
  <si>
    <t>Pataki Csaba</t>
  </si>
  <si>
    <t>Red/Tehn. VE</t>
  </si>
  <si>
    <t>5 ex</t>
  </si>
  <si>
    <t>Creșterea transparenței, eticii și integrității în administrația publică din județul Satu Mare - cod proiect 151935</t>
  </si>
  <si>
    <t>Locuințe, servicii și dezvoltare publică</t>
  </si>
  <si>
    <t>proiectelor cu finanţare nerambursabilă din fonduri structurale aferente cadrului financiar 2014-2020, derulate de Judeţul Satu Mare, cuprinse în bugetul local al Judeţului Satu Mare pe anul 2022</t>
  </si>
  <si>
    <t>LISTA</t>
  </si>
  <si>
    <t>hot</t>
  </si>
  <si>
    <t>Buget rectificat 2022</t>
  </si>
  <si>
    <t>Proiectul: Suntem alaturi de Tine(ri) - 135172 -, derulat de DGASPC</t>
  </si>
  <si>
    <t>HOT</t>
  </si>
  <si>
    <t>proiect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</si>
</sst>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Tahoma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theme="1"/>
      <name val="Arial"/>
      <family val="2"/>
    </font>
    <font>
      <b/>
      <i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10"/>
      <color theme="4" tint="0.3999755851924192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20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4" fontId="4" fillId="0" borderId="0" xfId="0" applyNumberFormat="1" applyFont="1"/>
    <xf numFmtId="4" fontId="3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4" fillId="0" borderId="11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3" borderId="14" xfId="0" applyFont="1" applyFill="1" applyBorder="1"/>
    <xf numFmtId="4" fontId="3" fillId="3" borderId="1" xfId="0" applyNumberFormat="1" applyFont="1" applyFill="1" applyBorder="1"/>
    <xf numFmtId="4" fontId="3" fillId="3" borderId="15" xfId="0" applyNumberFormat="1" applyFont="1" applyFill="1" applyBorder="1"/>
    <xf numFmtId="4" fontId="3" fillId="0" borderId="0" xfId="0" applyNumberFormat="1" applyFont="1"/>
    <xf numFmtId="0" fontId="2" fillId="0" borderId="14" xfId="0" applyFont="1" applyBorder="1" applyAlignment="1">
      <alignment horizontal="left" wrapText="1" indent="1"/>
    </xf>
    <xf numFmtId="4" fontId="4" fillId="0" borderId="1" xfId="0" applyNumberFormat="1" applyFont="1" applyBorder="1"/>
    <xf numFmtId="4" fontId="4" fillId="0" borderId="15" xfId="0" applyNumberFormat="1" applyFont="1" applyBorder="1"/>
    <xf numFmtId="0" fontId="7" fillId="2" borderId="14" xfId="0" applyFont="1" applyFill="1" applyBorder="1" applyAlignment="1">
      <alignment horizontal="left" wrapText="1" indent="1"/>
    </xf>
    <xf numFmtId="4" fontId="7" fillId="2" borderId="1" xfId="0" applyNumberFormat="1" applyFont="1" applyFill="1" applyBorder="1" applyAlignment="1">
      <alignment horizontal="right" vertical="top"/>
    </xf>
    <xf numFmtId="4" fontId="7" fillId="2" borderId="15" xfId="0" applyNumberFormat="1" applyFont="1" applyFill="1" applyBorder="1" applyAlignment="1">
      <alignment horizontal="right" vertical="top"/>
    </xf>
    <xf numFmtId="0" fontId="2" fillId="2" borderId="14" xfId="0" applyFont="1" applyFill="1" applyBorder="1" applyAlignment="1">
      <alignment horizontal="left" wrapText="1" indent="1"/>
    </xf>
    <xf numFmtId="0" fontId="2" fillId="0" borderId="14" xfId="1" applyFont="1" applyBorder="1" applyAlignment="1">
      <alignment horizontal="left" wrapText="1" indent="1"/>
    </xf>
    <xf numFmtId="0" fontId="3" fillId="4" borderId="14" xfId="0" applyFont="1" applyFill="1" applyBorder="1"/>
    <xf numFmtId="4" fontId="3" fillId="4" borderId="1" xfId="0" applyNumberFormat="1" applyFont="1" applyFill="1" applyBorder="1"/>
    <xf numFmtId="4" fontId="3" fillId="4" borderId="15" xfId="0" applyNumberFormat="1" applyFont="1" applyFill="1" applyBorder="1"/>
    <xf numFmtId="49" fontId="7" fillId="2" borderId="14" xfId="2" applyNumberFormat="1" applyFont="1" applyFill="1" applyBorder="1" applyAlignment="1">
      <alignment horizontal="left" wrapText="1" indent="1"/>
    </xf>
    <xf numFmtId="49" fontId="8" fillId="2" borderId="14" xfId="2" applyNumberFormat="1" applyFont="1" applyFill="1" applyBorder="1" applyAlignment="1">
      <alignment horizontal="left" wrapText="1" indent="2"/>
    </xf>
    <xf numFmtId="0" fontId="4" fillId="5" borderId="14" xfId="0" applyFont="1" applyFill="1" applyBorder="1"/>
    <xf numFmtId="4" fontId="4" fillId="5" borderId="1" xfId="0" applyNumberFormat="1" applyFont="1" applyFill="1" applyBorder="1"/>
    <xf numFmtId="4" fontId="4" fillId="5" borderId="15" xfId="0" applyNumberFormat="1" applyFont="1" applyFill="1" applyBorder="1"/>
    <xf numFmtId="0" fontId="9" fillId="5" borderId="14" xfId="0" applyFont="1" applyFill="1" applyBorder="1"/>
    <xf numFmtId="4" fontId="9" fillId="5" borderId="1" xfId="0" applyNumberFormat="1" applyFont="1" applyFill="1" applyBorder="1"/>
    <xf numFmtId="4" fontId="9" fillId="5" borderId="15" xfId="0" applyNumberFormat="1" applyFont="1" applyFill="1" applyBorder="1"/>
    <xf numFmtId="4" fontId="9" fillId="0" borderId="0" xfId="0" applyNumberFormat="1" applyFont="1"/>
    <xf numFmtId="0" fontId="9" fillId="0" borderId="0" xfId="0" applyFont="1"/>
    <xf numFmtId="4" fontId="10" fillId="2" borderId="1" xfId="0" applyNumberFormat="1" applyFont="1" applyFill="1" applyBorder="1" applyAlignment="1">
      <alignment horizontal="right" vertical="top"/>
    </xf>
    <xf numFmtId="4" fontId="10" fillId="2" borderId="15" xfId="0" applyNumberFormat="1" applyFont="1" applyFill="1" applyBorder="1" applyAlignment="1">
      <alignment horizontal="right" vertical="top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9" xfId="0" applyFont="1" applyBorder="1" applyAlignment="1">
      <alignment horizontal="center" vertical="top"/>
    </xf>
    <xf numFmtId="0" fontId="5" fillId="0" borderId="12" xfId="0" applyFont="1" applyBorder="1" applyAlignment="1">
      <alignment horizontal="left" vertical="top"/>
    </xf>
    <xf numFmtId="0" fontId="11" fillId="3" borderId="1" xfId="0" applyFont="1" applyFill="1" applyBorder="1" applyAlignment="1">
      <alignment horizontal="left"/>
    </xf>
    <xf numFmtId="0" fontId="12" fillId="0" borderId="1" xfId="0" applyFont="1" applyBorder="1" applyAlignment="1">
      <alignment horizontal="left" vertical="top"/>
    </xf>
    <xf numFmtId="3" fontId="13" fillId="2" borderId="1" xfId="0" applyNumberFormat="1" applyFont="1" applyFill="1" applyBorder="1" applyAlignment="1">
      <alignment horizontal="left" vertical="top"/>
    </xf>
    <xf numFmtId="3" fontId="12" fillId="2" borderId="1" xfId="0" applyNumberFormat="1" applyFont="1" applyFill="1" applyBorder="1" applyAlignment="1">
      <alignment horizontal="left" vertical="top"/>
    </xf>
    <xf numFmtId="3" fontId="12" fillId="0" borderId="1" xfId="1" applyNumberFormat="1" applyFont="1" applyBorder="1" applyAlignment="1">
      <alignment horizontal="left" vertical="top"/>
    </xf>
    <xf numFmtId="3" fontId="12" fillId="0" borderId="1" xfId="1" applyNumberFormat="1" applyFont="1" applyBorder="1" applyAlignment="1">
      <alignment horizontal="left"/>
    </xf>
    <xf numFmtId="3" fontId="12" fillId="2" borderId="1" xfId="0" applyNumberFormat="1" applyFont="1" applyFill="1" applyBorder="1" applyAlignment="1">
      <alignment horizontal="left"/>
    </xf>
    <xf numFmtId="0" fontId="11" fillId="4" borderId="1" xfId="0" applyFont="1" applyFill="1" applyBorder="1" applyAlignment="1">
      <alignment horizontal="left"/>
    </xf>
    <xf numFmtId="0" fontId="13" fillId="2" borderId="1" xfId="0" quotePrefix="1" applyFont="1" applyFill="1" applyBorder="1" applyAlignment="1">
      <alignment horizontal="left"/>
    </xf>
    <xf numFmtId="3" fontId="12" fillId="0" borderId="1" xfId="1" quotePrefix="1" applyNumberFormat="1" applyFont="1" applyBorder="1" applyAlignment="1">
      <alignment horizontal="left"/>
    </xf>
    <xf numFmtId="0" fontId="13" fillId="2" borderId="1" xfId="0" quotePrefix="1" applyFont="1" applyFill="1" applyBorder="1" applyAlignment="1">
      <alignment horizontal="left" vertical="top"/>
    </xf>
    <xf numFmtId="0" fontId="12" fillId="2" borderId="1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horizontal="left" vertical="top"/>
    </xf>
    <xf numFmtId="0" fontId="12" fillId="0" borderId="1" xfId="0" quotePrefix="1" applyFont="1" applyBorder="1" applyAlignment="1">
      <alignment horizontal="left" vertical="top"/>
    </xf>
    <xf numFmtId="0" fontId="12" fillId="0" borderId="1" xfId="0" quotePrefix="1" applyFont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0" fontId="5" fillId="5" borderId="1" xfId="0" applyFont="1" applyFill="1" applyBorder="1" applyAlignment="1">
      <alignment horizontal="left"/>
    </xf>
    <xf numFmtId="0" fontId="15" fillId="5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 wrapText="1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164" fontId="4" fillId="0" borderId="0" xfId="0" applyNumberFormat="1" applyFont="1"/>
    <xf numFmtId="0" fontId="9" fillId="5" borderId="22" xfId="0" applyFont="1" applyFill="1" applyBorder="1"/>
    <xf numFmtId="0" fontId="15" fillId="5" borderId="23" xfId="0" applyFont="1" applyFill="1" applyBorder="1" applyAlignment="1">
      <alignment horizontal="left"/>
    </xf>
    <xf numFmtId="4" fontId="9" fillId="5" borderId="23" xfId="0" applyNumberFormat="1" applyFont="1" applyFill="1" applyBorder="1"/>
    <xf numFmtId="4" fontId="9" fillId="5" borderId="24" xfId="0" applyNumberFormat="1" applyFont="1" applyFill="1" applyBorder="1"/>
    <xf numFmtId="0" fontId="3" fillId="3" borderId="25" xfId="0" applyFont="1" applyFill="1" applyBorder="1" applyAlignment="1">
      <alignment wrapText="1"/>
    </xf>
    <xf numFmtId="0" fontId="11" fillId="3" borderId="26" xfId="0" applyFont="1" applyFill="1" applyBorder="1" applyAlignment="1">
      <alignment horizontal="left"/>
    </xf>
    <xf numFmtId="4" fontId="3" fillId="3" borderId="26" xfId="0" applyNumberFormat="1" applyFont="1" applyFill="1" applyBorder="1"/>
    <xf numFmtId="4" fontId="3" fillId="3" borderId="27" xfId="0" applyNumberFormat="1" applyFont="1" applyFill="1" applyBorder="1"/>
    <xf numFmtId="0" fontId="4" fillId="0" borderId="14" xfId="0" applyFont="1" applyBorder="1"/>
    <xf numFmtId="49" fontId="8" fillId="2" borderId="14" xfId="2" applyNumberFormat="1" applyFont="1" applyFill="1" applyBorder="1" applyAlignment="1">
      <alignment horizontal="left" wrapText="1" indent="1"/>
    </xf>
    <xf numFmtId="0" fontId="4" fillId="0" borderId="14" xfId="0" applyFont="1" applyBorder="1" applyAlignment="1">
      <alignment horizontal="left" indent="1"/>
    </xf>
    <xf numFmtId="0" fontId="2" fillId="0" borderId="14" xfId="0" applyFont="1" applyBorder="1" applyAlignment="1">
      <alignment wrapText="1"/>
    </xf>
    <xf numFmtId="0" fontId="4" fillId="0" borderId="19" xfId="0" applyFont="1" applyBorder="1"/>
    <xf numFmtId="4" fontId="4" fillId="0" borderId="20" xfId="0" applyNumberFormat="1" applyFont="1" applyBorder="1"/>
    <xf numFmtId="4" fontId="4" fillId="0" borderId="21" xfId="0" applyNumberFormat="1" applyFont="1" applyBorder="1"/>
    <xf numFmtId="0" fontId="4" fillId="4" borderId="14" xfId="0" applyFont="1" applyFill="1" applyBorder="1"/>
    <xf numFmtId="4" fontId="4" fillId="4" borderId="1" xfId="0" applyNumberFormat="1" applyFont="1" applyFill="1" applyBorder="1"/>
    <xf numFmtId="4" fontId="4" fillId="4" borderId="15" xfId="0" applyNumberFormat="1" applyFont="1" applyFill="1" applyBorder="1"/>
    <xf numFmtId="0" fontId="2" fillId="2" borderId="16" xfId="0" applyFont="1" applyFill="1" applyBorder="1" applyAlignment="1">
      <alignment horizontal="left" wrapText="1" indent="1"/>
    </xf>
    <xf numFmtId="4" fontId="7" fillId="2" borderId="17" xfId="0" applyNumberFormat="1" applyFont="1" applyFill="1" applyBorder="1" applyAlignment="1">
      <alignment horizontal="right" vertical="top"/>
    </xf>
    <xf numFmtId="4" fontId="7" fillId="2" borderId="18" xfId="0" applyNumberFormat="1" applyFont="1" applyFill="1" applyBorder="1" applyAlignment="1">
      <alignment horizontal="right" vertical="top"/>
    </xf>
    <xf numFmtId="0" fontId="12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vertical="top"/>
    </xf>
    <xf numFmtId="4" fontId="2" fillId="0" borderId="1" xfId="0" applyNumberFormat="1" applyFont="1" applyBorder="1"/>
    <xf numFmtId="0" fontId="12" fillId="0" borderId="9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/>
    </xf>
    <xf numFmtId="0" fontId="12" fillId="0" borderId="10" xfId="0" applyFont="1" applyBorder="1" applyAlignment="1">
      <alignment horizontal="center" vertical="top"/>
    </xf>
    <xf numFmtId="4" fontId="3" fillId="0" borderId="0" xfId="0" applyNumberFormat="1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11" fillId="0" borderId="3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</cellXfs>
  <cellStyles count="3">
    <cellStyle name="Normal" xfId="0" builtinId="0"/>
    <cellStyle name="Normal_Anexa F 140 146 10.07" xfId="2" xr:uid="{198DF6AE-A4DC-4725-A970-76B837AF4B39}"/>
    <cellStyle name="Normal_Machete buget 99" xfId="1" xr:uid="{BACE220C-4E9B-488B-BA7B-123BCA7DAC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96772-6218-4701-A880-F33F1AEFE262}">
  <sheetPr filterMode="1"/>
  <dimension ref="A1:AG939"/>
  <sheetViews>
    <sheetView tabSelected="1" zoomScale="112" zoomScaleNormal="112" workbookViewId="0">
      <selection activeCell="C7" sqref="C7:H7"/>
    </sheetView>
  </sheetViews>
  <sheetFormatPr defaultColWidth="8.85546875" defaultRowHeight="12.75" x14ac:dyDescent="0.2"/>
  <cols>
    <col min="1" max="1" width="77.28515625" style="2" customWidth="1"/>
    <col min="2" max="2" width="9.5703125" style="66" customWidth="1"/>
    <col min="3" max="3" width="9.85546875" style="2" customWidth="1"/>
    <col min="4" max="4" width="10.5703125" style="2" customWidth="1"/>
    <col min="5" max="5" width="10.28515625" style="2" customWidth="1"/>
    <col min="6" max="6" width="10" style="2" customWidth="1"/>
    <col min="7" max="8" width="9.140625" style="2" bestFit="1" customWidth="1"/>
    <col min="9" max="9" width="11.7109375" style="2" bestFit="1" customWidth="1"/>
    <col min="10" max="10" width="8.85546875" style="2"/>
    <col min="11" max="11" width="9" style="2" bestFit="1" customWidth="1"/>
    <col min="12" max="16384" width="8.85546875" style="2"/>
  </cols>
  <sheetData>
    <row r="1" spans="1:9" x14ac:dyDescent="0.2">
      <c r="A1" s="1" t="s">
        <v>86</v>
      </c>
      <c r="B1" s="43"/>
      <c r="D1" s="13"/>
      <c r="E1" s="3"/>
      <c r="F1" s="3"/>
      <c r="H1" s="4" t="s">
        <v>89</v>
      </c>
      <c r="I1" s="2" t="s">
        <v>102</v>
      </c>
    </row>
    <row r="2" spans="1:9" x14ac:dyDescent="0.2">
      <c r="A2" s="1" t="s">
        <v>87</v>
      </c>
      <c r="B2" s="43"/>
      <c r="D2" s="13"/>
      <c r="E2" s="3"/>
      <c r="F2" s="3"/>
      <c r="H2" s="5" t="str">
        <f>IF($I$1="proiect","la Proiectul de hotărâre","Hotărârea Consiliului Județean")</f>
        <v>la Proiectul de hotărâre</v>
      </c>
    </row>
    <row r="3" spans="1:9" x14ac:dyDescent="0.2">
      <c r="A3" s="1" t="s">
        <v>88</v>
      </c>
      <c r="B3" s="43"/>
      <c r="D3" s="13"/>
      <c r="E3" s="3"/>
      <c r="F3" s="3"/>
      <c r="H3" s="5" t="str">
        <f>IF($I$1="proiect","nr. ______/2022","Satu Mare nr. ______/2022")</f>
        <v>nr. ______/2022</v>
      </c>
    </row>
    <row r="4" spans="1:9" x14ac:dyDescent="0.2">
      <c r="B4" s="43"/>
      <c r="D4" s="13"/>
      <c r="E4" s="3"/>
      <c r="F4" s="3"/>
      <c r="G4" s="3"/>
    </row>
    <row r="5" spans="1:9" x14ac:dyDescent="0.2">
      <c r="A5" s="107" t="s">
        <v>97</v>
      </c>
      <c r="B5" s="107"/>
      <c r="C5" s="107"/>
      <c r="D5" s="107"/>
      <c r="E5" s="107"/>
      <c r="F5" s="107"/>
      <c r="G5" s="107"/>
      <c r="H5" s="107"/>
    </row>
    <row r="6" spans="1:9" ht="26.25" customHeight="1" x14ac:dyDescent="0.2">
      <c r="A6" s="107" t="s">
        <v>96</v>
      </c>
      <c r="B6" s="107"/>
      <c r="C6" s="107"/>
      <c r="D6" s="107"/>
      <c r="E6" s="107"/>
      <c r="F6" s="107"/>
      <c r="G6" s="107"/>
      <c r="H6" s="107"/>
    </row>
    <row r="7" spans="1:9" x14ac:dyDescent="0.2">
      <c r="A7" s="7"/>
      <c r="B7" s="44"/>
      <c r="C7" s="3"/>
      <c r="D7" s="3"/>
      <c r="E7" s="3"/>
      <c r="F7" s="3"/>
      <c r="G7" s="3"/>
      <c r="H7" s="3"/>
    </row>
    <row r="8" spans="1:9" ht="13.5" thickBot="1" x14ac:dyDescent="0.25">
      <c r="A8" s="7"/>
      <c r="B8" s="44"/>
      <c r="H8" s="2" t="s">
        <v>85</v>
      </c>
    </row>
    <row r="9" spans="1:9" ht="28.9" customHeight="1" x14ac:dyDescent="0.2">
      <c r="A9" s="108"/>
      <c r="B9" s="110"/>
      <c r="C9" s="112" t="s">
        <v>77</v>
      </c>
      <c r="D9" s="112" t="s">
        <v>78</v>
      </c>
      <c r="E9" s="114" t="s">
        <v>99</v>
      </c>
      <c r="F9" s="116" t="s">
        <v>79</v>
      </c>
      <c r="G9" s="116"/>
      <c r="H9" s="117"/>
    </row>
    <row r="10" spans="1:9" ht="13.5" thickBot="1" x14ac:dyDescent="0.25">
      <c r="A10" s="109"/>
      <c r="B10" s="111"/>
      <c r="C10" s="113"/>
      <c r="D10" s="113"/>
      <c r="E10" s="115"/>
      <c r="F10" s="14">
        <v>2023</v>
      </c>
      <c r="G10" s="14">
        <v>2024</v>
      </c>
      <c r="H10" s="15">
        <v>2025</v>
      </c>
    </row>
    <row r="11" spans="1:9" s="44" customFormat="1" thickTop="1" x14ac:dyDescent="0.2">
      <c r="A11" s="67">
        <v>0</v>
      </c>
      <c r="B11" s="45">
        <v>1</v>
      </c>
      <c r="C11" s="68">
        <v>2</v>
      </c>
      <c r="D11" s="68">
        <v>3</v>
      </c>
      <c r="E11" s="102">
        <v>4</v>
      </c>
      <c r="F11" s="103">
        <v>5</v>
      </c>
      <c r="G11" s="103">
        <v>6</v>
      </c>
      <c r="H11" s="104">
        <v>7</v>
      </c>
    </row>
    <row r="12" spans="1:9" x14ac:dyDescent="0.2">
      <c r="A12" s="8"/>
      <c r="B12" s="46"/>
      <c r="C12" s="9"/>
      <c r="D12" s="9"/>
      <c r="E12" s="10"/>
      <c r="F12" s="11"/>
      <c r="G12" s="11"/>
      <c r="H12" s="12"/>
    </row>
    <row r="13" spans="1:9" s="6" customFormat="1" x14ac:dyDescent="0.2">
      <c r="A13" s="16" t="s">
        <v>57</v>
      </c>
      <c r="B13" s="47"/>
      <c r="C13" s="17">
        <v>120094</v>
      </c>
      <c r="D13" s="17">
        <f t="shared" ref="D13:H13" si="0">SUM(D14,D15,D16,D17)</f>
        <v>100.00000000000011</v>
      </c>
      <c r="E13" s="17">
        <f t="shared" si="0"/>
        <v>120194.00000000001</v>
      </c>
      <c r="F13" s="17">
        <f t="shared" si="0"/>
        <v>126094.70000000001</v>
      </c>
      <c r="G13" s="17">
        <f t="shared" si="0"/>
        <v>612</v>
      </c>
      <c r="H13" s="18">
        <f t="shared" si="0"/>
        <v>612</v>
      </c>
      <c r="I13" s="19">
        <f>SUM(E13:H13)</f>
        <v>247512.7</v>
      </c>
    </row>
    <row r="14" spans="1:9" x14ac:dyDescent="0.2">
      <c r="A14" s="20" t="s">
        <v>6</v>
      </c>
      <c r="B14" s="48"/>
      <c r="C14" s="21">
        <v>23134.300000000003</v>
      </c>
      <c r="D14" s="21">
        <f t="shared" ref="D14:D16" si="1">SUM(D95,D174,D222,D271,D351,D430,D479,D527,D576,D655,D734,D783,D831,D880)</f>
        <v>-733.3</v>
      </c>
      <c r="E14" s="21">
        <f>SUM(C14,D14)</f>
        <v>22401.000000000004</v>
      </c>
      <c r="F14" s="21">
        <f t="shared" ref="F14:H16" si="2">SUM(F95,F174,F222,F271,F351,F430,F479,F527,F576,F655,F734,F783,F831,F880)</f>
        <v>80242.700000000012</v>
      </c>
      <c r="G14" s="21">
        <f t="shared" si="2"/>
        <v>612</v>
      </c>
      <c r="H14" s="22">
        <f t="shared" si="2"/>
        <v>612</v>
      </c>
      <c r="I14" s="3">
        <f t="shared" ref="I14:I77" si="3">SUM(E14:H14)</f>
        <v>103867.70000000001</v>
      </c>
    </row>
    <row r="15" spans="1:9" hidden="1" x14ac:dyDescent="0.2">
      <c r="A15" s="20" t="s">
        <v>7</v>
      </c>
      <c r="B15" s="94"/>
      <c r="C15" s="21">
        <v>0</v>
      </c>
      <c r="D15" s="21">
        <f t="shared" si="1"/>
        <v>0</v>
      </c>
      <c r="E15" s="21">
        <f t="shared" ref="E15:E16" si="4">SUM(C15,D15)</f>
        <v>0</v>
      </c>
      <c r="F15" s="21">
        <f t="shared" si="2"/>
        <v>0</v>
      </c>
      <c r="G15" s="21">
        <f t="shared" si="2"/>
        <v>0</v>
      </c>
      <c r="H15" s="22">
        <f t="shared" si="2"/>
        <v>0</v>
      </c>
      <c r="I15" s="3">
        <f t="shared" si="3"/>
        <v>0</v>
      </c>
    </row>
    <row r="16" spans="1:9" ht="38.25" x14ac:dyDescent="0.2">
      <c r="A16" s="20" t="s">
        <v>8</v>
      </c>
      <c r="B16" s="48">
        <v>420269</v>
      </c>
      <c r="C16" s="21">
        <v>12699.1</v>
      </c>
      <c r="D16" s="21">
        <f t="shared" si="1"/>
        <v>112.7</v>
      </c>
      <c r="E16" s="21">
        <f t="shared" si="4"/>
        <v>12811.800000000001</v>
      </c>
      <c r="F16" s="21">
        <f t="shared" si="2"/>
        <v>6253</v>
      </c>
      <c r="G16" s="21">
        <f t="shared" si="2"/>
        <v>0</v>
      </c>
      <c r="H16" s="22">
        <f t="shared" si="2"/>
        <v>0</v>
      </c>
      <c r="I16" s="3">
        <f t="shared" si="3"/>
        <v>19064.800000000003</v>
      </c>
    </row>
    <row r="17" spans="1:9" ht="25.5" x14ac:dyDescent="0.2">
      <c r="A17" s="23" t="s">
        <v>9</v>
      </c>
      <c r="B17" s="49" t="s">
        <v>10</v>
      </c>
      <c r="C17" s="24">
        <v>84260.6</v>
      </c>
      <c r="D17" s="24">
        <f t="shared" ref="D17:H17" si="5">SUM(D18,D22,D26)</f>
        <v>720.6</v>
      </c>
      <c r="E17" s="24">
        <f>SUM(E18,E22,E26)</f>
        <v>84981.200000000012</v>
      </c>
      <c r="F17" s="24">
        <f t="shared" si="5"/>
        <v>39599</v>
      </c>
      <c r="G17" s="24">
        <f t="shared" si="5"/>
        <v>0</v>
      </c>
      <c r="H17" s="25">
        <f t="shared" si="5"/>
        <v>0</v>
      </c>
      <c r="I17" s="3">
        <f t="shared" si="3"/>
        <v>124580.20000000001</v>
      </c>
    </row>
    <row r="18" spans="1:9" x14ac:dyDescent="0.2">
      <c r="A18" s="26" t="s">
        <v>11</v>
      </c>
      <c r="B18" s="50" t="s">
        <v>12</v>
      </c>
      <c r="C18" s="24">
        <v>82013.600000000006</v>
      </c>
      <c r="D18" s="24">
        <f t="shared" ref="D18:H18" si="6">SUM(D19:D21)</f>
        <v>0</v>
      </c>
      <c r="E18" s="24">
        <f t="shared" si="6"/>
        <v>82013.600000000006</v>
      </c>
      <c r="F18" s="24">
        <f t="shared" si="6"/>
        <v>39599</v>
      </c>
      <c r="G18" s="24">
        <f t="shared" si="6"/>
        <v>0</v>
      </c>
      <c r="H18" s="25">
        <f t="shared" si="6"/>
        <v>0</v>
      </c>
      <c r="I18" s="3">
        <f t="shared" si="3"/>
        <v>121612.6</v>
      </c>
    </row>
    <row r="19" spans="1:9" x14ac:dyDescent="0.2">
      <c r="A19" s="27" t="s">
        <v>13</v>
      </c>
      <c r="B19" s="51" t="s">
        <v>14</v>
      </c>
      <c r="C19" s="21">
        <v>49199.600000000006</v>
      </c>
      <c r="D19" s="21">
        <f t="shared" ref="D19:D21" si="7">SUM(D100,D179,D227,D276,D356,D435,D484,D532,D581,D660,D739,D788,D836,D885)</f>
        <v>0</v>
      </c>
      <c r="E19" s="21">
        <f t="shared" ref="E19:E21" si="8">SUM(C19,D19)</f>
        <v>49199.600000000006</v>
      </c>
      <c r="F19" s="21">
        <f t="shared" ref="F19:H21" si="9">SUM(F100,F179,F227,F276,F356,F435,F484,F532,F581,F660,F739,F788,F836,F885)</f>
        <v>39599</v>
      </c>
      <c r="G19" s="21">
        <f t="shared" si="9"/>
        <v>0</v>
      </c>
      <c r="H19" s="22">
        <f t="shared" si="9"/>
        <v>0</v>
      </c>
      <c r="I19" s="3">
        <f t="shared" si="3"/>
        <v>88798.6</v>
      </c>
    </row>
    <row r="20" spans="1:9" x14ac:dyDescent="0.2">
      <c r="A20" s="27" t="s">
        <v>15</v>
      </c>
      <c r="B20" s="52" t="s">
        <v>16</v>
      </c>
      <c r="C20" s="21">
        <v>54</v>
      </c>
      <c r="D20" s="21">
        <f t="shared" si="7"/>
        <v>0</v>
      </c>
      <c r="E20" s="21">
        <f t="shared" si="8"/>
        <v>54</v>
      </c>
      <c r="F20" s="21">
        <f t="shared" si="9"/>
        <v>0</v>
      </c>
      <c r="G20" s="21">
        <f t="shared" si="9"/>
        <v>0</v>
      </c>
      <c r="H20" s="22">
        <f t="shared" si="9"/>
        <v>0</v>
      </c>
      <c r="I20" s="3">
        <f t="shared" si="3"/>
        <v>54</v>
      </c>
    </row>
    <row r="21" spans="1:9" x14ac:dyDescent="0.2">
      <c r="A21" s="27" t="s">
        <v>17</v>
      </c>
      <c r="B21" s="52" t="s">
        <v>18</v>
      </c>
      <c r="C21" s="21">
        <v>32760</v>
      </c>
      <c r="D21" s="21">
        <f t="shared" si="7"/>
        <v>0</v>
      </c>
      <c r="E21" s="21">
        <f t="shared" si="8"/>
        <v>32760</v>
      </c>
      <c r="F21" s="21">
        <f t="shared" si="9"/>
        <v>0</v>
      </c>
      <c r="G21" s="21">
        <f t="shared" si="9"/>
        <v>0</v>
      </c>
      <c r="H21" s="22">
        <f t="shared" si="9"/>
        <v>0</v>
      </c>
      <c r="I21" s="3">
        <f t="shared" si="3"/>
        <v>32760</v>
      </c>
    </row>
    <row r="22" spans="1:9" x14ac:dyDescent="0.2">
      <c r="A22" s="26" t="s">
        <v>19</v>
      </c>
      <c r="B22" s="53" t="s">
        <v>20</v>
      </c>
      <c r="C22" s="24">
        <v>2247</v>
      </c>
      <c r="D22" s="24">
        <f t="shared" ref="D22:H22" si="10">SUM(D23:D25)</f>
        <v>720.6</v>
      </c>
      <c r="E22" s="24">
        <f t="shared" si="10"/>
        <v>2967.6</v>
      </c>
      <c r="F22" s="24">
        <f t="shared" si="10"/>
        <v>0</v>
      </c>
      <c r="G22" s="24">
        <f t="shared" si="10"/>
        <v>0</v>
      </c>
      <c r="H22" s="25">
        <f t="shared" si="10"/>
        <v>0</v>
      </c>
      <c r="I22" s="3">
        <f t="shared" si="3"/>
        <v>2967.6</v>
      </c>
    </row>
    <row r="23" spans="1:9" x14ac:dyDescent="0.2">
      <c r="A23" s="27" t="s">
        <v>13</v>
      </c>
      <c r="B23" s="52" t="s">
        <v>21</v>
      </c>
      <c r="C23" s="21">
        <v>95</v>
      </c>
      <c r="D23" s="21">
        <f t="shared" ref="D23:D25" si="11">SUM(D104,D183,D231,D280,D360,D439,D488,D536,D585,D664,D743,D792,D840,D889)</f>
        <v>720.6</v>
      </c>
      <c r="E23" s="21">
        <f t="shared" ref="E23:E25" si="12">SUM(C23,D23)</f>
        <v>815.6</v>
      </c>
      <c r="F23" s="21">
        <f t="shared" ref="F23:H25" si="13">SUM(F104,F183,F231,F280,F360,F439,F488,F536,F585,F664,F743,F792,F840,F889)</f>
        <v>0</v>
      </c>
      <c r="G23" s="21">
        <f t="shared" si="13"/>
        <v>0</v>
      </c>
      <c r="H23" s="22">
        <f t="shared" si="13"/>
        <v>0</v>
      </c>
      <c r="I23" s="3">
        <f t="shared" si="3"/>
        <v>815.6</v>
      </c>
    </row>
    <row r="24" spans="1:9" x14ac:dyDescent="0.2">
      <c r="A24" s="27" t="s">
        <v>15</v>
      </c>
      <c r="B24" s="52" t="s">
        <v>22</v>
      </c>
      <c r="C24" s="21">
        <v>2152</v>
      </c>
      <c r="D24" s="21">
        <f t="shared" si="11"/>
        <v>0</v>
      </c>
      <c r="E24" s="21">
        <f t="shared" si="12"/>
        <v>2152</v>
      </c>
      <c r="F24" s="21">
        <f t="shared" si="13"/>
        <v>0</v>
      </c>
      <c r="G24" s="21">
        <f t="shared" si="13"/>
        <v>0</v>
      </c>
      <c r="H24" s="22">
        <f t="shared" si="13"/>
        <v>0</v>
      </c>
      <c r="I24" s="3">
        <f t="shared" si="3"/>
        <v>2152</v>
      </c>
    </row>
    <row r="25" spans="1:9" hidden="1" x14ac:dyDescent="0.2">
      <c r="A25" s="27" t="s">
        <v>17</v>
      </c>
      <c r="B25" s="52" t="s">
        <v>23</v>
      </c>
      <c r="C25" s="21">
        <v>0</v>
      </c>
      <c r="D25" s="21">
        <f t="shared" si="11"/>
        <v>0</v>
      </c>
      <c r="E25" s="21">
        <f t="shared" si="12"/>
        <v>0</v>
      </c>
      <c r="F25" s="21">
        <f t="shared" si="13"/>
        <v>0</v>
      </c>
      <c r="G25" s="21">
        <f t="shared" si="13"/>
        <v>0</v>
      </c>
      <c r="H25" s="22">
        <f t="shared" si="13"/>
        <v>0</v>
      </c>
      <c r="I25" s="3">
        <f t="shared" si="3"/>
        <v>0</v>
      </c>
    </row>
    <row r="26" spans="1:9" hidden="1" x14ac:dyDescent="0.2">
      <c r="A26" s="26" t="s">
        <v>24</v>
      </c>
      <c r="B26" s="53" t="s">
        <v>25</v>
      </c>
      <c r="C26" s="24">
        <v>0</v>
      </c>
      <c r="D26" s="24">
        <f t="shared" ref="D26:H26" si="14">SUM(D27:D29)</f>
        <v>0</v>
      </c>
      <c r="E26" s="24">
        <f t="shared" si="14"/>
        <v>0</v>
      </c>
      <c r="F26" s="24">
        <f t="shared" si="14"/>
        <v>0</v>
      </c>
      <c r="G26" s="24">
        <f t="shared" si="14"/>
        <v>0</v>
      </c>
      <c r="H26" s="25">
        <f t="shared" si="14"/>
        <v>0</v>
      </c>
      <c r="I26" s="3">
        <f t="shared" si="3"/>
        <v>0</v>
      </c>
    </row>
    <row r="27" spans="1:9" hidden="1" x14ac:dyDescent="0.2">
      <c r="A27" s="27" t="s">
        <v>13</v>
      </c>
      <c r="B27" s="52" t="s">
        <v>26</v>
      </c>
      <c r="C27" s="21">
        <v>0</v>
      </c>
      <c r="D27" s="21">
        <f t="shared" ref="D27:D29" si="15">SUM(D108,D187,D235,D284,D364,D443,D492,D540,D589,D668,D747,D796,D844,D893)</f>
        <v>0</v>
      </c>
      <c r="E27" s="21">
        <f t="shared" ref="E27:E29" si="16">SUM(C27,D27)</f>
        <v>0</v>
      </c>
      <c r="F27" s="21">
        <f t="shared" ref="F27:H29" si="17">SUM(F108,F187,F235,F284,F364,F443,F492,F540,F589,F668,F747,F796,F844,F893)</f>
        <v>0</v>
      </c>
      <c r="G27" s="21">
        <f t="shared" si="17"/>
        <v>0</v>
      </c>
      <c r="H27" s="22">
        <f t="shared" si="17"/>
        <v>0</v>
      </c>
      <c r="I27" s="3">
        <f t="shared" si="3"/>
        <v>0</v>
      </c>
    </row>
    <row r="28" spans="1:9" hidden="1" x14ac:dyDescent="0.2">
      <c r="A28" s="27" t="s">
        <v>15</v>
      </c>
      <c r="B28" s="52" t="s">
        <v>27</v>
      </c>
      <c r="C28" s="21">
        <v>0</v>
      </c>
      <c r="D28" s="21">
        <f t="shared" si="15"/>
        <v>0</v>
      </c>
      <c r="E28" s="21">
        <f t="shared" si="16"/>
        <v>0</v>
      </c>
      <c r="F28" s="21">
        <f t="shared" si="17"/>
        <v>0</v>
      </c>
      <c r="G28" s="21">
        <f t="shared" si="17"/>
        <v>0</v>
      </c>
      <c r="H28" s="22">
        <f t="shared" si="17"/>
        <v>0</v>
      </c>
      <c r="I28" s="3">
        <f t="shared" si="3"/>
        <v>0</v>
      </c>
    </row>
    <row r="29" spans="1:9" hidden="1" x14ac:dyDescent="0.2">
      <c r="A29" s="27" t="s">
        <v>17</v>
      </c>
      <c r="B29" s="52" t="s">
        <v>28</v>
      </c>
      <c r="C29" s="21">
        <v>0</v>
      </c>
      <c r="D29" s="21">
        <f t="shared" si="15"/>
        <v>0</v>
      </c>
      <c r="E29" s="21">
        <f t="shared" si="16"/>
        <v>0</v>
      </c>
      <c r="F29" s="21">
        <f t="shared" si="17"/>
        <v>0</v>
      </c>
      <c r="G29" s="21">
        <f t="shared" si="17"/>
        <v>0</v>
      </c>
      <c r="H29" s="22">
        <f t="shared" si="17"/>
        <v>0</v>
      </c>
      <c r="I29" s="3">
        <f t="shared" si="3"/>
        <v>0</v>
      </c>
    </row>
    <row r="30" spans="1:9" hidden="1" x14ac:dyDescent="0.2">
      <c r="A30" s="81"/>
      <c r="B30" s="95"/>
      <c r="C30" s="21"/>
      <c r="D30" s="21"/>
      <c r="E30" s="21"/>
      <c r="F30" s="21"/>
      <c r="G30" s="21"/>
      <c r="H30" s="22"/>
      <c r="I30" s="3">
        <f t="shared" si="3"/>
        <v>0</v>
      </c>
    </row>
    <row r="31" spans="1:9" s="6" customFormat="1" x14ac:dyDescent="0.2">
      <c r="A31" s="28" t="s">
        <v>58</v>
      </c>
      <c r="B31" s="54"/>
      <c r="C31" s="29">
        <v>120093.99999999999</v>
      </c>
      <c r="D31" s="29">
        <f>SUM(D32,D35,D58)</f>
        <v>100</v>
      </c>
      <c r="E31" s="29">
        <f t="shared" ref="E31:H31" si="18">SUM(E32,E35,E58)</f>
        <v>120193.99999999999</v>
      </c>
      <c r="F31" s="29">
        <f t="shared" si="18"/>
        <v>126094.7</v>
      </c>
      <c r="G31" s="29">
        <f t="shared" si="18"/>
        <v>612</v>
      </c>
      <c r="H31" s="30">
        <f t="shared" si="18"/>
        <v>612</v>
      </c>
      <c r="I31" s="19">
        <f t="shared" si="3"/>
        <v>247512.69999999998</v>
      </c>
    </row>
    <row r="32" spans="1:9" x14ac:dyDescent="0.2">
      <c r="A32" s="31" t="s">
        <v>30</v>
      </c>
      <c r="B32" s="55">
        <v>20</v>
      </c>
      <c r="C32" s="24">
        <v>12</v>
      </c>
      <c r="D32" s="24">
        <f t="shared" ref="D32:H32" si="19">SUM(D33)</f>
        <v>0</v>
      </c>
      <c r="E32" s="24">
        <f t="shared" si="19"/>
        <v>12</v>
      </c>
      <c r="F32" s="24">
        <f t="shared" si="19"/>
        <v>0</v>
      </c>
      <c r="G32" s="24">
        <f t="shared" si="19"/>
        <v>0</v>
      </c>
      <c r="H32" s="25">
        <f t="shared" si="19"/>
        <v>0</v>
      </c>
      <c r="I32" s="3">
        <f t="shared" si="3"/>
        <v>12</v>
      </c>
    </row>
    <row r="33" spans="1:9" x14ac:dyDescent="0.2">
      <c r="A33" s="27" t="s">
        <v>31</v>
      </c>
      <c r="B33" s="56" t="s">
        <v>32</v>
      </c>
      <c r="C33" s="21">
        <v>12</v>
      </c>
      <c r="D33" s="21">
        <f>SUM(D66,D145,D322,D401,D626,D705)</f>
        <v>0</v>
      </c>
      <c r="E33" s="21">
        <f>C33+D33</f>
        <v>12</v>
      </c>
      <c r="F33" s="21">
        <f>SUM(F66,F145,F322,F401,F626,F705)</f>
        <v>0</v>
      </c>
      <c r="G33" s="21">
        <f>SUM(G66,G145,G322,G401,G626,G705)</f>
        <v>0</v>
      </c>
      <c r="H33" s="22">
        <f>SUM(H66,H145,H322,H401,H626,H705)</f>
        <v>0</v>
      </c>
      <c r="I33" s="3">
        <f t="shared" si="3"/>
        <v>12</v>
      </c>
    </row>
    <row r="34" spans="1:9" hidden="1" x14ac:dyDescent="0.2">
      <c r="A34" s="27"/>
      <c r="B34" s="51"/>
      <c r="C34" s="21"/>
      <c r="D34" s="21"/>
      <c r="E34" s="21"/>
      <c r="F34" s="21"/>
      <c r="G34" s="21"/>
      <c r="H34" s="22"/>
      <c r="I34" s="3">
        <f t="shared" si="3"/>
        <v>0</v>
      </c>
    </row>
    <row r="35" spans="1:9" ht="25.5" x14ac:dyDescent="0.2">
      <c r="A35" s="31" t="s">
        <v>33</v>
      </c>
      <c r="B35" s="57">
        <v>58</v>
      </c>
      <c r="C35" s="24">
        <v>120081.99999999999</v>
      </c>
      <c r="D35" s="24">
        <f t="shared" ref="D35:H35" si="20">SUM(D36,D43,D50)</f>
        <v>100</v>
      </c>
      <c r="E35" s="24">
        <f t="shared" si="20"/>
        <v>120181.99999999999</v>
      </c>
      <c r="F35" s="24">
        <f t="shared" si="20"/>
        <v>126094.7</v>
      </c>
      <c r="G35" s="24">
        <f t="shared" si="20"/>
        <v>612</v>
      </c>
      <c r="H35" s="25">
        <f t="shared" si="20"/>
        <v>612</v>
      </c>
      <c r="I35" s="3">
        <f t="shared" si="3"/>
        <v>247500.69999999998</v>
      </c>
    </row>
    <row r="36" spans="1:9" x14ac:dyDescent="0.2">
      <c r="A36" s="31" t="s">
        <v>34</v>
      </c>
      <c r="B36" s="58" t="s">
        <v>35</v>
      </c>
      <c r="C36" s="24">
        <v>115446.99999999999</v>
      </c>
      <c r="D36" s="24">
        <f t="shared" ref="D36:H36" si="21">SUM(D40,D41,D42)</f>
        <v>0</v>
      </c>
      <c r="E36" s="24">
        <f t="shared" si="21"/>
        <v>115446.99999999999</v>
      </c>
      <c r="F36" s="24">
        <f t="shared" si="21"/>
        <v>126094.7</v>
      </c>
      <c r="G36" s="24">
        <f t="shared" si="21"/>
        <v>612</v>
      </c>
      <c r="H36" s="25">
        <f t="shared" si="21"/>
        <v>612</v>
      </c>
      <c r="I36" s="3">
        <f t="shared" si="3"/>
        <v>242765.69999999998</v>
      </c>
    </row>
    <row r="37" spans="1:9" hidden="1" x14ac:dyDescent="0.2">
      <c r="A37" s="32" t="s">
        <v>1</v>
      </c>
      <c r="B37" s="59"/>
      <c r="C37" s="24"/>
      <c r="D37" s="24"/>
      <c r="E37" s="24"/>
      <c r="F37" s="24"/>
      <c r="G37" s="24"/>
      <c r="H37" s="25"/>
      <c r="I37" s="3">
        <f t="shared" si="3"/>
        <v>0</v>
      </c>
    </row>
    <row r="38" spans="1:9" x14ac:dyDescent="0.2">
      <c r="A38" s="32" t="s">
        <v>36</v>
      </c>
      <c r="B38" s="59"/>
      <c r="C38" s="24">
        <v>848.99999999998545</v>
      </c>
      <c r="D38" s="24">
        <f t="shared" ref="D38:H38" si="22">D40+D41+D42-D39</f>
        <v>0</v>
      </c>
      <c r="E38" s="24">
        <f t="shared" si="22"/>
        <v>848.99999999998545</v>
      </c>
      <c r="F38" s="24">
        <f>F40+F41+F42-F39</f>
        <v>611.99999999998545</v>
      </c>
      <c r="G38" s="24">
        <f t="shared" si="22"/>
        <v>612</v>
      </c>
      <c r="H38" s="25">
        <f t="shared" si="22"/>
        <v>612</v>
      </c>
      <c r="I38" s="3">
        <f t="shared" si="3"/>
        <v>2684.9999999999709</v>
      </c>
    </row>
    <row r="39" spans="1:9" x14ac:dyDescent="0.2">
      <c r="A39" s="32" t="s">
        <v>37</v>
      </c>
      <c r="B39" s="59"/>
      <c r="C39" s="24">
        <v>114598</v>
      </c>
      <c r="D39" s="24">
        <f t="shared" ref="D39:H42" si="23">SUM(D72,D151,D328,D407,D632,D711)</f>
        <v>0</v>
      </c>
      <c r="E39" s="24">
        <f t="shared" si="23"/>
        <v>114598</v>
      </c>
      <c r="F39" s="24">
        <f t="shared" si="23"/>
        <v>125482.70000000001</v>
      </c>
      <c r="G39" s="24">
        <f t="shared" si="23"/>
        <v>0</v>
      </c>
      <c r="H39" s="25">
        <f t="shared" si="23"/>
        <v>0</v>
      </c>
      <c r="I39" s="3">
        <f t="shared" si="3"/>
        <v>240080.7</v>
      </c>
    </row>
    <row r="40" spans="1:9" x14ac:dyDescent="0.2">
      <c r="A40" s="20" t="s">
        <v>38</v>
      </c>
      <c r="B40" s="60" t="s">
        <v>39</v>
      </c>
      <c r="C40" s="21">
        <v>29442.3</v>
      </c>
      <c r="D40" s="21">
        <f t="shared" si="23"/>
        <v>0</v>
      </c>
      <c r="E40" s="21">
        <f t="shared" ref="E40:E42" si="24">C40+D40</f>
        <v>29442.3</v>
      </c>
      <c r="F40" s="21">
        <f t="shared" si="23"/>
        <v>44621.3</v>
      </c>
      <c r="G40" s="21">
        <f t="shared" si="23"/>
        <v>0</v>
      </c>
      <c r="H40" s="22">
        <f t="shared" si="23"/>
        <v>0</v>
      </c>
      <c r="I40" s="3">
        <f t="shared" si="3"/>
        <v>74063.600000000006</v>
      </c>
    </row>
    <row r="41" spans="1:9" x14ac:dyDescent="0.2">
      <c r="A41" s="20" t="s">
        <v>40</v>
      </c>
      <c r="B41" s="60" t="s">
        <v>41</v>
      </c>
      <c r="C41" s="21">
        <v>84175.799999999988</v>
      </c>
      <c r="D41" s="21">
        <f t="shared" si="23"/>
        <v>0</v>
      </c>
      <c r="E41" s="21">
        <f t="shared" si="24"/>
        <v>84175.799999999988</v>
      </c>
      <c r="F41" s="21">
        <f t="shared" si="23"/>
        <v>41102.699999999997</v>
      </c>
      <c r="G41" s="21">
        <f t="shared" si="23"/>
        <v>0</v>
      </c>
      <c r="H41" s="22">
        <f t="shared" si="23"/>
        <v>0</v>
      </c>
      <c r="I41" s="3">
        <f t="shared" si="3"/>
        <v>125278.49999999999</v>
      </c>
    </row>
    <row r="42" spans="1:9" x14ac:dyDescent="0.2">
      <c r="A42" s="20" t="s">
        <v>42</v>
      </c>
      <c r="B42" s="61" t="s">
        <v>43</v>
      </c>
      <c r="C42" s="21">
        <v>1828.9</v>
      </c>
      <c r="D42" s="21">
        <f t="shared" si="23"/>
        <v>0</v>
      </c>
      <c r="E42" s="21">
        <f t="shared" si="24"/>
        <v>1828.9</v>
      </c>
      <c r="F42" s="21">
        <f t="shared" si="23"/>
        <v>40370.699999999997</v>
      </c>
      <c r="G42" s="21">
        <f t="shared" si="23"/>
        <v>612</v>
      </c>
      <c r="H42" s="22">
        <f t="shared" si="23"/>
        <v>612</v>
      </c>
      <c r="I42" s="3">
        <f t="shared" si="3"/>
        <v>43423.6</v>
      </c>
    </row>
    <row r="43" spans="1:9" x14ac:dyDescent="0.2">
      <c r="A43" s="31" t="s">
        <v>44</v>
      </c>
      <c r="B43" s="62" t="s">
        <v>45</v>
      </c>
      <c r="C43" s="24">
        <v>4349</v>
      </c>
      <c r="D43" s="24">
        <f t="shared" ref="D43:H43" si="25">SUM(D47,D48,D49)</f>
        <v>0</v>
      </c>
      <c r="E43" s="24">
        <f t="shared" si="25"/>
        <v>4349</v>
      </c>
      <c r="F43" s="24">
        <f t="shared" si="25"/>
        <v>0</v>
      </c>
      <c r="G43" s="24">
        <f t="shared" si="25"/>
        <v>0</v>
      </c>
      <c r="H43" s="25">
        <f t="shared" si="25"/>
        <v>0</v>
      </c>
      <c r="I43" s="3">
        <f t="shared" si="3"/>
        <v>4349</v>
      </c>
    </row>
    <row r="44" spans="1:9" hidden="1" x14ac:dyDescent="0.2">
      <c r="A44" s="82" t="s">
        <v>1</v>
      </c>
      <c r="B44" s="62"/>
      <c r="C44" s="24"/>
      <c r="D44" s="24"/>
      <c r="E44" s="24"/>
      <c r="F44" s="24"/>
      <c r="G44" s="24"/>
      <c r="H44" s="25"/>
      <c r="I44" s="3">
        <f t="shared" si="3"/>
        <v>0</v>
      </c>
    </row>
    <row r="45" spans="1:9" x14ac:dyDescent="0.2">
      <c r="A45" s="32" t="s">
        <v>36</v>
      </c>
      <c r="B45" s="59"/>
      <c r="C45" s="24">
        <v>4117</v>
      </c>
      <c r="D45" s="24">
        <f t="shared" ref="D45:H45" si="26">D47+D48+D49-D46</f>
        <v>0</v>
      </c>
      <c r="E45" s="24">
        <f t="shared" si="26"/>
        <v>4117</v>
      </c>
      <c r="F45" s="24">
        <f t="shared" si="26"/>
        <v>0</v>
      </c>
      <c r="G45" s="24">
        <f t="shared" si="26"/>
        <v>0</v>
      </c>
      <c r="H45" s="25">
        <f t="shared" si="26"/>
        <v>0</v>
      </c>
      <c r="I45" s="3">
        <f t="shared" si="3"/>
        <v>4117</v>
      </c>
    </row>
    <row r="46" spans="1:9" x14ac:dyDescent="0.2">
      <c r="A46" s="32" t="s">
        <v>37</v>
      </c>
      <c r="B46" s="59"/>
      <c r="C46" s="24">
        <v>232</v>
      </c>
      <c r="D46" s="24">
        <f t="shared" ref="D46:H49" si="27">SUM(D79,D158,D335,D414,D639,D718)</f>
        <v>0</v>
      </c>
      <c r="E46" s="24">
        <f t="shared" si="27"/>
        <v>232</v>
      </c>
      <c r="F46" s="24">
        <f t="shared" si="27"/>
        <v>0</v>
      </c>
      <c r="G46" s="24">
        <f t="shared" si="27"/>
        <v>0</v>
      </c>
      <c r="H46" s="25">
        <f t="shared" si="27"/>
        <v>0</v>
      </c>
      <c r="I46" s="3">
        <f t="shared" si="3"/>
        <v>232</v>
      </c>
    </row>
    <row r="47" spans="1:9" x14ac:dyDescent="0.2">
      <c r="A47" s="20" t="s">
        <v>38</v>
      </c>
      <c r="B47" s="61" t="s">
        <v>46</v>
      </c>
      <c r="C47" s="21">
        <v>666</v>
      </c>
      <c r="D47" s="21">
        <f t="shared" si="27"/>
        <v>0</v>
      </c>
      <c r="E47" s="21">
        <f t="shared" ref="E47:E49" si="28">C47+D47</f>
        <v>666</v>
      </c>
      <c r="F47" s="21">
        <f t="shared" si="27"/>
        <v>0</v>
      </c>
      <c r="G47" s="21">
        <f t="shared" si="27"/>
        <v>0</v>
      </c>
      <c r="H47" s="22">
        <f t="shared" si="27"/>
        <v>0</v>
      </c>
      <c r="I47" s="3">
        <f t="shared" si="3"/>
        <v>666</v>
      </c>
    </row>
    <row r="48" spans="1:9" x14ac:dyDescent="0.2">
      <c r="A48" s="20" t="s">
        <v>40</v>
      </c>
      <c r="B48" s="61" t="s">
        <v>47</v>
      </c>
      <c r="C48" s="21">
        <v>3683</v>
      </c>
      <c r="D48" s="21">
        <f t="shared" si="27"/>
        <v>0</v>
      </c>
      <c r="E48" s="21">
        <f t="shared" si="28"/>
        <v>3683</v>
      </c>
      <c r="F48" s="21">
        <f t="shared" si="27"/>
        <v>0</v>
      </c>
      <c r="G48" s="21">
        <f t="shared" si="27"/>
        <v>0</v>
      </c>
      <c r="H48" s="22">
        <f t="shared" si="27"/>
        <v>0</v>
      </c>
      <c r="I48" s="3">
        <f t="shared" si="3"/>
        <v>3683</v>
      </c>
    </row>
    <row r="49" spans="1:9" hidden="1" x14ac:dyDescent="0.2">
      <c r="A49" s="20" t="s">
        <v>42</v>
      </c>
      <c r="B49" s="61" t="s">
        <v>48</v>
      </c>
      <c r="C49" s="21">
        <v>0</v>
      </c>
      <c r="D49" s="21">
        <f t="shared" si="27"/>
        <v>0</v>
      </c>
      <c r="E49" s="21">
        <f t="shared" si="28"/>
        <v>0</v>
      </c>
      <c r="F49" s="21">
        <f t="shared" si="27"/>
        <v>0</v>
      </c>
      <c r="G49" s="21">
        <f t="shared" si="27"/>
        <v>0</v>
      </c>
      <c r="H49" s="22">
        <f t="shared" si="27"/>
        <v>0</v>
      </c>
      <c r="I49" s="3">
        <f t="shared" si="3"/>
        <v>0</v>
      </c>
    </row>
    <row r="50" spans="1:9" x14ac:dyDescent="0.2">
      <c r="A50" s="31" t="s">
        <v>49</v>
      </c>
      <c r="B50" s="63" t="s">
        <v>50</v>
      </c>
      <c r="C50" s="24">
        <v>286</v>
      </c>
      <c r="D50" s="24">
        <f t="shared" ref="D50:H50" si="29">SUM(D54,D55,D56)</f>
        <v>100</v>
      </c>
      <c r="E50" s="24">
        <f t="shared" si="29"/>
        <v>386</v>
      </c>
      <c r="F50" s="24">
        <f t="shared" si="29"/>
        <v>0</v>
      </c>
      <c r="G50" s="24">
        <f t="shared" si="29"/>
        <v>0</v>
      </c>
      <c r="H50" s="25">
        <f t="shared" si="29"/>
        <v>0</v>
      </c>
      <c r="I50" s="3">
        <f t="shared" si="3"/>
        <v>386</v>
      </c>
    </row>
    <row r="51" spans="1:9" hidden="1" x14ac:dyDescent="0.2">
      <c r="A51" s="82" t="s">
        <v>1</v>
      </c>
      <c r="B51" s="63"/>
      <c r="C51" s="24"/>
      <c r="D51" s="24"/>
      <c r="E51" s="24"/>
      <c r="F51" s="24"/>
      <c r="G51" s="24"/>
      <c r="H51" s="25"/>
      <c r="I51" s="3">
        <f t="shared" si="3"/>
        <v>0</v>
      </c>
    </row>
    <row r="52" spans="1:9" x14ac:dyDescent="0.2">
      <c r="A52" s="32" t="s">
        <v>36</v>
      </c>
      <c r="B52" s="59"/>
      <c r="C52" s="24">
        <v>261</v>
      </c>
      <c r="D52" s="24">
        <f t="shared" ref="D52:H52" si="30">D54+D55+D56-D53</f>
        <v>0</v>
      </c>
      <c r="E52" s="24">
        <f t="shared" si="30"/>
        <v>261</v>
      </c>
      <c r="F52" s="24">
        <f t="shared" si="30"/>
        <v>0</v>
      </c>
      <c r="G52" s="24">
        <f t="shared" si="30"/>
        <v>0</v>
      </c>
      <c r="H52" s="25">
        <f t="shared" si="30"/>
        <v>0</v>
      </c>
      <c r="I52" s="3">
        <f t="shared" si="3"/>
        <v>261</v>
      </c>
    </row>
    <row r="53" spans="1:9" x14ac:dyDescent="0.2">
      <c r="A53" s="32" t="s">
        <v>37</v>
      </c>
      <c r="B53" s="59"/>
      <c r="C53" s="24">
        <v>25</v>
      </c>
      <c r="D53" s="24">
        <f t="shared" ref="D53:H56" si="31">SUM(D86,D165,D342,D421,D646,D725)</f>
        <v>100</v>
      </c>
      <c r="E53" s="24">
        <f t="shared" si="31"/>
        <v>125</v>
      </c>
      <c r="F53" s="24">
        <f t="shared" si="31"/>
        <v>0</v>
      </c>
      <c r="G53" s="24">
        <f t="shared" si="31"/>
        <v>0</v>
      </c>
      <c r="H53" s="25">
        <f t="shared" si="31"/>
        <v>0</v>
      </c>
      <c r="I53" s="3">
        <f t="shared" si="3"/>
        <v>125</v>
      </c>
    </row>
    <row r="54" spans="1:9" x14ac:dyDescent="0.2">
      <c r="A54" s="20" t="s">
        <v>38</v>
      </c>
      <c r="B54" s="61" t="s">
        <v>51</v>
      </c>
      <c r="C54" s="21">
        <v>28</v>
      </c>
      <c r="D54" s="21">
        <f t="shared" si="31"/>
        <v>10</v>
      </c>
      <c r="E54" s="21">
        <f t="shared" ref="E54:E56" si="32">C54+D54</f>
        <v>38</v>
      </c>
      <c r="F54" s="21">
        <f t="shared" si="31"/>
        <v>0</v>
      </c>
      <c r="G54" s="21">
        <f t="shared" si="31"/>
        <v>0</v>
      </c>
      <c r="H54" s="22">
        <f t="shared" si="31"/>
        <v>0</v>
      </c>
      <c r="I54" s="3">
        <f t="shared" si="3"/>
        <v>38</v>
      </c>
    </row>
    <row r="55" spans="1:9" x14ac:dyDescent="0.2">
      <c r="A55" s="20" t="s">
        <v>40</v>
      </c>
      <c r="B55" s="61" t="s">
        <v>52</v>
      </c>
      <c r="C55" s="21">
        <v>258</v>
      </c>
      <c r="D55" s="21">
        <f t="shared" si="31"/>
        <v>90</v>
      </c>
      <c r="E55" s="21">
        <f t="shared" si="32"/>
        <v>348</v>
      </c>
      <c r="F55" s="21">
        <f t="shared" si="31"/>
        <v>0</v>
      </c>
      <c r="G55" s="21">
        <f t="shared" si="31"/>
        <v>0</v>
      </c>
      <c r="H55" s="22">
        <f t="shared" si="31"/>
        <v>0</v>
      </c>
      <c r="I55" s="3">
        <f t="shared" si="3"/>
        <v>348</v>
      </c>
    </row>
    <row r="56" spans="1:9" hidden="1" x14ac:dyDescent="0.2">
      <c r="A56" s="20" t="s">
        <v>42</v>
      </c>
      <c r="B56" s="61" t="s">
        <v>53</v>
      </c>
      <c r="C56" s="21">
        <v>0</v>
      </c>
      <c r="D56" s="21">
        <f t="shared" si="31"/>
        <v>0</v>
      </c>
      <c r="E56" s="21">
        <f t="shared" si="32"/>
        <v>0</v>
      </c>
      <c r="F56" s="21">
        <f t="shared" si="31"/>
        <v>0</v>
      </c>
      <c r="G56" s="21">
        <f t="shared" si="31"/>
        <v>0</v>
      </c>
      <c r="H56" s="22">
        <f t="shared" si="31"/>
        <v>0</v>
      </c>
      <c r="I56" s="3">
        <f t="shared" si="3"/>
        <v>0</v>
      </c>
    </row>
    <row r="57" spans="1:9" hidden="1" x14ac:dyDescent="0.2">
      <c r="A57" s="83"/>
      <c r="B57" s="95"/>
      <c r="C57" s="21"/>
      <c r="D57" s="21"/>
      <c r="E57" s="21"/>
      <c r="F57" s="21"/>
      <c r="G57" s="21"/>
      <c r="H57" s="22"/>
      <c r="I57" s="3">
        <f t="shared" si="3"/>
        <v>0</v>
      </c>
    </row>
    <row r="58" spans="1:9" hidden="1" x14ac:dyDescent="0.2">
      <c r="A58" s="26" t="s">
        <v>54</v>
      </c>
      <c r="B58" s="63" t="s">
        <v>55</v>
      </c>
      <c r="C58" s="24">
        <v>0</v>
      </c>
      <c r="D58" s="24">
        <f>SUM(D91,D170,D347,D426,D651,D730)</f>
        <v>0</v>
      </c>
      <c r="E58" s="24">
        <f>C58+D58</f>
        <v>0</v>
      </c>
      <c r="F58" s="24">
        <f>SUM(F91,F170,F347,F426,F651,F730)</f>
        <v>0</v>
      </c>
      <c r="G58" s="24">
        <f>SUM(G91,G170,G347,G426,G651,G730)</f>
        <v>0</v>
      </c>
      <c r="H58" s="25">
        <f>SUM(H91,H170,H347,H426,H651,H730)</f>
        <v>0</v>
      </c>
      <c r="I58" s="3">
        <f t="shared" si="3"/>
        <v>0</v>
      </c>
    </row>
    <row r="59" spans="1:9" hidden="1" x14ac:dyDescent="0.2">
      <c r="A59" s="83"/>
      <c r="B59" s="95"/>
      <c r="C59" s="21"/>
      <c r="D59" s="21"/>
      <c r="E59" s="21"/>
      <c r="F59" s="21"/>
      <c r="G59" s="21"/>
      <c r="H59" s="22"/>
      <c r="I59" s="3">
        <f t="shared" si="3"/>
        <v>0</v>
      </c>
    </row>
    <row r="60" spans="1:9" x14ac:dyDescent="0.2">
      <c r="A60" s="26" t="s">
        <v>56</v>
      </c>
      <c r="B60" s="63"/>
      <c r="C60" s="24">
        <v>0</v>
      </c>
      <c r="D60" s="24">
        <f t="shared" ref="D60:H60" si="33">D13-D31</f>
        <v>1.1368683772161603E-13</v>
      </c>
      <c r="E60" s="24">
        <f t="shared" si="33"/>
        <v>0</v>
      </c>
      <c r="F60" s="24">
        <f t="shared" si="33"/>
        <v>0</v>
      </c>
      <c r="G60" s="24">
        <f t="shared" si="33"/>
        <v>0</v>
      </c>
      <c r="H60" s="25">
        <f t="shared" si="33"/>
        <v>0</v>
      </c>
      <c r="I60" s="3">
        <f t="shared" si="3"/>
        <v>0</v>
      </c>
    </row>
    <row r="61" spans="1:9" hidden="1" x14ac:dyDescent="0.2">
      <c r="A61" s="84"/>
      <c r="B61" s="94"/>
      <c r="C61" s="21"/>
      <c r="D61" s="21"/>
      <c r="E61" s="21"/>
      <c r="F61" s="21"/>
      <c r="G61" s="21"/>
      <c r="H61" s="22"/>
      <c r="I61" s="3">
        <f t="shared" si="3"/>
        <v>0</v>
      </c>
    </row>
    <row r="62" spans="1:9" hidden="1" x14ac:dyDescent="0.2">
      <c r="A62" s="81" t="s">
        <v>1</v>
      </c>
      <c r="B62" s="95"/>
      <c r="C62" s="21"/>
      <c r="D62" s="21"/>
      <c r="E62" s="21"/>
      <c r="F62" s="21"/>
      <c r="G62" s="21"/>
      <c r="H62" s="22"/>
      <c r="I62" s="3">
        <f t="shared" si="3"/>
        <v>0</v>
      </c>
    </row>
    <row r="63" spans="1:9" s="6" customFormat="1" x14ac:dyDescent="0.2">
      <c r="A63" s="28" t="s">
        <v>59</v>
      </c>
      <c r="B63" s="54" t="s">
        <v>60</v>
      </c>
      <c r="C63" s="29">
        <v>349</v>
      </c>
      <c r="D63" s="29">
        <f t="shared" ref="D63:H63" si="34">SUM(D93)</f>
        <v>0</v>
      </c>
      <c r="E63" s="29">
        <f t="shared" si="34"/>
        <v>349</v>
      </c>
      <c r="F63" s="29">
        <f t="shared" si="34"/>
        <v>0</v>
      </c>
      <c r="G63" s="29">
        <f t="shared" si="34"/>
        <v>0</v>
      </c>
      <c r="H63" s="30">
        <f t="shared" si="34"/>
        <v>0</v>
      </c>
      <c r="I63" s="19">
        <f t="shared" si="3"/>
        <v>349</v>
      </c>
    </row>
    <row r="64" spans="1:9" x14ac:dyDescent="0.2">
      <c r="A64" s="33" t="s">
        <v>80</v>
      </c>
      <c r="B64" s="64"/>
      <c r="C64" s="34">
        <v>349</v>
      </c>
      <c r="D64" s="34">
        <f t="shared" ref="D64:H64" si="35">SUM(D65,D68,D91)</f>
        <v>0</v>
      </c>
      <c r="E64" s="34">
        <f t="shared" si="35"/>
        <v>349</v>
      </c>
      <c r="F64" s="34">
        <f t="shared" si="35"/>
        <v>0</v>
      </c>
      <c r="G64" s="34">
        <f t="shared" si="35"/>
        <v>0</v>
      </c>
      <c r="H64" s="35">
        <f t="shared" si="35"/>
        <v>0</v>
      </c>
      <c r="I64" s="3">
        <f t="shared" si="3"/>
        <v>349</v>
      </c>
    </row>
    <row r="65" spans="1:9" hidden="1" x14ac:dyDescent="0.2">
      <c r="A65" s="31" t="s">
        <v>30</v>
      </c>
      <c r="B65" s="55">
        <v>20</v>
      </c>
      <c r="C65" s="24">
        <v>0</v>
      </c>
      <c r="D65" s="24">
        <f t="shared" ref="D65:H65" si="36">SUM(D66)</f>
        <v>0</v>
      </c>
      <c r="E65" s="24">
        <f t="shared" si="36"/>
        <v>0</v>
      </c>
      <c r="F65" s="24">
        <f t="shared" si="36"/>
        <v>0</v>
      </c>
      <c r="G65" s="24">
        <f t="shared" si="36"/>
        <v>0</v>
      </c>
      <c r="H65" s="25">
        <f t="shared" si="36"/>
        <v>0</v>
      </c>
      <c r="I65" s="3">
        <f t="shared" si="3"/>
        <v>0</v>
      </c>
    </row>
    <row r="66" spans="1:9" hidden="1" x14ac:dyDescent="0.2">
      <c r="A66" s="27" t="s">
        <v>31</v>
      </c>
      <c r="B66" s="56" t="s">
        <v>32</v>
      </c>
      <c r="C66" s="21">
        <v>0</v>
      </c>
      <c r="D66" s="21">
        <f>D113</f>
        <v>0</v>
      </c>
      <c r="E66" s="21">
        <f>C66+D66</f>
        <v>0</v>
      </c>
      <c r="F66" s="21">
        <f t="shared" ref="F66:H66" si="37">F113</f>
        <v>0</v>
      </c>
      <c r="G66" s="21">
        <f t="shared" si="37"/>
        <v>0</v>
      </c>
      <c r="H66" s="22">
        <f t="shared" si="37"/>
        <v>0</v>
      </c>
      <c r="I66" s="3">
        <f t="shared" si="3"/>
        <v>0</v>
      </c>
    </row>
    <row r="67" spans="1:9" hidden="1" x14ac:dyDescent="0.2">
      <c r="A67" s="27"/>
      <c r="B67" s="51"/>
      <c r="C67" s="21"/>
      <c r="D67" s="21"/>
      <c r="E67" s="21"/>
      <c r="F67" s="21"/>
      <c r="G67" s="21"/>
      <c r="H67" s="22"/>
      <c r="I67" s="3">
        <f t="shared" si="3"/>
        <v>0</v>
      </c>
    </row>
    <row r="68" spans="1:9" ht="25.5" x14ac:dyDescent="0.2">
      <c r="A68" s="31" t="s">
        <v>33</v>
      </c>
      <c r="B68" s="57">
        <v>58</v>
      </c>
      <c r="C68" s="24">
        <v>349</v>
      </c>
      <c r="D68" s="24">
        <f t="shared" ref="D68:H68" si="38">SUM(D69,D76,D83)</f>
        <v>0</v>
      </c>
      <c r="E68" s="24">
        <f t="shared" si="38"/>
        <v>349</v>
      </c>
      <c r="F68" s="24">
        <f t="shared" si="38"/>
        <v>0</v>
      </c>
      <c r="G68" s="24">
        <f t="shared" si="38"/>
        <v>0</v>
      </c>
      <c r="H68" s="25">
        <f t="shared" si="38"/>
        <v>0</v>
      </c>
      <c r="I68" s="3">
        <f t="shared" si="3"/>
        <v>349</v>
      </c>
    </row>
    <row r="69" spans="1:9" hidden="1" x14ac:dyDescent="0.2">
      <c r="A69" s="31" t="s">
        <v>34</v>
      </c>
      <c r="B69" s="58" t="s">
        <v>35</v>
      </c>
      <c r="C69" s="24">
        <v>0</v>
      </c>
      <c r="D69" s="24">
        <f t="shared" ref="D69:H69" si="39">SUM(D73,D74,D75)</f>
        <v>0</v>
      </c>
      <c r="E69" s="24">
        <f t="shared" si="39"/>
        <v>0</v>
      </c>
      <c r="F69" s="24">
        <f t="shared" si="39"/>
        <v>0</v>
      </c>
      <c r="G69" s="24">
        <f t="shared" si="39"/>
        <v>0</v>
      </c>
      <c r="H69" s="25">
        <f t="shared" si="39"/>
        <v>0</v>
      </c>
      <c r="I69" s="3">
        <f t="shared" si="3"/>
        <v>0</v>
      </c>
    </row>
    <row r="70" spans="1:9" hidden="1" x14ac:dyDescent="0.2">
      <c r="A70" s="32" t="s">
        <v>1</v>
      </c>
      <c r="B70" s="59"/>
      <c r="C70" s="24"/>
      <c r="D70" s="24"/>
      <c r="E70" s="24"/>
      <c r="F70" s="24"/>
      <c r="G70" s="24"/>
      <c r="H70" s="25"/>
      <c r="I70" s="3">
        <f t="shared" si="3"/>
        <v>0</v>
      </c>
    </row>
    <row r="71" spans="1:9" hidden="1" x14ac:dyDescent="0.2">
      <c r="A71" s="32" t="s">
        <v>36</v>
      </c>
      <c r="B71" s="59"/>
      <c r="C71" s="24">
        <v>0</v>
      </c>
      <c r="D71" s="24">
        <f t="shared" ref="D71:H71" si="40">D73+D74+D75-D72</f>
        <v>0</v>
      </c>
      <c r="E71" s="24">
        <f t="shared" si="40"/>
        <v>0</v>
      </c>
      <c r="F71" s="24">
        <f t="shared" si="40"/>
        <v>0</v>
      </c>
      <c r="G71" s="24">
        <f t="shared" si="40"/>
        <v>0</v>
      </c>
      <c r="H71" s="25">
        <f t="shared" si="40"/>
        <v>0</v>
      </c>
      <c r="I71" s="3">
        <f t="shared" si="3"/>
        <v>0</v>
      </c>
    </row>
    <row r="72" spans="1:9" hidden="1" x14ac:dyDescent="0.2">
      <c r="A72" s="32" t="s">
        <v>37</v>
      </c>
      <c r="B72" s="59"/>
      <c r="C72" s="24">
        <v>0</v>
      </c>
      <c r="D72" s="24">
        <f t="shared" ref="D72:H75" si="41">D119</f>
        <v>0</v>
      </c>
      <c r="E72" s="24">
        <f t="shared" si="41"/>
        <v>0</v>
      </c>
      <c r="F72" s="24">
        <f t="shared" si="41"/>
        <v>0</v>
      </c>
      <c r="G72" s="24">
        <f t="shared" si="41"/>
        <v>0</v>
      </c>
      <c r="H72" s="25">
        <f t="shared" si="41"/>
        <v>0</v>
      </c>
      <c r="I72" s="3">
        <f t="shared" si="3"/>
        <v>0</v>
      </c>
    </row>
    <row r="73" spans="1:9" hidden="1" x14ac:dyDescent="0.2">
      <c r="A73" s="20" t="s">
        <v>38</v>
      </c>
      <c r="B73" s="60" t="s">
        <v>39</v>
      </c>
      <c r="C73" s="21">
        <v>0</v>
      </c>
      <c r="D73" s="21">
        <f t="shared" si="41"/>
        <v>0</v>
      </c>
      <c r="E73" s="21">
        <f t="shared" ref="E73:E75" si="42">C73+D73</f>
        <v>0</v>
      </c>
      <c r="F73" s="21">
        <f t="shared" si="41"/>
        <v>0</v>
      </c>
      <c r="G73" s="21">
        <f t="shared" si="41"/>
        <v>0</v>
      </c>
      <c r="H73" s="22">
        <f t="shared" si="41"/>
        <v>0</v>
      </c>
      <c r="I73" s="3">
        <f t="shared" si="3"/>
        <v>0</v>
      </c>
    </row>
    <row r="74" spans="1:9" hidden="1" x14ac:dyDescent="0.2">
      <c r="A74" s="20" t="s">
        <v>40</v>
      </c>
      <c r="B74" s="60" t="s">
        <v>41</v>
      </c>
      <c r="C74" s="21">
        <v>0</v>
      </c>
      <c r="D74" s="21">
        <f t="shared" si="41"/>
        <v>0</v>
      </c>
      <c r="E74" s="21">
        <f t="shared" si="42"/>
        <v>0</v>
      </c>
      <c r="F74" s="21">
        <f t="shared" si="41"/>
        <v>0</v>
      </c>
      <c r="G74" s="21">
        <f t="shared" si="41"/>
        <v>0</v>
      </c>
      <c r="H74" s="22">
        <f t="shared" si="41"/>
        <v>0</v>
      </c>
      <c r="I74" s="3">
        <f t="shared" si="3"/>
        <v>0</v>
      </c>
    </row>
    <row r="75" spans="1:9" hidden="1" x14ac:dyDescent="0.2">
      <c r="A75" s="20" t="s">
        <v>42</v>
      </c>
      <c r="B75" s="61" t="s">
        <v>43</v>
      </c>
      <c r="C75" s="21">
        <v>0</v>
      </c>
      <c r="D75" s="21">
        <f t="shared" si="41"/>
        <v>0</v>
      </c>
      <c r="E75" s="21">
        <f t="shared" si="42"/>
        <v>0</v>
      </c>
      <c r="F75" s="21">
        <f t="shared" si="41"/>
        <v>0</v>
      </c>
      <c r="G75" s="21">
        <f t="shared" si="41"/>
        <v>0</v>
      </c>
      <c r="H75" s="22">
        <f t="shared" si="41"/>
        <v>0</v>
      </c>
      <c r="I75" s="3">
        <f t="shared" si="3"/>
        <v>0</v>
      </c>
    </row>
    <row r="76" spans="1:9" x14ac:dyDescent="0.2">
      <c r="A76" s="31" t="s">
        <v>44</v>
      </c>
      <c r="B76" s="62" t="s">
        <v>45</v>
      </c>
      <c r="C76" s="24">
        <v>349</v>
      </c>
      <c r="D76" s="24">
        <f t="shared" ref="D76:H76" si="43">SUM(D80,D81,D82)</f>
        <v>0</v>
      </c>
      <c r="E76" s="24">
        <f t="shared" si="43"/>
        <v>349</v>
      </c>
      <c r="F76" s="24">
        <f t="shared" si="43"/>
        <v>0</v>
      </c>
      <c r="G76" s="24">
        <f t="shared" si="43"/>
        <v>0</v>
      </c>
      <c r="H76" s="25">
        <f t="shared" si="43"/>
        <v>0</v>
      </c>
      <c r="I76" s="3">
        <f t="shared" si="3"/>
        <v>349</v>
      </c>
    </row>
    <row r="77" spans="1:9" hidden="1" x14ac:dyDescent="0.2">
      <c r="A77" s="82" t="s">
        <v>1</v>
      </c>
      <c r="B77" s="62"/>
      <c r="C77" s="24"/>
      <c r="D77" s="24"/>
      <c r="E77" s="24"/>
      <c r="F77" s="24"/>
      <c r="G77" s="24"/>
      <c r="H77" s="25"/>
      <c r="I77" s="3">
        <f t="shared" si="3"/>
        <v>0</v>
      </c>
    </row>
    <row r="78" spans="1:9" x14ac:dyDescent="0.2">
      <c r="A78" s="32" t="s">
        <v>36</v>
      </c>
      <c r="B78" s="59"/>
      <c r="C78" s="24">
        <v>175</v>
      </c>
      <c r="D78" s="24">
        <f t="shared" ref="D78:H78" si="44">D80+D81+D82-D79</f>
        <v>0</v>
      </c>
      <c r="E78" s="24">
        <f t="shared" si="44"/>
        <v>175</v>
      </c>
      <c r="F78" s="24">
        <f t="shared" si="44"/>
        <v>0</v>
      </c>
      <c r="G78" s="24">
        <f t="shared" si="44"/>
        <v>0</v>
      </c>
      <c r="H78" s="25">
        <f t="shared" si="44"/>
        <v>0</v>
      </c>
      <c r="I78" s="3">
        <f t="shared" ref="I78:I141" si="45">SUM(E78:H78)</f>
        <v>175</v>
      </c>
    </row>
    <row r="79" spans="1:9" x14ac:dyDescent="0.2">
      <c r="A79" s="32" t="s">
        <v>37</v>
      </c>
      <c r="B79" s="59"/>
      <c r="C79" s="24">
        <v>174</v>
      </c>
      <c r="D79" s="24">
        <f t="shared" ref="D79:H82" si="46">D126</f>
        <v>0</v>
      </c>
      <c r="E79" s="24">
        <f t="shared" si="46"/>
        <v>174</v>
      </c>
      <c r="F79" s="24">
        <f t="shared" si="46"/>
        <v>0</v>
      </c>
      <c r="G79" s="24">
        <f t="shared" si="46"/>
        <v>0</v>
      </c>
      <c r="H79" s="25">
        <f t="shared" si="46"/>
        <v>0</v>
      </c>
      <c r="I79" s="3">
        <f t="shared" si="45"/>
        <v>174</v>
      </c>
    </row>
    <row r="80" spans="1:9" x14ac:dyDescent="0.2">
      <c r="A80" s="20" t="s">
        <v>38</v>
      </c>
      <c r="B80" s="61" t="s">
        <v>46</v>
      </c>
      <c r="C80" s="21">
        <v>52</v>
      </c>
      <c r="D80" s="21">
        <f t="shared" si="46"/>
        <v>0</v>
      </c>
      <c r="E80" s="21">
        <f t="shared" ref="E80:E82" si="47">C80+D80</f>
        <v>52</v>
      </c>
      <c r="F80" s="21">
        <f t="shared" si="46"/>
        <v>0</v>
      </c>
      <c r="G80" s="21">
        <f t="shared" si="46"/>
        <v>0</v>
      </c>
      <c r="H80" s="22">
        <f t="shared" si="46"/>
        <v>0</v>
      </c>
      <c r="I80" s="3">
        <f t="shared" si="45"/>
        <v>52</v>
      </c>
    </row>
    <row r="81" spans="1:9" x14ac:dyDescent="0.2">
      <c r="A81" s="20" t="s">
        <v>40</v>
      </c>
      <c r="B81" s="61" t="s">
        <v>47</v>
      </c>
      <c r="C81" s="21">
        <v>297</v>
      </c>
      <c r="D81" s="21">
        <f t="shared" si="46"/>
        <v>0</v>
      </c>
      <c r="E81" s="21">
        <f t="shared" si="47"/>
        <v>297</v>
      </c>
      <c r="F81" s="21">
        <f t="shared" si="46"/>
        <v>0</v>
      </c>
      <c r="G81" s="21">
        <f t="shared" si="46"/>
        <v>0</v>
      </c>
      <c r="H81" s="22">
        <f t="shared" si="46"/>
        <v>0</v>
      </c>
      <c r="I81" s="3">
        <f t="shared" si="45"/>
        <v>297</v>
      </c>
    </row>
    <row r="82" spans="1:9" hidden="1" x14ac:dyDescent="0.2">
      <c r="A82" s="20" t="s">
        <v>42</v>
      </c>
      <c r="B82" s="61" t="s">
        <v>48</v>
      </c>
      <c r="C82" s="21">
        <v>0</v>
      </c>
      <c r="D82" s="21">
        <f t="shared" si="46"/>
        <v>0</v>
      </c>
      <c r="E82" s="21">
        <f t="shared" si="47"/>
        <v>0</v>
      </c>
      <c r="F82" s="21">
        <f t="shared" si="46"/>
        <v>0</v>
      </c>
      <c r="G82" s="21">
        <f t="shared" si="46"/>
        <v>0</v>
      </c>
      <c r="H82" s="22">
        <f t="shared" si="46"/>
        <v>0</v>
      </c>
      <c r="I82" s="3">
        <f t="shared" si="45"/>
        <v>0</v>
      </c>
    </row>
    <row r="83" spans="1:9" hidden="1" x14ac:dyDescent="0.2">
      <c r="A83" s="31" t="s">
        <v>49</v>
      </c>
      <c r="B83" s="63" t="s">
        <v>50</v>
      </c>
      <c r="C83" s="24">
        <v>0</v>
      </c>
      <c r="D83" s="24">
        <f t="shared" ref="D83:H83" si="48">SUM(D87,D88,D89)</f>
        <v>0</v>
      </c>
      <c r="E83" s="24">
        <f t="shared" si="48"/>
        <v>0</v>
      </c>
      <c r="F83" s="24">
        <f t="shared" si="48"/>
        <v>0</v>
      </c>
      <c r="G83" s="24">
        <f t="shared" si="48"/>
        <v>0</v>
      </c>
      <c r="H83" s="25">
        <f t="shared" si="48"/>
        <v>0</v>
      </c>
      <c r="I83" s="3">
        <f t="shared" si="45"/>
        <v>0</v>
      </c>
    </row>
    <row r="84" spans="1:9" hidden="1" x14ac:dyDescent="0.2">
      <c r="A84" s="82" t="s">
        <v>1</v>
      </c>
      <c r="B84" s="63"/>
      <c r="C84" s="24"/>
      <c r="D84" s="24"/>
      <c r="E84" s="24"/>
      <c r="F84" s="24"/>
      <c r="G84" s="24"/>
      <c r="H84" s="25"/>
      <c r="I84" s="3">
        <f t="shared" si="45"/>
        <v>0</v>
      </c>
    </row>
    <row r="85" spans="1:9" hidden="1" x14ac:dyDescent="0.2">
      <c r="A85" s="32" t="s">
        <v>36</v>
      </c>
      <c r="B85" s="59"/>
      <c r="C85" s="24">
        <v>0</v>
      </c>
      <c r="D85" s="24">
        <f t="shared" ref="D85:H85" si="49">D87+D88+D89-D86</f>
        <v>0</v>
      </c>
      <c r="E85" s="24">
        <f t="shared" si="49"/>
        <v>0</v>
      </c>
      <c r="F85" s="24">
        <f t="shared" si="49"/>
        <v>0</v>
      </c>
      <c r="G85" s="24">
        <f t="shared" si="49"/>
        <v>0</v>
      </c>
      <c r="H85" s="25">
        <f t="shared" si="49"/>
        <v>0</v>
      </c>
      <c r="I85" s="3">
        <f t="shared" si="45"/>
        <v>0</v>
      </c>
    </row>
    <row r="86" spans="1:9" hidden="1" x14ac:dyDescent="0.2">
      <c r="A86" s="32" t="s">
        <v>37</v>
      </c>
      <c r="B86" s="59"/>
      <c r="C86" s="24">
        <v>0</v>
      </c>
      <c r="D86" s="24">
        <f t="shared" ref="D86:H89" si="50">D133</f>
        <v>0</v>
      </c>
      <c r="E86" s="24">
        <f t="shared" si="50"/>
        <v>0</v>
      </c>
      <c r="F86" s="24">
        <f t="shared" si="50"/>
        <v>0</v>
      </c>
      <c r="G86" s="24">
        <f t="shared" si="50"/>
        <v>0</v>
      </c>
      <c r="H86" s="25">
        <f t="shared" si="50"/>
        <v>0</v>
      </c>
      <c r="I86" s="3">
        <f t="shared" si="45"/>
        <v>0</v>
      </c>
    </row>
    <row r="87" spans="1:9" hidden="1" x14ac:dyDescent="0.2">
      <c r="A87" s="20" t="s">
        <v>38</v>
      </c>
      <c r="B87" s="61" t="s">
        <v>51</v>
      </c>
      <c r="C87" s="21">
        <v>0</v>
      </c>
      <c r="D87" s="21">
        <f t="shared" si="50"/>
        <v>0</v>
      </c>
      <c r="E87" s="21">
        <f t="shared" ref="E87:E89" si="51">C87+D87</f>
        <v>0</v>
      </c>
      <c r="F87" s="21">
        <f t="shared" si="50"/>
        <v>0</v>
      </c>
      <c r="G87" s="21">
        <f t="shared" si="50"/>
        <v>0</v>
      </c>
      <c r="H87" s="22">
        <f t="shared" si="50"/>
        <v>0</v>
      </c>
      <c r="I87" s="3">
        <f t="shared" si="45"/>
        <v>0</v>
      </c>
    </row>
    <row r="88" spans="1:9" hidden="1" x14ac:dyDescent="0.2">
      <c r="A88" s="20" t="s">
        <v>40</v>
      </c>
      <c r="B88" s="61" t="s">
        <v>52</v>
      </c>
      <c r="C88" s="21">
        <v>0</v>
      </c>
      <c r="D88" s="21">
        <f t="shared" si="50"/>
        <v>0</v>
      </c>
      <c r="E88" s="21">
        <f t="shared" si="51"/>
        <v>0</v>
      </c>
      <c r="F88" s="21">
        <f t="shared" si="50"/>
        <v>0</v>
      </c>
      <c r="G88" s="21">
        <f t="shared" si="50"/>
        <v>0</v>
      </c>
      <c r="H88" s="22">
        <f t="shared" si="50"/>
        <v>0</v>
      </c>
      <c r="I88" s="3">
        <f t="shared" si="45"/>
        <v>0</v>
      </c>
    </row>
    <row r="89" spans="1:9" hidden="1" x14ac:dyDescent="0.2">
      <c r="A89" s="20" t="s">
        <v>42</v>
      </c>
      <c r="B89" s="61" t="s">
        <v>53</v>
      </c>
      <c r="C89" s="21">
        <v>0</v>
      </c>
      <c r="D89" s="21">
        <f t="shared" si="50"/>
        <v>0</v>
      </c>
      <c r="E89" s="21">
        <f t="shared" si="51"/>
        <v>0</v>
      </c>
      <c r="F89" s="21">
        <f t="shared" si="50"/>
        <v>0</v>
      </c>
      <c r="G89" s="21">
        <f t="shared" si="50"/>
        <v>0</v>
      </c>
      <c r="H89" s="22">
        <f t="shared" si="50"/>
        <v>0</v>
      </c>
      <c r="I89" s="3">
        <f t="shared" si="45"/>
        <v>0</v>
      </c>
    </row>
    <row r="90" spans="1:9" hidden="1" x14ac:dyDescent="0.2">
      <c r="A90" s="83"/>
      <c r="B90" s="95"/>
      <c r="C90" s="21"/>
      <c r="D90" s="21"/>
      <c r="E90" s="21"/>
      <c r="F90" s="21"/>
      <c r="G90" s="21"/>
      <c r="H90" s="22"/>
      <c r="I90" s="3">
        <f t="shared" si="45"/>
        <v>0</v>
      </c>
    </row>
    <row r="91" spans="1:9" hidden="1" x14ac:dyDescent="0.2">
      <c r="A91" s="26" t="s">
        <v>54</v>
      </c>
      <c r="B91" s="63" t="s">
        <v>55</v>
      </c>
      <c r="C91" s="24">
        <v>0</v>
      </c>
      <c r="D91" s="24">
        <f t="shared" ref="D91" si="52">D138</f>
        <v>0</v>
      </c>
      <c r="E91" s="24">
        <f>C91+D91</f>
        <v>0</v>
      </c>
      <c r="F91" s="24">
        <f t="shared" ref="F91:H91" si="53">F138</f>
        <v>0</v>
      </c>
      <c r="G91" s="24">
        <f t="shared" si="53"/>
        <v>0</v>
      </c>
      <c r="H91" s="25">
        <f t="shared" si="53"/>
        <v>0</v>
      </c>
      <c r="I91" s="3">
        <f t="shared" si="45"/>
        <v>0</v>
      </c>
    </row>
    <row r="92" spans="1:9" hidden="1" x14ac:dyDescent="0.2">
      <c r="A92" s="85"/>
      <c r="B92" s="96"/>
      <c r="C92" s="86"/>
      <c r="D92" s="86"/>
      <c r="E92" s="86"/>
      <c r="F92" s="86"/>
      <c r="G92" s="86"/>
      <c r="H92" s="87"/>
      <c r="I92" s="3">
        <f t="shared" si="45"/>
        <v>0</v>
      </c>
    </row>
    <row r="93" spans="1:9" s="6" customFormat="1" ht="25.5" x14ac:dyDescent="0.2">
      <c r="A93" s="77" t="s">
        <v>94</v>
      </c>
      <c r="B93" s="78"/>
      <c r="C93" s="79">
        <v>349</v>
      </c>
      <c r="D93" s="79">
        <f t="shared" ref="D93:H93" si="54">D94</f>
        <v>0</v>
      </c>
      <c r="E93" s="79">
        <f t="shared" si="54"/>
        <v>349</v>
      </c>
      <c r="F93" s="79">
        <f t="shared" si="54"/>
        <v>0</v>
      </c>
      <c r="G93" s="79">
        <f t="shared" si="54"/>
        <v>0</v>
      </c>
      <c r="H93" s="80">
        <f t="shared" si="54"/>
        <v>0</v>
      </c>
      <c r="I93" s="19">
        <f t="shared" si="45"/>
        <v>349</v>
      </c>
    </row>
    <row r="94" spans="1:9" s="40" customFormat="1" x14ac:dyDescent="0.2">
      <c r="A94" s="73" t="s">
        <v>61</v>
      </c>
      <c r="B94" s="74"/>
      <c r="C94" s="75">
        <v>349</v>
      </c>
      <c r="D94" s="75">
        <f t="shared" ref="D94:H94" si="55">SUM(D95,D96,D97,D98)</f>
        <v>0</v>
      </c>
      <c r="E94" s="75">
        <f t="shared" si="55"/>
        <v>349</v>
      </c>
      <c r="F94" s="75">
        <f t="shared" si="55"/>
        <v>0</v>
      </c>
      <c r="G94" s="75">
        <f t="shared" si="55"/>
        <v>0</v>
      </c>
      <c r="H94" s="76">
        <f t="shared" si="55"/>
        <v>0</v>
      </c>
      <c r="I94" s="39">
        <f t="shared" si="45"/>
        <v>349</v>
      </c>
    </row>
    <row r="95" spans="1:9" x14ac:dyDescent="0.2">
      <c r="A95" s="20" t="s">
        <v>6</v>
      </c>
      <c r="B95" s="48"/>
      <c r="C95" s="101">
        <v>349</v>
      </c>
      <c r="D95" s="21">
        <v>-269.3</v>
      </c>
      <c r="E95" s="21">
        <f>SUM(C95,D95)</f>
        <v>79.699999999999989</v>
      </c>
      <c r="F95" s="21"/>
      <c r="G95" s="21"/>
      <c r="H95" s="22"/>
      <c r="I95" s="3">
        <f t="shared" si="45"/>
        <v>79.699999999999989</v>
      </c>
    </row>
    <row r="96" spans="1:9" hidden="1" x14ac:dyDescent="0.2">
      <c r="A96" s="20" t="s">
        <v>7</v>
      </c>
      <c r="B96" s="94"/>
      <c r="C96" s="21">
        <v>0</v>
      </c>
      <c r="D96" s="21"/>
      <c r="E96" s="21">
        <f t="shared" ref="E96:E97" si="56">SUM(C96,D96)</f>
        <v>0</v>
      </c>
      <c r="F96" s="21"/>
      <c r="G96" s="21"/>
      <c r="H96" s="22"/>
      <c r="I96" s="3">
        <f t="shared" si="45"/>
        <v>0</v>
      </c>
    </row>
    <row r="97" spans="1:9" ht="38.25" x14ac:dyDescent="0.2">
      <c r="A97" s="20" t="s">
        <v>8</v>
      </c>
      <c r="B97" s="48">
        <v>420269</v>
      </c>
      <c r="C97" s="21">
        <v>0</v>
      </c>
      <c r="D97" s="21">
        <v>35.700000000000003</v>
      </c>
      <c r="E97" s="21">
        <f t="shared" si="56"/>
        <v>35.700000000000003</v>
      </c>
      <c r="F97" s="21"/>
      <c r="G97" s="21"/>
      <c r="H97" s="22"/>
      <c r="I97" s="3">
        <f t="shared" si="45"/>
        <v>35.700000000000003</v>
      </c>
    </row>
    <row r="98" spans="1:9" ht="25.5" x14ac:dyDescent="0.2">
      <c r="A98" s="23" t="s">
        <v>9</v>
      </c>
      <c r="B98" s="49" t="s">
        <v>10</v>
      </c>
      <c r="C98" s="24">
        <v>0</v>
      </c>
      <c r="D98" s="24">
        <f t="shared" ref="D98:H98" si="57">SUM(D99,D103,D107)</f>
        <v>233.6</v>
      </c>
      <c r="E98" s="24">
        <f t="shared" si="57"/>
        <v>233.6</v>
      </c>
      <c r="F98" s="24">
        <f t="shared" si="57"/>
        <v>0</v>
      </c>
      <c r="G98" s="24">
        <f t="shared" si="57"/>
        <v>0</v>
      </c>
      <c r="H98" s="25">
        <f t="shared" si="57"/>
        <v>0</v>
      </c>
      <c r="I98" s="3">
        <f t="shared" si="45"/>
        <v>233.6</v>
      </c>
    </row>
    <row r="99" spans="1:9" hidden="1" x14ac:dyDescent="0.2">
      <c r="A99" s="26" t="s">
        <v>11</v>
      </c>
      <c r="B99" s="50" t="s">
        <v>12</v>
      </c>
      <c r="C99" s="24">
        <v>0</v>
      </c>
      <c r="D99" s="24">
        <f t="shared" ref="D99:H99" si="58">SUM(D100:D102)</f>
        <v>0</v>
      </c>
      <c r="E99" s="24">
        <f t="shared" si="58"/>
        <v>0</v>
      </c>
      <c r="F99" s="24">
        <f t="shared" si="58"/>
        <v>0</v>
      </c>
      <c r="G99" s="24">
        <f t="shared" si="58"/>
        <v>0</v>
      </c>
      <c r="H99" s="25">
        <f t="shared" si="58"/>
        <v>0</v>
      </c>
      <c r="I99" s="3">
        <f t="shared" si="45"/>
        <v>0</v>
      </c>
    </row>
    <row r="100" spans="1:9" hidden="1" x14ac:dyDescent="0.2">
      <c r="A100" s="27" t="s">
        <v>13</v>
      </c>
      <c r="B100" s="51" t="s">
        <v>14</v>
      </c>
      <c r="C100" s="21">
        <v>0</v>
      </c>
      <c r="D100" s="21"/>
      <c r="E100" s="21">
        <f t="shared" ref="E100:E102" si="59">SUM(C100,D100)</f>
        <v>0</v>
      </c>
      <c r="F100" s="21"/>
      <c r="G100" s="21"/>
      <c r="H100" s="22"/>
      <c r="I100" s="3">
        <f t="shared" si="45"/>
        <v>0</v>
      </c>
    </row>
    <row r="101" spans="1:9" hidden="1" x14ac:dyDescent="0.2">
      <c r="A101" s="27" t="s">
        <v>15</v>
      </c>
      <c r="B101" s="52" t="s">
        <v>16</v>
      </c>
      <c r="C101" s="21">
        <v>0</v>
      </c>
      <c r="D101" s="21"/>
      <c r="E101" s="21">
        <f t="shared" si="59"/>
        <v>0</v>
      </c>
      <c r="F101" s="21"/>
      <c r="G101" s="21"/>
      <c r="H101" s="22"/>
      <c r="I101" s="3">
        <f t="shared" si="45"/>
        <v>0</v>
      </c>
    </row>
    <row r="102" spans="1:9" hidden="1" x14ac:dyDescent="0.2">
      <c r="A102" s="27" t="s">
        <v>17</v>
      </c>
      <c r="B102" s="52" t="s">
        <v>18</v>
      </c>
      <c r="C102" s="21">
        <v>0</v>
      </c>
      <c r="D102" s="21"/>
      <c r="E102" s="21">
        <f t="shared" si="59"/>
        <v>0</v>
      </c>
      <c r="F102" s="21"/>
      <c r="G102" s="21"/>
      <c r="H102" s="22"/>
      <c r="I102" s="3">
        <f t="shared" si="45"/>
        <v>0</v>
      </c>
    </row>
    <row r="103" spans="1:9" x14ac:dyDescent="0.2">
      <c r="A103" s="26" t="s">
        <v>19</v>
      </c>
      <c r="B103" s="53" t="s">
        <v>20</v>
      </c>
      <c r="C103" s="24">
        <v>0</v>
      </c>
      <c r="D103" s="24">
        <f t="shared" ref="D103:H103" si="60">SUM(D104:D106)</f>
        <v>233.6</v>
      </c>
      <c r="E103" s="24">
        <f t="shared" si="60"/>
        <v>233.6</v>
      </c>
      <c r="F103" s="24">
        <f t="shared" si="60"/>
        <v>0</v>
      </c>
      <c r="G103" s="24">
        <f t="shared" si="60"/>
        <v>0</v>
      </c>
      <c r="H103" s="25">
        <f t="shared" si="60"/>
        <v>0</v>
      </c>
      <c r="I103" s="3">
        <f t="shared" si="45"/>
        <v>233.6</v>
      </c>
    </row>
    <row r="104" spans="1:9" x14ac:dyDescent="0.2">
      <c r="A104" s="27" t="s">
        <v>13</v>
      </c>
      <c r="B104" s="52" t="s">
        <v>21</v>
      </c>
      <c r="C104" s="21">
        <v>0</v>
      </c>
      <c r="D104" s="21">
        <v>233.6</v>
      </c>
      <c r="E104" s="21">
        <f t="shared" ref="E104:E106" si="61">SUM(C104,D104)</f>
        <v>233.6</v>
      </c>
      <c r="F104" s="21"/>
      <c r="G104" s="21"/>
      <c r="H104" s="22"/>
      <c r="I104" s="3">
        <f t="shared" si="45"/>
        <v>233.6</v>
      </c>
    </row>
    <row r="105" spans="1:9" hidden="1" x14ac:dyDescent="0.2">
      <c r="A105" s="27" t="s">
        <v>15</v>
      </c>
      <c r="B105" s="52" t="s">
        <v>22</v>
      </c>
      <c r="C105" s="21">
        <v>0</v>
      </c>
      <c r="D105" s="21"/>
      <c r="E105" s="21">
        <f t="shared" si="61"/>
        <v>0</v>
      </c>
      <c r="F105" s="21"/>
      <c r="G105" s="21"/>
      <c r="H105" s="22"/>
      <c r="I105" s="3">
        <f t="shared" si="45"/>
        <v>0</v>
      </c>
    </row>
    <row r="106" spans="1:9" hidden="1" x14ac:dyDescent="0.2">
      <c r="A106" s="27" t="s">
        <v>17</v>
      </c>
      <c r="B106" s="52" t="s">
        <v>23</v>
      </c>
      <c r="C106" s="21">
        <v>0</v>
      </c>
      <c r="D106" s="21"/>
      <c r="E106" s="21">
        <f t="shared" si="61"/>
        <v>0</v>
      </c>
      <c r="F106" s="21"/>
      <c r="G106" s="21"/>
      <c r="H106" s="22"/>
      <c r="I106" s="3">
        <f t="shared" si="45"/>
        <v>0</v>
      </c>
    </row>
    <row r="107" spans="1:9" hidden="1" x14ac:dyDescent="0.2">
      <c r="A107" s="26" t="s">
        <v>24</v>
      </c>
      <c r="B107" s="53" t="s">
        <v>25</v>
      </c>
      <c r="C107" s="24">
        <v>0</v>
      </c>
      <c r="D107" s="24">
        <f t="shared" ref="D107:H107" si="62">SUM(D108:D110)</f>
        <v>0</v>
      </c>
      <c r="E107" s="24">
        <f t="shared" si="62"/>
        <v>0</v>
      </c>
      <c r="F107" s="24">
        <f t="shared" si="62"/>
        <v>0</v>
      </c>
      <c r="G107" s="24">
        <f t="shared" si="62"/>
        <v>0</v>
      </c>
      <c r="H107" s="25">
        <f t="shared" si="62"/>
        <v>0</v>
      </c>
      <c r="I107" s="3">
        <f t="shared" si="45"/>
        <v>0</v>
      </c>
    </row>
    <row r="108" spans="1:9" hidden="1" x14ac:dyDescent="0.2">
      <c r="A108" s="27" t="s">
        <v>13</v>
      </c>
      <c r="B108" s="52" t="s">
        <v>26</v>
      </c>
      <c r="C108" s="21">
        <v>0</v>
      </c>
      <c r="D108" s="21"/>
      <c r="E108" s="21">
        <f t="shared" ref="E108:E110" si="63">SUM(C108,D108)</f>
        <v>0</v>
      </c>
      <c r="F108" s="21"/>
      <c r="G108" s="21"/>
      <c r="H108" s="22"/>
      <c r="I108" s="3">
        <f t="shared" si="45"/>
        <v>0</v>
      </c>
    </row>
    <row r="109" spans="1:9" hidden="1" x14ac:dyDescent="0.2">
      <c r="A109" s="27" t="s">
        <v>15</v>
      </c>
      <c r="B109" s="52" t="s">
        <v>27</v>
      </c>
      <c r="C109" s="21">
        <v>0</v>
      </c>
      <c r="D109" s="21"/>
      <c r="E109" s="21">
        <f t="shared" si="63"/>
        <v>0</v>
      </c>
      <c r="F109" s="21"/>
      <c r="G109" s="21"/>
      <c r="H109" s="22"/>
      <c r="I109" s="3">
        <f t="shared" si="45"/>
        <v>0</v>
      </c>
    </row>
    <row r="110" spans="1:9" hidden="1" x14ac:dyDescent="0.2">
      <c r="A110" s="27" t="s">
        <v>17</v>
      </c>
      <c r="B110" s="52" t="s">
        <v>28</v>
      </c>
      <c r="C110" s="21">
        <v>0</v>
      </c>
      <c r="D110" s="21"/>
      <c r="E110" s="21">
        <f t="shared" si="63"/>
        <v>0</v>
      </c>
      <c r="F110" s="21"/>
      <c r="G110" s="21"/>
      <c r="H110" s="22"/>
      <c r="I110" s="3">
        <f t="shared" si="45"/>
        <v>0</v>
      </c>
    </row>
    <row r="111" spans="1:9" s="40" customFormat="1" x14ac:dyDescent="0.2">
      <c r="A111" s="36" t="s">
        <v>80</v>
      </c>
      <c r="B111" s="65"/>
      <c r="C111" s="37">
        <v>349</v>
      </c>
      <c r="D111" s="37">
        <f t="shared" ref="D111:H111" si="64">SUM(D112,D115,D138)</f>
        <v>0</v>
      </c>
      <c r="E111" s="37">
        <f t="shared" si="64"/>
        <v>349</v>
      </c>
      <c r="F111" s="37">
        <f t="shared" si="64"/>
        <v>0</v>
      </c>
      <c r="G111" s="37">
        <f t="shared" si="64"/>
        <v>0</v>
      </c>
      <c r="H111" s="38">
        <f t="shared" si="64"/>
        <v>0</v>
      </c>
      <c r="I111" s="39">
        <f t="shared" si="45"/>
        <v>349</v>
      </c>
    </row>
    <row r="112" spans="1:9" hidden="1" x14ac:dyDescent="0.2">
      <c r="A112" s="31" t="s">
        <v>30</v>
      </c>
      <c r="B112" s="55">
        <v>20</v>
      </c>
      <c r="C112" s="24">
        <v>0</v>
      </c>
      <c r="D112" s="24">
        <f t="shared" ref="D112:H112" si="65">SUM(D113)</f>
        <v>0</v>
      </c>
      <c r="E112" s="24">
        <f t="shared" si="65"/>
        <v>0</v>
      </c>
      <c r="F112" s="24">
        <f t="shared" si="65"/>
        <v>0</v>
      </c>
      <c r="G112" s="24">
        <f t="shared" si="65"/>
        <v>0</v>
      </c>
      <c r="H112" s="25">
        <f t="shared" si="65"/>
        <v>0</v>
      </c>
      <c r="I112" s="3">
        <f t="shared" si="45"/>
        <v>0</v>
      </c>
    </row>
    <row r="113" spans="1:9" hidden="1" x14ac:dyDescent="0.2">
      <c r="A113" s="27" t="s">
        <v>31</v>
      </c>
      <c r="B113" s="56" t="s">
        <v>32</v>
      </c>
      <c r="C113" s="21">
        <v>0</v>
      </c>
      <c r="D113" s="21"/>
      <c r="E113" s="21">
        <f>C113+D113</f>
        <v>0</v>
      </c>
      <c r="F113" s="21"/>
      <c r="G113" s="21"/>
      <c r="H113" s="22"/>
      <c r="I113" s="3">
        <f t="shared" si="45"/>
        <v>0</v>
      </c>
    </row>
    <row r="114" spans="1:9" hidden="1" x14ac:dyDescent="0.2">
      <c r="A114" s="27"/>
      <c r="B114" s="51"/>
      <c r="C114" s="21"/>
      <c r="D114" s="21"/>
      <c r="E114" s="21"/>
      <c r="F114" s="21"/>
      <c r="G114" s="21"/>
      <c r="H114" s="22"/>
      <c r="I114" s="3">
        <f t="shared" si="45"/>
        <v>0</v>
      </c>
    </row>
    <row r="115" spans="1:9" ht="25.5" x14ac:dyDescent="0.2">
      <c r="A115" s="31" t="s">
        <v>33</v>
      </c>
      <c r="B115" s="57">
        <v>58</v>
      </c>
      <c r="C115" s="24">
        <v>349</v>
      </c>
      <c r="D115" s="24">
        <f t="shared" ref="D115:H115" si="66">SUM(D116,D123,D130)</f>
        <v>0</v>
      </c>
      <c r="E115" s="24">
        <f t="shared" si="66"/>
        <v>349</v>
      </c>
      <c r="F115" s="24">
        <f t="shared" si="66"/>
        <v>0</v>
      </c>
      <c r="G115" s="24">
        <f t="shared" si="66"/>
        <v>0</v>
      </c>
      <c r="H115" s="25">
        <f t="shared" si="66"/>
        <v>0</v>
      </c>
      <c r="I115" s="3">
        <f t="shared" si="45"/>
        <v>349</v>
      </c>
    </row>
    <row r="116" spans="1:9" hidden="1" x14ac:dyDescent="0.2">
      <c r="A116" s="31" t="s">
        <v>34</v>
      </c>
      <c r="B116" s="58" t="s">
        <v>35</v>
      </c>
      <c r="C116" s="24">
        <v>0</v>
      </c>
      <c r="D116" s="24">
        <f t="shared" ref="D116:H116" si="67">SUM(D120,D121,D122)</f>
        <v>0</v>
      </c>
      <c r="E116" s="24">
        <f t="shared" si="67"/>
        <v>0</v>
      </c>
      <c r="F116" s="24">
        <f t="shared" si="67"/>
        <v>0</v>
      </c>
      <c r="G116" s="24">
        <f t="shared" si="67"/>
        <v>0</v>
      </c>
      <c r="H116" s="25">
        <f t="shared" si="67"/>
        <v>0</v>
      </c>
      <c r="I116" s="3">
        <f t="shared" si="45"/>
        <v>0</v>
      </c>
    </row>
    <row r="117" spans="1:9" hidden="1" x14ac:dyDescent="0.2">
      <c r="A117" s="32" t="s">
        <v>1</v>
      </c>
      <c r="B117" s="59"/>
      <c r="C117" s="24"/>
      <c r="D117" s="24"/>
      <c r="E117" s="24"/>
      <c r="F117" s="24"/>
      <c r="G117" s="24"/>
      <c r="H117" s="25"/>
      <c r="I117" s="3">
        <f t="shared" si="45"/>
        <v>0</v>
      </c>
    </row>
    <row r="118" spans="1:9" hidden="1" x14ac:dyDescent="0.2">
      <c r="A118" s="32" t="s">
        <v>36</v>
      </c>
      <c r="B118" s="59"/>
      <c r="C118" s="24">
        <v>0</v>
      </c>
      <c r="D118" s="24">
        <f t="shared" ref="D118:H118" si="68">D120+D121+D122-D119</f>
        <v>0</v>
      </c>
      <c r="E118" s="24">
        <f t="shared" si="68"/>
        <v>0</v>
      </c>
      <c r="F118" s="24">
        <f t="shared" si="68"/>
        <v>0</v>
      </c>
      <c r="G118" s="24">
        <f t="shared" si="68"/>
        <v>0</v>
      </c>
      <c r="H118" s="25">
        <f t="shared" si="68"/>
        <v>0</v>
      </c>
      <c r="I118" s="3">
        <f t="shared" si="45"/>
        <v>0</v>
      </c>
    </row>
    <row r="119" spans="1:9" hidden="1" x14ac:dyDescent="0.2">
      <c r="A119" s="32" t="s">
        <v>37</v>
      </c>
      <c r="B119" s="59"/>
      <c r="C119" s="24"/>
      <c r="D119" s="24"/>
      <c r="E119" s="24"/>
      <c r="F119" s="24"/>
      <c r="G119" s="24"/>
      <c r="H119" s="25"/>
      <c r="I119" s="3">
        <f t="shared" si="45"/>
        <v>0</v>
      </c>
    </row>
    <row r="120" spans="1:9" hidden="1" x14ac:dyDescent="0.2">
      <c r="A120" s="20" t="s">
        <v>38</v>
      </c>
      <c r="B120" s="60" t="s">
        <v>39</v>
      </c>
      <c r="C120" s="21">
        <v>0</v>
      </c>
      <c r="D120" s="21"/>
      <c r="E120" s="21">
        <f t="shared" ref="E120:E122" si="69">C120+D120</f>
        <v>0</v>
      </c>
      <c r="F120" s="21"/>
      <c r="G120" s="21"/>
      <c r="H120" s="22"/>
      <c r="I120" s="3">
        <f t="shared" si="45"/>
        <v>0</v>
      </c>
    </row>
    <row r="121" spans="1:9" hidden="1" x14ac:dyDescent="0.2">
      <c r="A121" s="20" t="s">
        <v>40</v>
      </c>
      <c r="B121" s="60" t="s">
        <v>41</v>
      </c>
      <c r="C121" s="21">
        <v>0</v>
      </c>
      <c r="D121" s="21"/>
      <c r="E121" s="21">
        <f t="shared" si="69"/>
        <v>0</v>
      </c>
      <c r="F121" s="21"/>
      <c r="G121" s="21"/>
      <c r="H121" s="22"/>
      <c r="I121" s="3">
        <f t="shared" si="45"/>
        <v>0</v>
      </c>
    </row>
    <row r="122" spans="1:9" hidden="1" x14ac:dyDescent="0.2">
      <c r="A122" s="20" t="s">
        <v>42</v>
      </c>
      <c r="B122" s="61" t="s">
        <v>43</v>
      </c>
      <c r="C122" s="21">
        <v>0</v>
      </c>
      <c r="D122" s="21"/>
      <c r="E122" s="21">
        <f t="shared" si="69"/>
        <v>0</v>
      </c>
      <c r="F122" s="21"/>
      <c r="G122" s="21"/>
      <c r="H122" s="22"/>
      <c r="I122" s="3">
        <f t="shared" si="45"/>
        <v>0</v>
      </c>
    </row>
    <row r="123" spans="1:9" x14ac:dyDescent="0.2">
      <c r="A123" s="31" t="s">
        <v>44</v>
      </c>
      <c r="B123" s="62" t="s">
        <v>45</v>
      </c>
      <c r="C123" s="24">
        <v>349</v>
      </c>
      <c r="D123" s="24">
        <f t="shared" ref="D123:H123" si="70">SUM(D127,D128,D129)</f>
        <v>0</v>
      </c>
      <c r="E123" s="24">
        <f t="shared" si="70"/>
        <v>349</v>
      </c>
      <c r="F123" s="24">
        <f t="shared" si="70"/>
        <v>0</v>
      </c>
      <c r="G123" s="24">
        <f t="shared" si="70"/>
        <v>0</v>
      </c>
      <c r="H123" s="25">
        <f t="shared" si="70"/>
        <v>0</v>
      </c>
      <c r="I123" s="3">
        <f t="shared" si="45"/>
        <v>349</v>
      </c>
    </row>
    <row r="124" spans="1:9" hidden="1" x14ac:dyDescent="0.2">
      <c r="A124" s="82" t="s">
        <v>1</v>
      </c>
      <c r="B124" s="62"/>
      <c r="C124" s="24"/>
      <c r="D124" s="24"/>
      <c r="E124" s="24"/>
      <c r="F124" s="24"/>
      <c r="G124" s="24"/>
      <c r="H124" s="25"/>
      <c r="I124" s="3">
        <f t="shared" si="45"/>
        <v>0</v>
      </c>
    </row>
    <row r="125" spans="1:9" x14ac:dyDescent="0.2">
      <c r="A125" s="32" t="s">
        <v>36</v>
      </c>
      <c r="B125" s="59"/>
      <c r="C125" s="24">
        <v>175</v>
      </c>
      <c r="D125" s="24">
        <f t="shared" ref="D125:H125" si="71">D127+D128+D129-D126</f>
        <v>0</v>
      </c>
      <c r="E125" s="24">
        <f t="shared" si="71"/>
        <v>175</v>
      </c>
      <c r="F125" s="24">
        <f t="shared" si="71"/>
        <v>0</v>
      </c>
      <c r="G125" s="24">
        <f t="shared" si="71"/>
        <v>0</v>
      </c>
      <c r="H125" s="25">
        <f t="shared" si="71"/>
        <v>0</v>
      </c>
      <c r="I125" s="3">
        <f t="shared" si="45"/>
        <v>175</v>
      </c>
    </row>
    <row r="126" spans="1:9" x14ac:dyDescent="0.2">
      <c r="A126" s="32" t="s">
        <v>37</v>
      </c>
      <c r="B126" s="59"/>
      <c r="C126" s="24">
        <v>174</v>
      </c>
      <c r="D126" s="24"/>
      <c r="E126" s="24">
        <f t="shared" ref="E126:E129" si="72">C126+D126</f>
        <v>174</v>
      </c>
      <c r="F126" s="24"/>
      <c r="G126" s="24"/>
      <c r="H126" s="25"/>
      <c r="I126" s="3">
        <f t="shared" si="45"/>
        <v>174</v>
      </c>
    </row>
    <row r="127" spans="1:9" x14ac:dyDescent="0.2">
      <c r="A127" s="20" t="s">
        <v>38</v>
      </c>
      <c r="B127" s="61" t="s">
        <v>46</v>
      </c>
      <c r="C127" s="21">
        <v>52</v>
      </c>
      <c r="D127" s="21"/>
      <c r="E127" s="21">
        <f t="shared" si="72"/>
        <v>52</v>
      </c>
      <c r="F127" s="21"/>
      <c r="G127" s="21"/>
      <c r="H127" s="22"/>
      <c r="I127" s="3">
        <f t="shared" si="45"/>
        <v>52</v>
      </c>
    </row>
    <row r="128" spans="1:9" x14ac:dyDescent="0.2">
      <c r="A128" s="20" t="s">
        <v>40</v>
      </c>
      <c r="B128" s="61" t="s">
        <v>47</v>
      </c>
      <c r="C128" s="21">
        <v>297</v>
      </c>
      <c r="D128" s="21"/>
      <c r="E128" s="21">
        <f t="shared" si="72"/>
        <v>297</v>
      </c>
      <c r="F128" s="21"/>
      <c r="G128" s="21"/>
      <c r="H128" s="22"/>
      <c r="I128" s="3">
        <f t="shared" si="45"/>
        <v>297</v>
      </c>
    </row>
    <row r="129" spans="1:9" hidden="1" x14ac:dyDescent="0.2">
      <c r="A129" s="20" t="s">
        <v>42</v>
      </c>
      <c r="B129" s="61" t="s">
        <v>48</v>
      </c>
      <c r="C129" s="21">
        <v>0</v>
      </c>
      <c r="D129" s="21"/>
      <c r="E129" s="21">
        <f t="shared" si="72"/>
        <v>0</v>
      </c>
      <c r="F129" s="21"/>
      <c r="G129" s="21"/>
      <c r="H129" s="22"/>
      <c r="I129" s="3">
        <f t="shared" si="45"/>
        <v>0</v>
      </c>
    </row>
    <row r="130" spans="1:9" hidden="1" x14ac:dyDescent="0.2">
      <c r="A130" s="31" t="s">
        <v>49</v>
      </c>
      <c r="B130" s="63" t="s">
        <v>50</v>
      </c>
      <c r="C130" s="24">
        <v>0</v>
      </c>
      <c r="D130" s="24">
        <f t="shared" ref="D130:H130" si="73">SUM(D134,D135,D136)</f>
        <v>0</v>
      </c>
      <c r="E130" s="24">
        <f t="shared" si="73"/>
        <v>0</v>
      </c>
      <c r="F130" s="24">
        <f t="shared" si="73"/>
        <v>0</v>
      </c>
      <c r="G130" s="24">
        <f t="shared" si="73"/>
        <v>0</v>
      </c>
      <c r="H130" s="25">
        <f t="shared" si="73"/>
        <v>0</v>
      </c>
      <c r="I130" s="3">
        <f t="shared" si="45"/>
        <v>0</v>
      </c>
    </row>
    <row r="131" spans="1:9" hidden="1" x14ac:dyDescent="0.2">
      <c r="A131" s="82" t="s">
        <v>1</v>
      </c>
      <c r="B131" s="63"/>
      <c r="C131" s="24"/>
      <c r="D131" s="24"/>
      <c r="E131" s="24"/>
      <c r="F131" s="24"/>
      <c r="G131" s="24"/>
      <c r="H131" s="25"/>
      <c r="I131" s="3">
        <f t="shared" si="45"/>
        <v>0</v>
      </c>
    </row>
    <row r="132" spans="1:9" hidden="1" x14ac:dyDescent="0.2">
      <c r="A132" s="32" t="s">
        <v>36</v>
      </c>
      <c r="B132" s="59"/>
      <c r="C132" s="24">
        <v>0</v>
      </c>
      <c r="D132" s="24">
        <f t="shared" ref="D132:H132" si="74">D134+D135+D136-D133</f>
        <v>0</v>
      </c>
      <c r="E132" s="24">
        <f t="shared" si="74"/>
        <v>0</v>
      </c>
      <c r="F132" s="24">
        <f t="shared" si="74"/>
        <v>0</v>
      </c>
      <c r="G132" s="24">
        <f t="shared" si="74"/>
        <v>0</v>
      </c>
      <c r="H132" s="25">
        <f t="shared" si="74"/>
        <v>0</v>
      </c>
      <c r="I132" s="3">
        <f t="shared" si="45"/>
        <v>0</v>
      </c>
    </row>
    <row r="133" spans="1:9" hidden="1" x14ac:dyDescent="0.2">
      <c r="A133" s="32" t="s">
        <v>37</v>
      </c>
      <c r="B133" s="59"/>
      <c r="C133" s="24"/>
      <c r="D133" s="24"/>
      <c r="E133" s="24"/>
      <c r="F133" s="24"/>
      <c r="G133" s="24"/>
      <c r="H133" s="25"/>
      <c r="I133" s="3">
        <f t="shared" si="45"/>
        <v>0</v>
      </c>
    </row>
    <row r="134" spans="1:9" hidden="1" x14ac:dyDescent="0.2">
      <c r="A134" s="20" t="s">
        <v>38</v>
      </c>
      <c r="B134" s="61" t="s">
        <v>51</v>
      </c>
      <c r="C134" s="21">
        <v>0</v>
      </c>
      <c r="D134" s="21"/>
      <c r="E134" s="21">
        <f t="shared" ref="E134:E136" si="75">C134+D134</f>
        <v>0</v>
      </c>
      <c r="F134" s="21"/>
      <c r="G134" s="21"/>
      <c r="H134" s="22"/>
      <c r="I134" s="3">
        <f t="shared" si="45"/>
        <v>0</v>
      </c>
    </row>
    <row r="135" spans="1:9" hidden="1" x14ac:dyDescent="0.2">
      <c r="A135" s="20" t="s">
        <v>40</v>
      </c>
      <c r="B135" s="61" t="s">
        <v>52</v>
      </c>
      <c r="C135" s="21">
        <v>0</v>
      </c>
      <c r="D135" s="21"/>
      <c r="E135" s="21">
        <f t="shared" si="75"/>
        <v>0</v>
      </c>
      <c r="F135" s="21"/>
      <c r="G135" s="21"/>
      <c r="H135" s="22"/>
      <c r="I135" s="3">
        <f t="shared" si="45"/>
        <v>0</v>
      </c>
    </row>
    <row r="136" spans="1:9" hidden="1" x14ac:dyDescent="0.2">
      <c r="A136" s="20" t="s">
        <v>42</v>
      </c>
      <c r="B136" s="61" t="s">
        <v>53</v>
      </c>
      <c r="C136" s="21">
        <v>0</v>
      </c>
      <c r="D136" s="21"/>
      <c r="E136" s="21">
        <f t="shared" si="75"/>
        <v>0</v>
      </c>
      <c r="F136" s="21"/>
      <c r="G136" s="21"/>
      <c r="H136" s="22"/>
      <c r="I136" s="3">
        <f t="shared" si="45"/>
        <v>0</v>
      </c>
    </row>
    <row r="137" spans="1:9" hidden="1" x14ac:dyDescent="0.2">
      <c r="A137" s="83"/>
      <c r="B137" s="95"/>
      <c r="C137" s="21"/>
      <c r="D137" s="21"/>
      <c r="E137" s="21"/>
      <c r="F137" s="21"/>
      <c r="G137" s="21"/>
      <c r="H137" s="22"/>
      <c r="I137" s="3">
        <f t="shared" si="45"/>
        <v>0</v>
      </c>
    </row>
    <row r="138" spans="1:9" hidden="1" x14ac:dyDescent="0.2">
      <c r="A138" s="26" t="s">
        <v>54</v>
      </c>
      <c r="B138" s="63" t="s">
        <v>55</v>
      </c>
      <c r="C138" s="24">
        <v>0</v>
      </c>
      <c r="D138" s="24"/>
      <c r="E138" s="24">
        <f>C138+D138</f>
        <v>0</v>
      </c>
      <c r="F138" s="24"/>
      <c r="G138" s="24"/>
      <c r="H138" s="25"/>
      <c r="I138" s="3">
        <f t="shared" si="45"/>
        <v>0</v>
      </c>
    </row>
    <row r="139" spans="1:9" hidden="1" x14ac:dyDescent="0.2">
      <c r="A139" s="83"/>
      <c r="B139" s="95"/>
      <c r="C139" s="21"/>
      <c r="D139" s="21"/>
      <c r="E139" s="21"/>
      <c r="F139" s="21"/>
      <c r="G139" s="21"/>
      <c r="H139" s="22"/>
      <c r="I139" s="3">
        <f t="shared" si="45"/>
        <v>0</v>
      </c>
    </row>
    <row r="140" spans="1:9" hidden="1" x14ac:dyDescent="0.2">
      <c r="A140" s="26" t="s">
        <v>56</v>
      </c>
      <c r="B140" s="63"/>
      <c r="C140" s="24">
        <v>0</v>
      </c>
      <c r="D140" s="24">
        <f t="shared" ref="D140:H140" si="76">D93-D111</f>
        <v>0</v>
      </c>
      <c r="E140" s="24">
        <f t="shared" si="76"/>
        <v>0</v>
      </c>
      <c r="F140" s="24">
        <f t="shared" si="76"/>
        <v>0</v>
      </c>
      <c r="G140" s="24">
        <f t="shared" si="76"/>
        <v>0</v>
      </c>
      <c r="H140" s="25">
        <f t="shared" si="76"/>
        <v>0</v>
      </c>
      <c r="I140" s="3">
        <f t="shared" si="45"/>
        <v>0</v>
      </c>
    </row>
    <row r="141" spans="1:9" hidden="1" x14ac:dyDescent="0.2">
      <c r="A141" s="81"/>
      <c r="B141" s="95"/>
      <c r="C141" s="21"/>
      <c r="D141" s="21"/>
      <c r="E141" s="21"/>
      <c r="F141" s="21"/>
      <c r="G141" s="21"/>
      <c r="H141" s="22"/>
      <c r="I141" s="3">
        <f t="shared" si="45"/>
        <v>0</v>
      </c>
    </row>
    <row r="142" spans="1:9" s="6" customFormat="1" x14ac:dyDescent="0.2">
      <c r="A142" s="28" t="s">
        <v>62</v>
      </c>
      <c r="B142" s="54" t="s">
        <v>2</v>
      </c>
      <c r="C142" s="29">
        <v>32297</v>
      </c>
      <c r="D142" s="29">
        <f t="shared" ref="D142:H142" si="77">SUM(D172,D220,D269)</f>
        <v>0</v>
      </c>
      <c r="E142" s="29">
        <f t="shared" si="77"/>
        <v>32297</v>
      </c>
      <c r="F142" s="29">
        <f t="shared" si="77"/>
        <v>82533</v>
      </c>
      <c r="G142" s="29">
        <f t="shared" si="77"/>
        <v>0</v>
      </c>
      <c r="H142" s="30">
        <f t="shared" si="77"/>
        <v>0</v>
      </c>
      <c r="I142" s="19">
        <f t="shared" ref="I142:I205" si="78">SUM(E142:H142)</f>
        <v>114830</v>
      </c>
    </row>
    <row r="143" spans="1:9" x14ac:dyDescent="0.2">
      <c r="A143" s="33" t="s">
        <v>80</v>
      </c>
      <c r="B143" s="64"/>
      <c r="C143" s="34">
        <v>32297</v>
      </c>
      <c r="D143" s="34">
        <f t="shared" ref="D143:H143" si="79">SUM(D144,D147,D170)</f>
        <v>0</v>
      </c>
      <c r="E143" s="34">
        <f t="shared" si="79"/>
        <v>32297</v>
      </c>
      <c r="F143" s="34">
        <f t="shared" si="79"/>
        <v>82533</v>
      </c>
      <c r="G143" s="34">
        <f t="shared" si="79"/>
        <v>0</v>
      </c>
      <c r="H143" s="35">
        <f t="shared" si="79"/>
        <v>0</v>
      </c>
      <c r="I143" s="3">
        <f t="shared" si="78"/>
        <v>114830</v>
      </c>
    </row>
    <row r="144" spans="1:9" x14ac:dyDescent="0.2">
      <c r="A144" s="31" t="s">
        <v>30</v>
      </c>
      <c r="B144" s="55">
        <v>20</v>
      </c>
      <c r="C144" s="24">
        <v>4</v>
      </c>
      <c r="D144" s="24">
        <f t="shared" ref="D144:H144" si="80">SUM(D145)</f>
        <v>0</v>
      </c>
      <c r="E144" s="24">
        <f t="shared" si="80"/>
        <v>4</v>
      </c>
      <c r="F144" s="24">
        <f t="shared" si="80"/>
        <v>0</v>
      </c>
      <c r="G144" s="24">
        <f t="shared" si="80"/>
        <v>0</v>
      </c>
      <c r="H144" s="25">
        <f t="shared" si="80"/>
        <v>0</v>
      </c>
      <c r="I144" s="3">
        <f t="shared" si="78"/>
        <v>4</v>
      </c>
    </row>
    <row r="145" spans="1:9" x14ac:dyDescent="0.2">
      <c r="A145" s="27" t="s">
        <v>31</v>
      </c>
      <c r="B145" s="56" t="s">
        <v>32</v>
      </c>
      <c r="C145" s="21">
        <v>4</v>
      </c>
      <c r="D145" s="21">
        <f>SUM(D192,D240,D289)</f>
        <v>0</v>
      </c>
      <c r="E145" s="21">
        <f>C145+D145</f>
        <v>4</v>
      </c>
      <c r="F145" s="21">
        <f>SUM(F192,F240,F289)</f>
        <v>0</v>
      </c>
      <c r="G145" s="21">
        <f>SUM(G192,G240,G289)</f>
        <v>0</v>
      </c>
      <c r="H145" s="22">
        <f>SUM(H192,H240,H289)</f>
        <v>0</v>
      </c>
      <c r="I145" s="3">
        <f t="shared" si="78"/>
        <v>4</v>
      </c>
    </row>
    <row r="146" spans="1:9" hidden="1" x14ac:dyDescent="0.2">
      <c r="A146" s="27"/>
      <c r="B146" s="51"/>
      <c r="C146" s="21"/>
      <c r="D146" s="21"/>
      <c r="E146" s="21"/>
      <c r="F146" s="21"/>
      <c r="G146" s="21"/>
      <c r="H146" s="22"/>
      <c r="I146" s="3">
        <f t="shared" si="78"/>
        <v>0</v>
      </c>
    </row>
    <row r="147" spans="1:9" ht="25.5" x14ac:dyDescent="0.2">
      <c r="A147" s="31" t="s">
        <v>33</v>
      </c>
      <c r="B147" s="57">
        <v>58</v>
      </c>
      <c r="C147" s="24">
        <v>32293</v>
      </c>
      <c r="D147" s="24">
        <f t="shared" ref="D147:H147" si="81">SUM(D148,D155,D162)</f>
        <v>0</v>
      </c>
      <c r="E147" s="24">
        <f t="shared" si="81"/>
        <v>32293</v>
      </c>
      <c r="F147" s="24">
        <f t="shared" si="81"/>
        <v>82533</v>
      </c>
      <c r="G147" s="24">
        <f t="shared" si="81"/>
        <v>0</v>
      </c>
      <c r="H147" s="25">
        <f t="shared" si="81"/>
        <v>0</v>
      </c>
      <c r="I147" s="3">
        <f t="shared" si="78"/>
        <v>114826</v>
      </c>
    </row>
    <row r="148" spans="1:9" x14ac:dyDescent="0.2">
      <c r="A148" s="31" t="s">
        <v>34</v>
      </c>
      <c r="B148" s="58" t="s">
        <v>35</v>
      </c>
      <c r="C148" s="24">
        <v>32293</v>
      </c>
      <c r="D148" s="24">
        <f t="shared" ref="D148:H148" si="82">SUM(D152,D153,D154)</f>
        <v>0</v>
      </c>
      <c r="E148" s="24">
        <f t="shared" si="82"/>
        <v>32293</v>
      </c>
      <c r="F148" s="24">
        <f t="shared" si="82"/>
        <v>82533</v>
      </c>
      <c r="G148" s="24">
        <f t="shared" si="82"/>
        <v>0</v>
      </c>
      <c r="H148" s="25">
        <f t="shared" si="82"/>
        <v>0</v>
      </c>
      <c r="I148" s="3">
        <f t="shared" si="78"/>
        <v>114826</v>
      </c>
    </row>
    <row r="149" spans="1:9" hidden="1" x14ac:dyDescent="0.2">
      <c r="A149" s="32" t="s">
        <v>1</v>
      </c>
      <c r="B149" s="59"/>
      <c r="C149" s="24"/>
      <c r="D149" s="24"/>
      <c r="E149" s="24"/>
      <c r="F149" s="24"/>
      <c r="G149" s="24"/>
      <c r="H149" s="25"/>
      <c r="I149" s="3">
        <f t="shared" si="78"/>
        <v>0</v>
      </c>
    </row>
    <row r="150" spans="1:9" x14ac:dyDescent="0.2">
      <c r="A150" s="32" t="s">
        <v>36</v>
      </c>
      <c r="B150" s="59"/>
      <c r="C150" s="24">
        <v>189</v>
      </c>
      <c r="D150" s="24">
        <f t="shared" ref="D150:H150" si="83">D152+D153+D154-D151</f>
        <v>0</v>
      </c>
      <c r="E150" s="24">
        <f t="shared" si="83"/>
        <v>189</v>
      </c>
      <c r="F150" s="24">
        <f t="shared" si="83"/>
        <v>0</v>
      </c>
      <c r="G150" s="24">
        <f t="shared" si="83"/>
        <v>0</v>
      </c>
      <c r="H150" s="25">
        <f t="shared" si="83"/>
        <v>0</v>
      </c>
      <c r="I150" s="3">
        <f t="shared" si="78"/>
        <v>189</v>
      </c>
    </row>
    <row r="151" spans="1:9" x14ac:dyDescent="0.2">
      <c r="A151" s="32" t="s">
        <v>37</v>
      </c>
      <c r="B151" s="59"/>
      <c r="C151" s="24">
        <v>32104</v>
      </c>
      <c r="D151" s="24">
        <f t="shared" ref="D151:H154" si="84">SUM(D198,D246,D295)</f>
        <v>0</v>
      </c>
      <c r="E151" s="24">
        <f t="shared" si="84"/>
        <v>32104</v>
      </c>
      <c r="F151" s="24">
        <f t="shared" si="84"/>
        <v>82533</v>
      </c>
      <c r="G151" s="24">
        <f t="shared" si="84"/>
        <v>0</v>
      </c>
      <c r="H151" s="25">
        <f t="shared" si="84"/>
        <v>0</v>
      </c>
      <c r="I151" s="3">
        <f t="shared" si="78"/>
        <v>114637</v>
      </c>
    </row>
    <row r="152" spans="1:9" x14ac:dyDescent="0.2">
      <c r="A152" s="20" t="s">
        <v>38</v>
      </c>
      <c r="B152" s="60" t="s">
        <v>39</v>
      </c>
      <c r="C152" s="21">
        <v>16851</v>
      </c>
      <c r="D152" s="21">
        <f t="shared" si="84"/>
        <v>0</v>
      </c>
      <c r="E152" s="21">
        <f t="shared" ref="E152:E154" si="85">C152+D152</f>
        <v>16851</v>
      </c>
      <c r="F152" s="21">
        <f t="shared" si="84"/>
        <v>42700.3</v>
      </c>
      <c r="G152" s="21">
        <f t="shared" si="84"/>
        <v>0</v>
      </c>
      <c r="H152" s="22">
        <f t="shared" si="84"/>
        <v>0</v>
      </c>
      <c r="I152" s="3">
        <f t="shared" si="78"/>
        <v>59551.3</v>
      </c>
    </row>
    <row r="153" spans="1:9" x14ac:dyDescent="0.2">
      <c r="A153" s="20" t="s">
        <v>40</v>
      </c>
      <c r="B153" s="60" t="s">
        <v>41</v>
      </c>
      <c r="C153" s="21">
        <v>15342</v>
      </c>
      <c r="D153" s="21">
        <f t="shared" si="84"/>
        <v>0</v>
      </c>
      <c r="E153" s="21">
        <f t="shared" si="85"/>
        <v>15342</v>
      </c>
      <c r="F153" s="21">
        <f t="shared" si="84"/>
        <v>32640.7</v>
      </c>
      <c r="G153" s="21">
        <f t="shared" si="84"/>
        <v>0</v>
      </c>
      <c r="H153" s="22">
        <f t="shared" si="84"/>
        <v>0</v>
      </c>
      <c r="I153" s="3">
        <f t="shared" si="78"/>
        <v>47982.7</v>
      </c>
    </row>
    <row r="154" spans="1:9" x14ac:dyDescent="0.2">
      <c r="A154" s="20" t="s">
        <v>42</v>
      </c>
      <c r="B154" s="61" t="s">
        <v>43</v>
      </c>
      <c r="C154" s="21">
        <v>100</v>
      </c>
      <c r="D154" s="21">
        <f t="shared" si="84"/>
        <v>0</v>
      </c>
      <c r="E154" s="21">
        <f t="shared" si="85"/>
        <v>100</v>
      </c>
      <c r="F154" s="21">
        <f t="shared" si="84"/>
        <v>7192</v>
      </c>
      <c r="G154" s="21">
        <f t="shared" si="84"/>
        <v>0</v>
      </c>
      <c r="H154" s="22">
        <f t="shared" si="84"/>
        <v>0</v>
      </c>
      <c r="I154" s="3">
        <f t="shared" si="78"/>
        <v>7292</v>
      </c>
    </row>
    <row r="155" spans="1:9" hidden="1" x14ac:dyDescent="0.2">
      <c r="A155" s="31" t="s">
        <v>44</v>
      </c>
      <c r="B155" s="62" t="s">
        <v>45</v>
      </c>
      <c r="C155" s="24">
        <v>0</v>
      </c>
      <c r="D155" s="24">
        <f t="shared" ref="D155:H155" si="86">SUM(D159,D160,D161)</f>
        <v>0</v>
      </c>
      <c r="E155" s="24">
        <f t="shared" si="86"/>
        <v>0</v>
      </c>
      <c r="F155" s="24">
        <f t="shared" si="86"/>
        <v>0</v>
      </c>
      <c r="G155" s="24">
        <f t="shared" si="86"/>
        <v>0</v>
      </c>
      <c r="H155" s="25">
        <f t="shared" si="86"/>
        <v>0</v>
      </c>
      <c r="I155" s="3">
        <f t="shared" si="78"/>
        <v>0</v>
      </c>
    </row>
    <row r="156" spans="1:9" hidden="1" x14ac:dyDescent="0.2">
      <c r="A156" s="82" t="s">
        <v>1</v>
      </c>
      <c r="B156" s="62"/>
      <c r="C156" s="24"/>
      <c r="D156" s="24"/>
      <c r="E156" s="24"/>
      <c r="F156" s="24"/>
      <c r="G156" s="24"/>
      <c r="H156" s="25"/>
      <c r="I156" s="3">
        <f t="shared" si="78"/>
        <v>0</v>
      </c>
    </row>
    <row r="157" spans="1:9" hidden="1" x14ac:dyDescent="0.2">
      <c r="A157" s="32" t="s">
        <v>36</v>
      </c>
      <c r="B157" s="59"/>
      <c r="C157" s="24">
        <v>0</v>
      </c>
      <c r="D157" s="24">
        <f t="shared" ref="D157:H157" si="87">D159+D160+D161-D158</f>
        <v>0</v>
      </c>
      <c r="E157" s="24">
        <f t="shared" si="87"/>
        <v>0</v>
      </c>
      <c r="F157" s="24">
        <f t="shared" si="87"/>
        <v>0</v>
      </c>
      <c r="G157" s="24">
        <f t="shared" si="87"/>
        <v>0</v>
      </c>
      <c r="H157" s="25">
        <f t="shared" si="87"/>
        <v>0</v>
      </c>
      <c r="I157" s="3">
        <f t="shared" si="78"/>
        <v>0</v>
      </c>
    </row>
    <row r="158" spans="1:9" hidden="1" x14ac:dyDescent="0.2">
      <c r="A158" s="32" t="s">
        <v>37</v>
      </c>
      <c r="B158" s="59"/>
      <c r="C158" s="24">
        <v>0</v>
      </c>
      <c r="D158" s="24">
        <f t="shared" ref="D158:H161" si="88">SUM(D205,D253,D302)</f>
        <v>0</v>
      </c>
      <c r="E158" s="24">
        <f t="shared" si="88"/>
        <v>0</v>
      </c>
      <c r="F158" s="24">
        <f t="shared" si="88"/>
        <v>0</v>
      </c>
      <c r="G158" s="24">
        <f t="shared" si="88"/>
        <v>0</v>
      </c>
      <c r="H158" s="25">
        <f t="shared" si="88"/>
        <v>0</v>
      </c>
      <c r="I158" s="3">
        <f t="shared" si="78"/>
        <v>0</v>
      </c>
    </row>
    <row r="159" spans="1:9" hidden="1" x14ac:dyDescent="0.2">
      <c r="A159" s="20" t="s">
        <v>38</v>
      </c>
      <c r="B159" s="61" t="s">
        <v>46</v>
      </c>
      <c r="C159" s="21">
        <v>0</v>
      </c>
      <c r="D159" s="21">
        <f t="shared" si="88"/>
        <v>0</v>
      </c>
      <c r="E159" s="21">
        <f t="shared" ref="E159:E161" si="89">C159+D159</f>
        <v>0</v>
      </c>
      <c r="F159" s="21">
        <f t="shared" si="88"/>
        <v>0</v>
      </c>
      <c r="G159" s="21">
        <f t="shared" si="88"/>
        <v>0</v>
      </c>
      <c r="H159" s="22">
        <f t="shared" si="88"/>
        <v>0</v>
      </c>
      <c r="I159" s="3">
        <f t="shared" si="78"/>
        <v>0</v>
      </c>
    </row>
    <row r="160" spans="1:9" hidden="1" x14ac:dyDescent="0.2">
      <c r="A160" s="20" t="s">
        <v>40</v>
      </c>
      <c r="B160" s="61" t="s">
        <v>47</v>
      </c>
      <c r="C160" s="21">
        <v>0</v>
      </c>
      <c r="D160" s="21">
        <f t="shared" si="88"/>
        <v>0</v>
      </c>
      <c r="E160" s="21">
        <f t="shared" si="89"/>
        <v>0</v>
      </c>
      <c r="F160" s="21">
        <f t="shared" si="88"/>
        <v>0</v>
      </c>
      <c r="G160" s="21">
        <f t="shared" si="88"/>
        <v>0</v>
      </c>
      <c r="H160" s="22">
        <f t="shared" si="88"/>
        <v>0</v>
      </c>
      <c r="I160" s="3">
        <f t="shared" si="78"/>
        <v>0</v>
      </c>
    </row>
    <row r="161" spans="1:12" hidden="1" x14ac:dyDescent="0.2">
      <c r="A161" s="20" t="s">
        <v>42</v>
      </c>
      <c r="B161" s="61" t="s">
        <v>48</v>
      </c>
      <c r="C161" s="21">
        <v>0</v>
      </c>
      <c r="D161" s="21">
        <f t="shared" si="88"/>
        <v>0</v>
      </c>
      <c r="E161" s="21">
        <f t="shared" si="89"/>
        <v>0</v>
      </c>
      <c r="F161" s="21">
        <f t="shared" si="88"/>
        <v>0</v>
      </c>
      <c r="G161" s="21">
        <f t="shared" si="88"/>
        <v>0</v>
      </c>
      <c r="H161" s="22">
        <f t="shared" si="88"/>
        <v>0</v>
      </c>
      <c r="I161" s="3">
        <f t="shared" si="78"/>
        <v>0</v>
      </c>
    </row>
    <row r="162" spans="1:12" hidden="1" x14ac:dyDescent="0.2">
      <c r="A162" s="31" t="s">
        <v>49</v>
      </c>
      <c r="B162" s="63" t="s">
        <v>50</v>
      </c>
      <c r="C162" s="24">
        <v>0</v>
      </c>
      <c r="D162" s="24">
        <f t="shared" ref="D162:H162" si="90">SUM(D166,D167,D168)</f>
        <v>0</v>
      </c>
      <c r="E162" s="24">
        <f t="shared" si="90"/>
        <v>0</v>
      </c>
      <c r="F162" s="24">
        <f t="shared" si="90"/>
        <v>0</v>
      </c>
      <c r="G162" s="24">
        <f t="shared" si="90"/>
        <v>0</v>
      </c>
      <c r="H162" s="25">
        <f t="shared" si="90"/>
        <v>0</v>
      </c>
      <c r="I162" s="3">
        <f t="shared" si="78"/>
        <v>0</v>
      </c>
    </row>
    <row r="163" spans="1:12" hidden="1" x14ac:dyDescent="0.2">
      <c r="A163" s="82" t="s">
        <v>1</v>
      </c>
      <c r="B163" s="63"/>
      <c r="C163" s="24"/>
      <c r="D163" s="24"/>
      <c r="E163" s="24"/>
      <c r="F163" s="24"/>
      <c r="G163" s="24"/>
      <c r="H163" s="25"/>
      <c r="I163" s="3">
        <f t="shared" si="78"/>
        <v>0</v>
      </c>
    </row>
    <row r="164" spans="1:12" hidden="1" x14ac:dyDescent="0.2">
      <c r="A164" s="32" t="s">
        <v>36</v>
      </c>
      <c r="B164" s="59"/>
      <c r="C164" s="24">
        <v>0</v>
      </c>
      <c r="D164" s="24">
        <f t="shared" ref="D164:H164" si="91">D166+D167+D168-D165</f>
        <v>0</v>
      </c>
      <c r="E164" s="24">
        <f t="shared" si="91"/>
        <v>0</v>
      </c>
      <c r="F164" s="24">
        <f t="shared" si="91"/>
        <v>0</v>
      </c>
      <c r="G164" s="24">
        <f t="shared" si="91"/>
        <v>0</v>
      </c>
      <c r="H164" s="25">
        <f t="shared" si="91"/>
        <v>0</v>
      </c>
      <c r="I164" s="3">
        <f t="shared" si="78"/>
        <v>0</v>
      </c>
    </row>
    <row r="165" spans="1:12" hidden="1" x14ac:dyDescent="0.2">
      <c r="A165" s="32" t="s">
        <v>37</v>
      </c>
      <c r="B165" s="59"/>
      <c r="C165" s="24">
        <v>0</v>
      </c>
      <c r="D165" s="24">
        <f t="shared" ref="D165:H168" si="92">SUM(D212,D260,D309)</f>
        <v>0</v>
      </c>
      <c r="E165" s="24">
        <f t="shared" si="92"/>
        <v>0</v>
      </c>
      <c r="F165" s="24">
        <f t="shared" si="92"/>
        <v>0</v>
      </c>
      <c r="G165" s="24">
        <f t="shared" si="92"/>
        <v>0</v>
      </c>
      <c r="H165" s="25">
        <f t="shared" si="92"/>
        <v>0</v>
      </c>
      <c r="I165" s="3">
        <f t="shared" si="78"/>
        <v>0</v>
      </c>
    </row>
    <row r="166" spans="1:12" hidden="1" x14ac:dyDescent="0.2">
      <c r="A166" s="20" t="s">
        <v>38</v>
      </c>
      <c r="B166" s="61" t="s">
        <v>51</v>
      </c>
      <c r="C166" s="21">
        <v>0</v>
      </c>
      <c r="D166" s="21">
        <f t="shared" si="92"/>
        <v>0</v>
      </c>
      <c r="E166" s="21">
        <f t="shared" ref="E166:E168" si="93">C166+D166</f>
        <v>0</v>
      </c>
      <c r="F166" s="21">
        <f t="shared" si="92"/>
        <v>0</v>
      </c>
      <c r="G166" s="21">
        <f t="shared" si="92"/>
        <v>0</v>
      </c>
      <c r="H166" s="22">
        <f t="shared" si="92"/>
        <v>0</v>
      </c>
      <c r="I166" s="3">
        <f t="shared" si="78"/>
        <v>0</v>
      </c>
    </row>
    <row r="167" spans="1:12" hidden="1" x14ac:dyDescent="0.2">
      <c r="A167" s="20" t="s">
        <v>40</v>
      </c>
      <c r="B167" s="61" t="s">
        <v>52</v>
      </c>
      <c r="C167" s="21">
        <v>0</v>
      </c>
      <c r="D167" s="21">
        <f t="shared" si="92"/>
        <v>0</v>
      </c>
      <c r="E167" s="21">
        <f t="shared" si="93"/>
        <v>0</v>
      </c>
      <c r="F167" s="21">
        <f t="shared" si="92"/>
        <v>0</v>
      </c>
      <c r="G167" s="21">
        <f t="shared" si="92"/>
        <v>0</v>
      </c>
      <c r="H167" s="22">
        <f t="shared" si="92"/>
        <v>0</v>
      </c>
      <c r="I167" s="3">
        <f t="shared" si="78"/>
        <v>0</v>
      </c>
    </row>
    <row r="168" spans="1:12" hidden="1" x14ac:dyDescent="0.2">
      <c r="A168" s="20" t="s">
        <v>42</v>
      </c>
      <c r="B168" s="61" t="s">
        <v>53</v>
      </c>
      <c r="C168" s="21">
        <v>0</v>
      </c>
      <c r="D168" s="21">
        <f t="shared" si="92"/>
        <v>0</v>
      </c>
      <c r="E168" s="21">
        <f t="shared" si="93"/>
        <v>0</v>
      </c>
      <c r="F168" s="21">
        <f t="shared" si="92"/>
        <v>0</v>
      </c>
      <c r="G168" s="21">
        <f t="shared" si="92"/>
        <v>0</v>
      </c>
      <c r="H168" s="22">
        <f t="shared" si="92"/>
        <v>0</v>
      </c>
      <c r="I168" s="3">
        <f t="shared" si="78"/>
        <v>0</v>
      </c>
    </row>
    <row r="169" spans="1:12" hidden="1" x14ac:dyDescent="0.2">
      <c r="A169" s="83"/>
      <c r="B169" s="95"/>
      <c r="C169" s="21"/>
      <c r="D169" s="21"/>
      <c r="E169" s="21"/>
      <c r="F169" s="21"/>
      <c r="G169" s="21"/>
      <c r="H169" s="22"/>
      <c r="I169" s="3">
        <f t="shared" si="78"/>
        <v>0</v>
      </c>
    </row>
    <row r="170" spans="1:12" hidden="1" x14ac:dyDescent="0.2">
      <c r="A170" s="26" t="s">
        <v>54</v>
      </c>
      <c r="B170" s="63" t="s">
        <v>55</v>
      </c>
      <c r="C170" s="24">
        <v>0</v>
      </c>
      <c r="D170" s="24">
        <f>SUM(D217,D265,D314)</f>
        <v>0</v>
      </c>
      <c r="E170" s="24">
        <f>C170+D170</f>
        <v>0</v>
      </c>
      <c r="F170" s="24">
        <f>SUM(F217,F265,F314)</f>
        <v>0</v>
      </c>
      <c r="G170" s="24">
        <f>SUM(G217,G265,G314)</f>
        <v>0</v>
      </c>
      <c r="H170" s="25">
        <f>SUM(H217,H265,H314)</f>
        <v>0</v>
      </c>
      <c r="I170" s="3">
        <f t="shared" si="78"/>
        <v>0</v>
      </c>
    </row>
    <row r="171" spans="1:12" hidden="1" x14ac:dyDescent="0.2">
      <c r="A171" s="81"/>
      <c r="B171" s="95"/>
      <c r="C171" s="21"/>
      <c r="D171" s="21"/>
      <c r="E171" s="21"/>
      <c r="F171" s="21"/>
      <c r="G171" s="21"/>
      <c r="H171" s="22"/>
      <c r="I171" s="3">
        <f t="shared" si="78"/>
        <v>0</v>
      </c>
    </row>
    <row r="172" spans="1:12" s="6" customFormat="1" ht="25.5" x14ac:dyDescent="0.2">
      <c r="A172" s="77" t="s">
        <v>63</v>
      </c>
      <c r="B172" s="78"/>
      <c r="C172" s="79">
        <v>26660</v>
      </c>
      <c r="D172" s="79">
        <f t="shared" ref="D172:H172" si="94">D173</f>
        <v>0</v>
      </c>
      <c r="E172" s="79">
        <f t="shared" si="94"/>
        <v>26660</v>
      </c>
      <c r="F172" s="79">
        <f t="shared" si="94"/>
        <v>74190</v>
      </c>
      <c r="G172" s="79">
        <f t="shared" si="94"/>
        <v>0</v>
      </c>
      <c r="H172" s="80">
        <f t="shared" si="94"/>
        <v>0</v>
      </c>
      <c r="I172" s="19">
        <f t="shared" si="78"/>
        <v>100850</v>
      </c>
    </row>
    <row r="173" spans="1:12" s="40" customFormat="1" x14ac:dyDescent="0.2">
      <c r="A173" s="36" t="s">
        <v>61</v>
      </c>
      <c r="B173" s="65"/>
      <c r="C173" s="37">
        <v>26660</v>
      </c>
      <c r="D173" s="37">
        <f t="shared" ref="D173:H173" si="95">SUM(D174,D175,D176,D177)</f>
        <v>0</v>
      </c>
      <c r="E173" s="37">
        <f t="shared" si="95"/>
        <v>26660</v>
      </c>
      <c r="F173" s="37">
        <f t="shared" si="95"/>
        <v>74190</v>
      </c>
      <c r="G173" s="37">
        <f t="shared" si="95"/>
        <v>0</v>
      </c>
      <c r="H173" s="38">
        <f t="shared" si="95"/>
        <v>0</v>
      </c>
      <c r="I173" s="39">
        <f t="shared" si="78"/>
        <v>100850</v>
      </c>
    </row>
    <row r="174" spans="1:12" x14ac:dyDescent="0.2">
      <c r="A174" s="20" t="s">
        <v>6</v>
      </c>
      <c r="B174" s="48"/>
      <c r="C174" s="21">
        <v>6072.9</v>
      </c>
      <c r="D174" s="21"/>
      <c r="E174" s="21">
        <f>SUM(C174,D174)</f>
        <v>6072.9</v>
      </c>
      <c r="F174" s="21">
        <f>ROUND(74190*K174,)</f>
        <v>37488</v>
      </c>
      <c r="G174" s="21"/>
      <c r="H174" s="22"/>
      <c r="I174" s="3">
        <f t="shared" si="78"/>
        <v>43560.9</v>
      </c>
      <c r="K174" s="2">
        <v>0.50529999999999997</v>
      </c>
    </row>
    <row r="175" spans="1:12" hidden="1" x14ac:dyDescent="0.2">
      <c r="A175" s="20" t="s">
        <v>7</v>
      </c>
      <c r="B175" s="94"/>
      <c r="C175" s="21">
        <v>0</v>
      </c>
      <c r="D175" s="21"/>
      <c r="E175" s="21">
        <f t="shared" ref="E175:E176" si="96">SUM(C175,D175)</f>
        <v>0</v>
      </c>
      <c r="F175" s="21"/>
      <c r="G175" s="21"/>
      <c r="H175" s="22"/>
      <c r="I175" s="3">
        <f t="shared" si="78"/>
        <v>0</v>
      </c>
    </row>
    <row r="176" spans="1:12" ht="38.25" x14ac:dyDescent="0.2">
      <c r="A176" s="20" t="s">
        <v>8</v>
      </c>
      <c r="B176" s="48">
        <v>420269</v>
      </c>
      <c r="C176" s="21">
        <v>2730</v>
      </c>
      <c r="D176" s="21"/>
      <c r="E176" s="21">
        <f t="shared" si="96"/>
        <v>2730</v>
      </c>
      <c r="F176" s="21">
        <f>ROUND(74190*K176,)</f>
        <v>4867</v>
      </c>
      <c r="G176" s="21"/>
      <c r="H176" s="22"/>
      <c r="I176" s="3">
        <f t="shared" si="78"/>
        <v>7597</v>
      </c>
      <c r="K176" s="2">
        <v>6.5600000000000006E-2</v>
      </c>
      <c r="L176" s="2">
        <f>K176/(K176+K178)</f>
        <v>0.13260561956741462</v>
      </c>
    </row>
    <row r="177" spans="1:12" ht="25.5" x14ac:dyDescent="0.2">
      <c r="A177" s="23" t="s">
        <v>9</v>
      </c>
      <c r="B177" s="49" t="s">
        <v>10</v>
      </c>
      <c r="C177" s="24">
        <v>17857.099999999999</v>
      </c>
      <c r="D177" s="24">
        <f t="shared" ref="D177:H177" si="97">SUM(D178,D182,D186)</f>
        <v>0</v>
      </c>
      <c r="E177" s="24">
        <f t="shared" si="97"/>
        <v>17857.099999999999</v>
      </c>
      <c r="F177" s="24">
        <f t="shared" si="97"/>
        <v>31835</v>
      </c>
      <c r="G177" s="24">
        <f t="shared" si="97"/>
        <v>0</v>
      </c>
      <c r="H177" s="25">
        <f t="shared" si="97"/>
        <v>0</v>
      </c>
      <c r="I177" s="3">
        <f t="shared" si="78"/>
        <v>49692.1</v>
      </c>
    </row>
    <row r="178" spans="1:12" x14ac:dyDescent="0.2">
      <c r="A178" s="26" t="s">
        <v>11</v>
      </c>
      <c r="B178" s="50" t="s">
        <v>12</v>
      </c>
      <c r="C178" s="24">
        <v>17857.099999999999</v>
      </c>
      <c r="D178" s="24">
        <f t="shared" ref="D178:H178" si="98">SUM(D179:D181)</f>
        <v>0</v>
      </c>
      <c r="E178" s="24">
        <f t="shared" si="98"/>
        <v>17857.099999999999</v>
      </c>
      <c r="F178" s="24">
        <f t="shared" si="98"/>
        <v>31835</v>
      </c>
      <c r="G178" s="24">
        <f t="shared" si="98"/>
        <v>0</v>
      </c>
      <c r="H178" s="25">
        <f t="shared" si="98"/>
        <v>0</v>
      </c>
      <c r="I178" s="3">
        <f t="shared" si="78"/>
        <v>49692.1</v>
      </c>
      <c r="K178" s="2">
        <v>0.42909999999999998</v>
      </c>
      <c r="L178" s="2">
        <f>K178/(K176+K178)</f>
        <v>0.86739438043258543</v>
      </c>
    </row>
    <row r="179" spans="1:12" x14ac:dyDescent="0.2">
      <c r="A179" s="27" t="s">
        <v>13</v>
      </c>
      <c r="B179" s="51" t="s">
        <v>14</v>
      </c>
      <c r="C179" s="21">
        <v>17857.099999999999</v>
      </c>
      <c r="D179" s="21"/>
      <c r="E179" s="21">
        <f t="shared" ref="E179:E181" si="99">SUM(C179,D179)</f>
        <v>17857.099999999999</v>
      </c>
      <c r="F179" s="21">
        <f>ROUND(74190*K178,)</f>
        <v>31835</v>
      </c>
      <c r="G179" s="21"/>
      <c r="H179" s="22"/>
      <c r="I179" s="3">
        <f t="shared" si="78"/>
        <v>49692.1</v>
      </c>
    </row>
    <row r="180" spans="1:12" hidden="1" x14ac:dyDescent="0.2">
      <c r="A180" s="27" t="s">
        <v>15</v>
      </c>
      <c r="B180" s="52" t="s">
        <v>16</v>
      </c>
      <c r="C180" s="21">
        <v>0</v>
      </c>
      <c r="D180" s="21"/>
      <c r="E180" s="21">
        <f t="shared" si="99"/>
        <v>0</v>
      </c>
      <c r="F180" s="21"/>
      <c r="G180" s="21"/>
      <c r="H180" s="22"/>
      <c r="I180" s="3">
        <f t="shared" si="78"/>
        <v>0</v>
      </c>
    </row>
    <row r="181" spans="1:12" hidden="1" x14ac:dyDescent="0.2">
      <c r="A181" s="27" t="s">
        <v>17</v>
      </c>
      <c r="B181" s="52" t="s">
        <v>18</v>
      </c>
      <c r="C181" s="21">
        <v>0</v>
      </c>
      <c r="D181" s="21"/>
      <c r="E181" s="21">
        <f t="shared" si="99"/>
        <v>0</v>
      </c>
      <c r="F181" s="21"/>
      <c r="G181" s="21"/>
      <c r="H181" s="22"/>
      <c r="I181" s="3">
        <f t="shared" si="78"/>
        <v>0</v>
      </c>
    </row>
    <row r="182" spans="1:12" hidden="1" x14ac:dyDescent="0.2">
      <c r="A182" s="26" t="s">
        <v>19</v>
      </c>
      <c r="B182" s="53" t="s">
        <v>20</v>
      </c>
      <c r="C182" s="24">
        <v>0</v>
      </c>
      <c r="D182" s="24">
        <f t="shared" ref="D182:H182" si="100">SUM(D183:D185)</f>
        <v>0</v>
      </c>
      <c r="E182" s="24">
        <f t="shared" si="100"/>
        <v>0</v>
      </c>
      <c r="F182" s="24">
        <f t="shared" si="100"/>
        <v>0</v>
      </c>
      <c r="G182" s="24">
        <f t="shared" si="100"/>
        <v>0</v>
      </c>
      <c r="H182" s="25">
        <f t="shared" si="100"/>
        <v>0</v>
      </c>
      <c r="I182" s="3">
        <f t="shared" si="78"/>
        <v>0</v>
      </c>
    </row>
    <row r="183" spans="1:12" hidden="1" x14ac:dyDescent="0.2">
      <c r="A183" s="27" t="s">
        <v>13</v>
      </c>
      <c r="B183" s="52" t="s">
        <v>21</v>
      </c>
      <c r="C183" s="21">
        <v>0</v>
      </c>
      <c r="D183" s="21"/>
      <c r="E183" s="21">
        <f t="shared" ref="E183:E185" si="101">SUM(C183,D183)</f>
        <v>0</v>
      </c>
      <c r="F183" s="21"/>
      <c r="G183" s="21"/>
      <c r="H183" s="22"/>
      <c r="I183" s="3">
        <f t="shared" si="78"/>
        <v>0</v>
      </c>
    </row>
    <row r="184" spans="1:12" hidden="1" x14ac:dyDescent="0.2">
      <c r="A184" s="27" t="s">
        <v>15</v>
      </c>
      <c r="B184" s="52" t="s">
        <v>22</v>
      </c>
      <c r="C184" s="21">
        <v>0</v>
      </c>
      <c r="D184" s="21"/>
      <c r="E184" s="21">
        <f t="shared" si="101"/>
        <v>0</v>
      </c>
      <c r="F184" s="21"/>
      <c r="G184" s="21"/>
      <c r="H184" s="22"/>
      <c r="I184" s="3">
        <f t="shared" si="78"/>
        <v>0</v>
      </c>
    </row>
    <row r="185" spans="1:12" hidden="1" x14ac:dyDescent="0.2">
      <c r="A185" s="27" t="s">
        <v>17</v>
      </c>
      <c r="B185" s="52" t="s">
        <v>23</v>
      </c>
      <c r="C185" s="21">
        <v>0</v>
      </c>
      <c r="D185" s="21"/>
      <c r="E185" s="21">
        <f t="shared" si="101"/>
        <v>0</v>
      </c>
      <c r="F185" s="21"/>
      <c r="G185" s="21"/>
      <c r="H185" s="22"/>
      <c r="I185" s="3">
        <f t="shared" si="78"/>
        <v>0</v>
      </c>
    </row>
    <row r="186" spans="1:12" hidden="1" x14ac:dyDescent="0.2">
      <c r="A186" s="26" t="s">
        <v>24</v>
      </c>
      <c r="B186" s="53" t="s">
        <v>25</v>
      </c>
      <c r="C186" s="24">
        <v>0</v>
      </c>
      <c r="D186" s="24">
        <f t="shared" ref="D186:H186" si="102">SUM(D187:D189)</f>
        <v>0</v>
      </c>
      <c r="E186" s="24">
        <f t="shared" si="102"/>
        <v>0</v>
      </c>
      <c r="F186" s="24">
        <f t="shared" si="102"/>
        <v>0</v>
      </c>
      <c r="G186" s="24">
        <f t="shared" si="102"/>
        <v>0</v>
      </c>
      <c r="H186" s="25">
        <f t="shared" si="102"/>
        <v>0</v>
      </c>
      <c r="I186" s="3">
        <f t="shared" si="78"/>
        <v>0</v>
      </c>
    </row>
    <row r="187" spans="1:12" hidden="1" x14ac:dyDescent="0.2">
      <c r="A187" s="27" t="s">
        <v>13</v>
      </c>
      <c r="B187" s="52" t="s">
        <v>26</v>
      </c>
      <c r="C187" s="21">
        <v>0</v>
      </c>
      <c r="D187" s="21"/>
      <c r="E187" s="21">
        <f t="shared" ref="E187:E189" si="103">SUM(C187,D187)</f>
        <v>0</v>
      </c>
      <c r="F187" s="21"/>
      <c r="G187" s="21"/>
      <c r="H187" s="22"/>
      <c r="I187" s="3">
        <f t="shared" si="78"/>
        <v>0</v>
      </c>
    </row>
    <row r="188" spans="1:12" hidden="1" x14ac:dyDescent="0.2">
      <c r="A188" s="27" t="s">
        <v>15</v>
      </c>
      <c r="B188" s="52" t="s">
        <v>27</v>
      </c>
      <c r="C188" s="21">
        <v>0</v>
      </c>
      <c r="D188" s="21"/>
      <c r="E188" s="21">
        <f t="shared" si="103"/>
        <v>0</v>
      </c>
      <c r="F188" s="21"/>
      <c r="G188" s="21"/>
      <c r="H188" s="22"/>
      <c r="I188" s="3">
        <f t="shared" si="78"/>
        <v>0</v>
      </c>
    </row>
    <row r="189" spans="1:12" hidden="1" x14ac:dyDescent="0.2">
      <c r="A189" s="27" t="s">
        <v>17</v>
      </c>
      <c r="B189" s="52" t="s">
        <v>28</v>
      </c>
      <c r="C189" s="21">
        <v>0</v>
      </c>
      <c r="D189" s="21"/>
      <c r="E189" s="21">
        <f t="shared" si="103"/>
        <v>0</v>
      </c>
      <c r="F189" s="21"/>
      <c r="G189" s="21"/>
      <c r="H189" s="22"/>
      <c r="I189" s="3">
        <f t="shared" si="78"/>
        <v>0</v>
      </c>
    </row>
    <row r="190" spans="1:12" s="40" customFormat="1" x14ac:dyDescent="0.2">
      <c r="A190" s="36" t="s">
        <v>0</v>
      </c>
      <c r="B190" s="65"/>
      <c r="C190" s="37">
        <v>26660</v>
      </c>
      <c r="D190" s="37">
        <f t="shared" ref="D190:H190" si="104">SUM(D191,D194,D217)</f>
        <v>0</v>
      </c>
      <c r="E190" s="37">
        <f t="shared" si="104"/>
        <v>26660</v>
      </c>
      <c r="F190" s="37">
        <f t="shared" si="104"/>
        <v>74190</v>
      </c>
      <c r="G190" s="37">
        <f t="shared" si="104"/>
        <v>0</v>
      </c>
      <c r="H190" s="38">
        <f t="shared" si="104"/>
        <v>0</v>
      </c>
      <c r="I190" s="39">
        <f t="shared" si="78"/>
        <v>100850</v>
      </c>
    </row>
    <row r="191" spans="1:12" x14ac:dyDescent="0.2">
      <c r="A191" s="31" t="s">
        <v>30</v>
      </c>
      <c r="B191" s="55">
        <v>20</v>
      </c>
      <c r="C191" s="24">
        <v>2</v>
      </c>
      <c r="D191" s="24">
        <f t="shared" ref="D191:H191" si="105">SUM(D192)</f>
        <v>0</v>
      </c>
      <c r="E191" s="24">
        <f t="shared" si="105"/>
        <v>2</v>
      </c>
      <c r="F191" s="24">
        <f t="shared" si="105"/>
        <v>0</v>
      </c>
      <c r="G191" s="24">
        <f t="shared" si="105"/>
        <v>0</v>
      </c>
      <c r="H191" s="25">
        <f t="shared" si="105"/>
        <v>0</v>
      </c>
      <c r="I191" s="3">
        <f t="shared" si="78"/>
        <v>2</v>
      </c>
    </row>
    <row r="192" spans="1:12" x14ac:dyDescent="0.2">
      <c r="A192" s="27" t="s">
        <v>31</v>
      </c>
      <c r="B192" s="56" t="s">
        <v>32</v>
      </c>
      <c r="C192" s="21">
        <v>2</v>
      </c>
      <c r="D192" s="21"/>
      <c r="E192" s="21">
        <f>C192+D192</f>
        <v>2</v>
      </c>
      <c r="F192" s="21"/>
      <c r="G192" s="21"/>
      <c r="H192" s="22"/>
      <c r="I192" s="3">
        <f t="shared" si="78"/>
        <v>2</v>
      </c>
    </row>
    <row r="193" spans="1:11" hidden="1" x14ac:dyDescent="0.2">
      <c r="A193" s="27"/>
      <c r="B193" s="51"/>
      <c r="C193" s="21"/>
      <c r="D193" s="21"/>
      <c r="E193" s="21"/>
      <c r="F193" s="21"/>
      <c r="G193" s="21"/>
      <c r="H193" s="22"/>
      <c r="I193" s="3">
        <f t="shared" si="78"/>
        <v>0</v>
      </c>
    </row>
    <row r="194" spans="1:11" ht="25.5" x14ac:dyDescent="0.2">
      <c r="A194" s="31" t="s">
        <v>33</v>
      </c>
      <c r="B194" s="57">
        <v>58</v>
      </c>
      <c r="C194" s="24">
        <v>26658</v>
      </c>
      <c r="D194" s="24">
        <f t="shared" ref="D194:H194" si="106">SUM(D195,D202,D209)</f>
        <v>0</v>
      </c>
      <c r="E194" s="24">
        <f t="shared" si="106"/>
        <v>26658</v>
      </c>
      <c r="F194" s="24">
        <f t="shared" si="106"/>
        <v>74190</v>
      </c>
      <c r="G194" s="24">
        <f t="shared" si="106"/>
        <v>0</v>
      </c>
      <c r="H194" s="25">
        <f t="shared" si="106"/>
        <v>0</v>
      </c>
      <c r="I194" s="3">
        <f t="shared" si="78"/>
        <v>100848</v>
      </c>
    </row>
    <row r="195" spans="1:11" x14ac:dyDescent="0.2">
      <c r="A195" s="31" t="s">
        <v>34</v>
      </c>
      <c r="B195" s="58" t="s">
        <v>35</v>
      </c>
      <c r="C195" s="24">
        <v>26658</v>
      </c>
      <c r="D195" s="24">
        <f t="shared" ref="D195:H195" si="107">SUM(D199,D200,D201)</f>
        <v>0</v>
      </c>
      <c r="E195" s="24">
        <f t="shared" si="107"/>
        <v>26658</v>
      </c>
      <c r="F195" s="24">
        <f t="shared" si="107"/>
        <v>74190</v>
      </c>
      <c r="G195" s="24">
        <f t="shared" si="107"/>
        <v>0</v>
      </c>
      <c r="H195" s="25">
        <f t="shared" si="107"/>
        <v>0</v>
      </c>
      <c r="I195" s="3">
        <f t="shared" si="78"/>
        <v>100848</v>
      </c>
    </row>
    <row r="196" spans="1:11" hidden="1" x14ac:dyDescent="0.2">
      <c r="A196" s="32" t="s">
        <v>1</v>
      </c>
      <c r="B196" s="59"/>
      <c r="C196" s="24"/>
      <c r="D196" s="24"/>
      <c r="E196" s="24"/>
      <c r="F196" s="24"/>
      <c r="G196" s="24"/>
      <c r="H196" s="25"/>
      <c r="I196" s="3">
        <f t="shared" si="78"/>
        <v>0</v>
      </c>
    </row>
    <row r="197" spans="1:11" hidden="1" x14ac:dyDescent="0.2">
      <c r="A197" s="32" t="s">
        <v>36</v>
      </c>
      <c r="B197" s="59"/>
      <c r="C197" s="24">
        <v>0</v>
      </c>
      <c r="D197" s="24">
        <f t="shared" ref="D197:E197" si="108">D199+D200+D201-D198</f>
        <v>0</v>
      </c>
      <c r="E197" s="24">
        <f t="shared" si="108"/>
        <v>0</v>
      </c>
      <c r="F197" s="24">
        <f>F199+F200+F201-F198</f>
        <v>0</v>
      </c>
      <c r="G197" s="24">
        <f t="shared" ref="G197:H197" si="109">G199+G200+G201-G198</f>
        <v>0</v>
      </c>
      <c r="H197" s="25">
        <f t="shared" si="109"/>
        <v>0</v>
      </c>
      <c r="I197" s="3">
        <f t="shared" si="78"/>
        <v>0</v>
      </c>
    </row>
    <row r="198" spans="1:11" x14ac:dyDescent="0.2">
      <c r="A198" s="32" t="s">
        <v>37</v>
      </c>
      <c r="B198" s="59"/>
      <c r="C198" s="24">
        <v>26658</v>
      </c>
      <c r="D198" s="24"/>
      <c r="E198" s="24">
        <f>C198+D198</f>
        <v>26658</v>
      </c>
      <c r="F198" s="24">
        <v>74190</v>
      </c>
      <c r="G198" s="24"/>
      <c r="H198" s="25"/>
      <c r="I198" s="3">
        <f t="shared" si="78"/>
        <v>100848</v>
      </c>
    </row>
    <row r="199" spans="1:11" x14ac:dyDescent="0.2">
      <c r="A199" s="20" t="s">
        <v>38</v>
      </c>
      <c r="B199" s="60" t="s">
        <v>39</v>
      </c>
      <c r="C199" s="21">
        <v>15219</v>
      </c>
      <c r="D199" s="21"/>
      <c r="E199" s="21">
        <f t="shared" ref="E199:E201" si="110">C199+D199</f>
        <v>15219</v>
      </c>
      <c r="F199" s="21">
        <f>ROUND(74190*(J199+K199),)</f>
        <v>42355</v>
      </c>
      <c r="G199" s="21"/>
      <c r="H199" s="22"/>
      <c r="I199" s="3">
        <f t="shared" si="78"/>
        <v>57574</v>
      </c>
      <c r="J199" s="2">
        <v>0.50529999999999997</v>
      </c>
      <c r="K199" s="2">
        <v>6.5600000000000006E-2</v>
      </c>
    </row>
    <row r="200" spans="1:11" x14ac:dyDescent="0.2">
      <c r="A200" s="20" t="s">
        <v>40</v>
      </c>
      <c r="B200" s="60" t="s">
        <v>41</v>
      </c>
      <c r="C200" s="21">
        <v>11439</v>
      </c>
      <c r="D200" s="21"/>
      <c r="E200" s="21">
        <f t="shared" si="110"/>
        <v>11439</v>
      </c>
      <c r="F200" s="21">
        <f>ROUND(74190*(J200+K200),)</f>
        <v>31835</v>
      </c>
      <c r="G200" s="21"/>
      <c r="H200" s="22"/>
      <c r="I200" s="3">
        <f t="shared" si="78"/>
        <v>43274</v>
      </c>
      <c r="J200" s="2">
        <v>0.42909999999999998</v>
      </c>
    </row>
    <row r="201" spans="1:11" hidden="1" x14ac:dyDescent="0.2">
      <c r="A201" s="20" t="s">
        <v>42</v>
      </c>
      <c r="B201" s="61" t="s">
        <v>43</v>
      </c>
      <c r="C201" s="21">
        <v>0</v>
      </c>
      <c r="D201" s="21"/>
      <c r="E201" s="21">
        <f t="shared" si="110"/>
        <v>0</v>
      </c>
      <c r="F201" s="21"/>
      <c r="G201" s="21"/>
      <c r="H201" s="22"/>
      <c r="I201" s="3">
        <f t="shared" si="78"/>
        <v>0</v>
      </c>
    </row>
    <row r="202" spans="1:11" hidden="1" x14ac:dyDescent="0.2">
      <c r="A202" s="31" t="s">
        <v>44</v>
      </c>
      <c r="B202" s="62" t="s">
        <v>45</v>
      </c>
      <c r="C202" s="24">
        <v>0</v>
      </c>
      <c r="D202" s="24">
        <f t="shared" ref="D202:H202" si="111">SUM(D206,D207,D208)</f>
        <v>0</v>
      </c>
      <c r="E202" s="24">
        <f t="shared" si="111"/>
        <v>0</v>
      </c>
      <c r="F202" s="24">
        <f t="shared" si="111"/>
        <v>0</v>
      </c>
      <c r="G202" s="24">
        <f t="shared" si="111"/>
        <v>0</v>
      </c>
      <c r="H202" s="25">
        <f t="shared" si="111"/>
        <v>0</v>
      </c>
      <c r="I202" s="3">
        <f t="shared" si="78"/>
        <v>0</v>
      </c>
    </row>
    <row r="203" spans="1:11" hidden="1" x14ac:dyDescent="0.2">
      <c r="A203" s="82" t="s">
        <v>1</v>
      </c>
      <c r="B203" s="62"/>
      <c r="C203" s="24"/>
      <c r="D203" s="24"/>
      <c r="E203" s="24"/>
      <c r="F203" s="24"/>
      <c r="G203" s="24"/>
      <c r="H203" s="25"/>
      <c r="I203" s="3">
        <f t="shared" si="78"/>
        <v>0</v>
      </c>
    </row>
    <row r="204" spans="1:11" hidden="1" x14ac:dyDescent="0.2">
      <c r="A204" s="32" t="s">
        <v>36</v>
      </c>
      <c r="B204" s="59"/>
      <c r="C204" s="24">
        <v>0</v>
      </c>
      <c r="D204" s="24">
        <f t="shared" ref="D204:H204" si="112">D206+D207+D208-D205</f>
        <v>0</v>
      </c>
      <c r="E204" s="24">
        <f t="shared" si="112"/>
        <v>0</v>
      </c>
      <c r="F204" s="24">
        <f t="shared" si="112"/>
        <v>0</v>
      </c>
      <c r="G204" s="24">
        <f t="shared" si="112"/>
        <v>0</v>
      </c>
      <c r="H204" s="25">
        <f t="shared" si="112"/>
        <v>0</v>
      </c>
      <c r="I204" s="3">
        <f t="shared" si="78"/>
        <v>0</v>
      </c>
    </row>
    <row r="205" spans="1:11" hidden="1" x14ac:dyDescent="0.2">
      <c r="A205" s="32" t="s">
        <v>37</v>
      </c>
      <c r="B205" s="59"/>
      <c r="C205" s="24"/>
      <c r="D205" s="24"/>
      <c r="E205" s="24"/>
      <c r="F205" s="24"/>
      <c r="G205" s="24"/>
      <c r="H205" s="25"/>
      <c r="I205" s="3">
        <f t="shared" si="78"/>
        <v>0</v>
      </c>
    </row>
    <row r="206" spans="1:11" hidden="1" x14ac:dyDescent="0.2">
      <c r="A206" s="20" t="s">
        <v>38</v>
      </c>
      <c r="B206" s="61" t="s">
        <v>46</v>
      </c>
      <c r="C206" s="21">
        <v>0</v>
      </c>
      <c r="D206" s="21"/>
      <c r="E206" s="21">
        <f t="shared" ref="E206:E208" si="113">C206+D206</f>
        <v>0</v>
      </c>
      <c r="F206" s="21"/>
      <c r="G206" s="21"/>
      <c r="H206" s="22"/>
      <c r="I206" s="3">
        <f t="shared" ref="I206:I269" si="114">SUM(E206:H206)</f>
        <v>0</v>
      </c>
    </row>
    <row r="207" spans="1:11" hidden="1" x14ac:dyDescent="0.2">
      <c r="A207" s="20" t="s">
        <v>40</v>
      </c>
      <c r="B207" s="61" t="s">
        <v>47</v>
      </c>
      <c r="C207" s="21">
        <v>0</v>
      </c>
      <c r="D207" s="21"/>
      <c r="E207" s="21">
        <f t="shared" si="113"/>
        <v>0</v>
      </c>
      <c r="F207" s="21"/>
      <c r="G207" s="21"/>
      <c r="H207" s="22"/>
      <c r="I207" s="3">
        <f t="shared" si="114"/>
        <v>0</v>
      </c>
    </row>
    <row r="208" spans="1:11" hidden="1" x14ac:dyDescent="0.2">
      <c r="A208" s="20" t="s">
        <v>42</v>
      </c>
      <c r="B208" s="61" t="s">
        <v>48</v>
      </c>
      <c r="C208" s="21">
        <v>0</v>
      </c>
      <c r="D208" s="21"/>
      <c r="E208" s="21">
        <f t="shared" si="113"/>
        <v>0</v>
      </c>
      <c r="F208" s="21"/>
      <c r="G208" s="21"/>
      <c r="H208" s="22"/>
      <c r="I208" s="3">
        <f t="shared" si="114"/>
        <v>0</v>
      </c>
    </row>
    <row r="209" spans="1:9" hidden="1" x14ac:dyDescent="0.2">
      <c r="A209" s="31" t="s">
        <v>49</v>
      </c>
      <c r="B209" s="63" t="s">
        <v>50</v>
      </c>
      <c r="C209" s="24">
        <v>0</v>
      </c>
      <c r="D209" s="24">
        <f t="shared" ref="D209:H209" si="115">SUM(D213,D214,D215)</f>
        <v>0</v>
      </c>
      <c r="E209" s="24">
        <f t="shared" si="115"/>
        <v>0</v>
      </c>
      <c r="F209" s="24">
        <f t="shared" si="115"/>
        <v>0</v>
      </c>
      <c r="G209" s="24">
        <f t="shared" si="115"/>
        <v>0</v>
      </c>
      <c r="H209" s="25">
        <f t="shared" si="115"/>
        <v>0</v>
      </c>
      <c r="I209" s="3">
        <f t="shared" si="114"/>
        <v>0</v>
      </c>
    </row>
    <row r="210" spans="1:9" hidden="1" x14ac:dyDescent="0.2">
      <c r="A210" s="82" t="s">
        <v>1</v>
      </c>
      <c r="B210" s="63"/>
      <c r="C210" s="24"/>
      <c r="D210" s="24"/>
      <c r="E210" s="24"/>
      <c r="F210" s="24"/>
      <c r="G210" s="24"/>
      <c r="H210" s="25"/>
      <c r="I210" s="3">
        <f t="shared" si="114"/>
        <v>0</v>
      </c>
    </row>
    <row r="211" spans="1:9" hidden="1" x14ac:dyDescent="0.2">
      <c r="A211" s="32" t="s">
        <v>36</v>
      </c>
      <c r="B211" s="59"/>
      <c r="C211" s="24">
        <v>0</v>
      </c>
      <c r="D211" s="24">
        <f t="shared" ref="D211:H211" si="116">D213+D214+D215-D212</f>
        <v>0</v>
      </c>
      <c r="E211" s="24">
        <f t="shared" si="116"/>
        <v>0</v>
      </c>
      <c r="F211" s="24">
        <f t="shared" si="116"/>
        <v>0</v>
      </c>
      <c r="G211" s="24">
        <f t="shared" si="116"/>
        <v>0</v>
      </c>
      <c r="H211" s="25">
        <f t="shared" si="116"/>
        <v>0</v>
      </c>
      <c r="I211" s="3">
        <f t="shared" si="114"/>
        <v>0</v>
      </c>
    </row>
    <row r="212" spans="1:9" hidden="1" x14ac:dyDescent="0.2">
      <c r="A212" s="32" t="s">
        <v>37</v>
      </c>
      <c r="B212" s="59"/>
      <c r="C212" s="24"/>
      <c r="D212" s="24"/>
      <c r="E212" s="24"/>
      <c r="F212" s="24"/>
      <c r="G212" s="24"/>
      <c r="H212" s="25"/>
      <c r="I212" s="3">
        <f t="shared" si="114"/>
        <v>0</v>
      </c>
    </row>
    <row r="213" spans="1:9" hidden="1" x14ac:dyDescent="0.2">
      <c r="A213" s="20" t="s">
        <v>38</v>
      </c>
      <c r="B213" s="61" t="s">
        <v>51</v>
      </c>
      <c r="C213" s="21">
        <v>0</v>
      </c>
      <c r="D213" s="21"/>
      <c r="E213" s="21">
        <f t="shared" ref="E213:E215" si="117">C213+D213</f>
        <v>0</v>
      </c>
      <c r="F213" s="21"/>
      <c r="G213" s="21"/>
      <c r="H213" s="22"/>
      <c r="I213" s="3">
        <f t="shared" si="114"/>
        <v>0</v>
      </c>
    </row>
    <row r="214" spans="1:9" hidden="1" x14ac:dyDescent="0.2">
      <c r="A214" s="20" t="s">
        <v>40</v>
      </c>
      <c r="B214" s="61" t="s">
        <v>52</v>
      </c>
      <c r="C214" s="21">
        <v>0</v>
      </c>
      <c r="D214" s="21"/>
      <c r="E214" s="21">
        <f t="shared" si="117"/>
        <v>0</v>
      </c>
      <c r="F214" s="21"/>
      <c r="G214" s="21"/>
      <c r="H214" s="22"/>
      <c r="I214" s="3">
        <f t="shared" si="114"/>
        <v>0</v>
      </c>
    </row>
    <row r="215" spans="1:9" hidden="1" x14ac:dyDescent="0.2">
      <c r="A215" s="20" t="s">
        <v>42</v>
      </c>
      <c r="B215" s="61" t="s">
        <v>53</v>
      </c>
      <c r="C215" s="21">
        <v>0</v>
      </c>
      <c r="D215" s="21"/>
      <c r="E215" s="21">
        <f t="shared" si="117"/>
        <v>0</v>
      </c>
      <c r="F215" s="21"/>
      <c r="G215" s="21"/>
      <c r="H215" s="22"/>
      <c r="I215" s="3">
        <f t="shared" si="114"/>
        <v>0</v>
      </c>
    </row>
    <row r="216" spans="1:9" hidden="1" x14ac:dyDescent="0.2">
      <c r="A216" s="83"/>
      <c r="B216" s="95"/>
      <c r="C216" s="21"/>
      <c r="D216" s="21"/>
      <c r="E216" s="21"/>
      <c r="F216" s="21"/>
      <c r="G216" s="21"/>
      <c r="H216" s="22"/>
      <c r="I216" s="3">
        <f t="shared" si="114"/>
        <v>0</v>
      </c>
    </row>
    <row r="217" spans="1:9" hidden="1" x14ac:dyDescent="0.2">
      <c r="A217" s="26" t="s">
        <v>54</v>
      </c>
      <c r="B217" s="63" t="s">
        <v>55</v>
      </c>
      <c r="C217" s="24">
        <v>0</v>
      </c>
      <c r="D217" s="24"/>
      <c r="E217" s="24">
        <f>C217+D217</f>
        <v>0</v>
      </c>
      <c r="F217" s="24"/>
      <c r="G217" s="24"/>
      <c r="H217" s="25"/>
      <c r="I217" s="3">
        <f t="shared" si="114"/>
        <v>0</v>
      </c>
    </row>
    <row r="218" spans="1:9" hidden="1" x14ac:dyDescent="0.2">
      <c r="A218" s="83"/>
      <c r="B218" s="95"/>
      <c r="C218" s="21"/>
      <c r="D218" s="21"/>
      <c r="E218" s="21"/>
      <c r="F218" s="21"/>
      <c r="G218" s="21"/>
      <c r="H218" s="22"/>
      <c r="I218" s="3">
        <f t="shared" si="114"/>
        <v>0</v>
      </c>
    </row>
    <row r="219" spans="1:9" hidden="1" x14ac:dyDescent="0.2">
      <c r="A219" s="26" t="s">
        <v>56</v>
      </c>
      <c r="B219" s="63"/>
      <c r="C219" s="24">
        <v>0</v>
      </c>
      <c r="D219" s="24">
        <f t="shared" ref="D219:H219" si="118">D172-D190</f>
        <v>0</v>
      </c>
      <c r="E219" s="24">
        <f t="shared" si="118"/>
        <v>0</v>
      </c>
      <c r="F219" s="24">
        <f t="shared" si="118"/>
        <v>0</v>
      </c>
      <c r="G219" s="24">
        <f t="shared" si="118"/>
        <v>0</v>
      </c>
      <c r="H219" s="25">
        <f t="shared" si="118"/>
        <v>0</v>
      </c>
      <c r="I219" s="3">
        <f t="shared" si="114"/>
        <v>0</v>
      </c>
    </row>
    <row r="220" spans="1:9" s="6" customFormat="1" ht="25.5" x14ac:dyDescent="0.2">
      <c r="A220" s="77" t="s">
        <v>70</v>
      </c>
      <c r="B220" s="78"/>
      <c r="C220" s="79">
        <v>5446</v>
      </c>
      <c r="D220" s="79">
        <f t="shared" ref="D220:H220" si="119">SUM(D221)</f>
        <v>0</v>
      </c>
      <c r="E220" s="79">
        <f t="shared" si="119"/>
        <v>5446</v>
      </c>
      <c r="F220" s="79">
        <f t="shared" si="119"/>
        <v>8343</v>
      </c>
      <c r="G220" s="79">
        <f t="shared" si="119"/>
        <v>0</v>
      </c>
      <c r="H220" s="80">
        <f t="shared" si="119"/>
        <v>0</v>
      </c>
      <c r="I220" s="19">
        <f t="shared" si="114"/>
        <v>13789</v>
      </c>
    </row>
    <row r="221" spans="1:9" s="40" customFormat="1" x14ac:dyDescent="0.2">
      <c r="A221" s="36" t="s">
        <v>61</v>
      </c>
      <c r="B221" s="65"/>
      <c r="C221" s="37">
        <v>5446</v>
      </c>
      <c r="D221" s="37">
        <f t="shared" ref="D221:H221" si="120">SUM(D222,D223,D224,D225)</f>
        <v>0</v>
      </c>
      <c r="E221" s="37">
        <f t="shared" si="120"/>
        <v>5446</v>
      </c>
      <c r="F221" s="37">
        <f t="shared" si="120"/>
        <v>8343</v>
      </c>
      <c r="G221" s="37">
        <f t="shared" si="120"/>
        <v>0</v>
      </c>
      <c r="H221" s="38">
        <f t="shared" si="120"/>
        <v>0</v>
      </c>
      <c r="I221" s="39">
        <f t="shared" si="114"/>
        <v>13789</v>
      </c>
    </row>
    <row r="222" spans="1:9" x14ac:dyDescent="0.2">
      <c r="A222" s="20" t="s">
        <v>6</v>
      </c>
      <c r="B222" s="48"/>
      <c r="C222" s="21">
        <v>207</v>
      </c>
      <c r="D222" s="21"/>
      <c r="E222" s="21">
        <f>SUM(C222,D222)</f>
        <v>207</v>
      </c>
      <c r="F222" s="21">
        <f>891+4019+ROUND((5170-4019)*0.02,)+2282</f>
        <v>7215</v>
      </c>
      <c r="G222" s="21"/>
      <c r="H222" s="22"/>
      <c r="I222" s="3">
        <f t="shared" si="114"/>
        <v>7422</v>
      </c>
    </row>
    <row r="223" spans="1:9" hidden="1" x14ac:dyDescent="0.2">
      <c r="A223" s="20" t="s">
        <v>7</v>
      </c>
      <c r="B223" s="94"/>
      <c r="C223" s="21">
        <v>0</v>
      </c>
      <c r="D223" s="21"/>
      <c r="E223" s="21">
        <f t="shared" ref="E223:E224" si="121">SUM(C223,D223)</f>
        <v>0</v>
      </c>
      <c r="F223" s="21"/>
      <c r="G223" s="21"/>
      <c r="H223" s="22"/>
      <c r="I223" s="3">
        <f t="shared" si="114"/>
        <v>0</v>
      </c>
    </row>
    <row r="224" spans="1:9" ht="38.25" x14ac:dyDescent="0.2">
      <c r="A224" s="20" t="s">
        <v>8</v>
      </c>
      <c r="B224" s="48">
        <v>420269</v>
      </c>
      <c r="C224" s="21">
        <v>1497</v>
      </c>
      <c r="D224" s="21"/>
      <c r="E224" s="21">
        <f t="shared" si="121"/>
        <v>1497</v>
      </c>
      <c r="F224" s="21">
        <f>ROUND((5170-4019)*0.28,)</f>
        <v>322</v>
      </c>
      <c r="G224" s="21"/>
      <c r="H224" s="22"/>
      <c r="I224" s="3">
        <f t="shared" si="114"/>
        <v>1819</v>
      </c>
    </row>
    <row r="225" spans="1:9" ht="25.5" x14ac:dyDescent="0.2">
      <c r="A225" s="23" t="s">
        <v>9</v>
      </c>
      <c r="B225" s="49" t="s">
        <v>10</v>
      </c>
      <c r="C225" s="24">
        <v>3742</v>
      </c>
      <c r="D225" s="24">
        <f t="shared" ref="D225:H225" si="122">SUM(D226,D230,D234)</f>
        <v>0</v>
      </c>
      <c r="E225" s="24">
        <f t="shared" si="122"/>
        <v>3742</v>
      </c>
      <c r="F225" s="24">
        <f t="shared" si="122"/>
        <v>806</v>
      </c>
      <c r="G225" s="24">
        <f t="shared" si="122"/>
        <v>0</v>
      </c>
      <c r="H225" s="25">
        <f t="shared" si="122"/>
        <v>0</v>
      </c>
      <c r="I225" s="3">
        <f t="shared" si="114"/>
        <v>4548</v>
      </c>
    </row>
    <row r="226" spans="1:9" x14ac:dyDescent="0.2">
      <c r="A226" s="26" t="s">
        <v>11</v>
      </c>
      <c r="B226" s="50" t="s">
        <v>12</v>
      </c>
      <c r="C226" s="24">
        <v>3742</v>
      </c>
      <c r="D226" s="24">
        <f t="shared" ref="D226:H226" si="123">SUM(D227:D229)</f>
        <v>0</v>
      </c>
      <c r="E226" s="24">
        <f t="shared" si="123"/>
        <v>3742</v>
      </c>
      <c r="F226" s="24">
        <f t="shared" si="123"/>
        <v>806</v>
      </c>
      <c r="G226" s="24">
        <f t="shared" si="123"/>
        <v>0</v>
      </c>
      <c r="H226" s="25">
        <f t="shared" si="123"/>
        <v>0</v>
      </c>
      <c r="I226" s="3">
        <f t="shared" si="114"/>
        <v>4548</v>
      </c>
    </row>
    <row r="227" spans="1:9" x14ac:dyDescent="0.2">
      <c r="A227" s="27" t="s">
        <v>13</v>
      </c>
      <c r="B227" s="51" t="s">
        <v>14</v>
      </c>
      <c r="C227" s="21">
        <v>3688</v>
      </c>
      <c r="D227" s="21"/>
      <c r="E227" s="21">
        <f t="shared" ref="E227:E229" si="124">SUM(C227,D227)</f>
        <v>3688</v>
      </c>
      <c r="F227" s="21">
        <f>ROUND((5170-4019)*0.7,)</f>
        <v>806</v>
      </c>
      <c r="G227" s="21"/>
      <c r="H227" s="22"/>
      <c r="I227" s="3">
        <f t="shared" si="114"/>
        <v>4494</v>
      </c>
    </row>
    <row r="228" spans="1:9" x14ac:dyDescent="0.2">
      <c r="A228" s="27" t="s">
        <v>15</v>
      </c>
      <c r="B228" s="52" t="s">
        <v>16</v>
      </c>
      <c r="C228" s="21">
        <v>54</v>
      </c>
      <c r="D228" s="21"/>
      <c r="E228" s="21">
        <f t="shared" si="124"/>
        <v>54</v>
      </c>
      <c r="F228" s="21"/>
      <c r="G228" s="21"/>
      <c r="H228" s="22"/>
      <c r="I228" s="3">
        <f t="shared" si="114"/>
        <v>54</v>
      </c>
    </row>
    <row r="229" spans="1:9" hidden="1" x14ac:dyDescent="0.2">
      <c r="A229" s="27" t="s">
        <v>17</v>
      </c>
      <c r="B229" s="52" t="s">
        <v>18</v>
      </c>
      <c r="C229" s="21">
        <v>0</v>
      </c>
      <c r="D229" s="21"/>
      <c r="E229" s="21">
        <f t="shared" si="124"/>
        <v>0</v>
      </c>
      <c r="F229" s="21"/>
      <c r="G229" s="21"/>
      <c r="H229" s="22"/>
      <c r="I229" s="3">
        <f t="shared" si="114"/>
        <v>0</v>
      </c>
    </row>
    <row r="230" spans="1:9" hidden="1" x14ac:dyDescent="0.2">
      <c r="A230" s="26" t="s">
        <v>19</v>
      </c>
      <c r="B230" s="53" t="s">
        <v>20</v>
      </c>
      <c r="C230" s="24">
        <v>0</v>
      </c>
      <c r="D230" s="24">
        <f t="shared" ref="D230:H230" si="125">SUM(D231:D233)</f>
        <v>0</v>
      </c>
      <c r="E230" s="24">
        <f t="shared" si="125"/>
        <v>0</v>
      </c>
      <c r="F230" s="24">
        <f t="shared" si="125"/>
        <v>0</v>
      </c>
      <c r="G230" s="24">
        <f t="shared" si="125"/>
        <v>0</v>
      </c>
      <c r="H230" s="25">
        <f t="shared" si="125"/>
        <v>0</v>
      </c>
      <c r="I230" s="3">
        <f t="shared" si="114"/>
        <v>0</v>
      </c>
    </row>
    <row r="231" spans="1:9" hidden="1" x14ac:dyDescent="0.2">
      <c r="A231" s="27" t="s">
        <v>13</v>
      </c>
      <c r="B231" s="52" t="s">
        <v>21</v>
      </c>
      <c r="C231" s="21">
        <v>0</v>
      </c>
      <c r="D231" s="21"/>
      <c r="E231" s="21">
        <f t="shared" ref="E231:E233" si="126">SUM(C231,D231)</f>
        <v>0</v>
      </c>
      <c r="F231" s="21"/>
      <c r="G231" s="21"/>
      <c r="H231" s="22"/>
      <c r="I231" s="3">
        <f t="shared" si="114"/>
        <v>0</v>
      </c>
    </row>
    <row r="232" spans="1:9" hidden="1" x14ac:dyDescent="0.2">
      <c r="A232" s="27" t="s">
        <v>15</v>
      </c>
      <c r="B232" s="52" t="s">
        <v>22</v>
      </c>
      <c r="C232" s="21">
        <v>0</v>
      </c>
      <c r="D232" s="21"/>
      <c r="E232" s="21">
        <f t="shared" si="126"/>
        <v>0</v>
      </c>
      <c r="F232" s="21"/>
      <c r="G232" s="21"/>
      <c r="H232" s="22"/>
      <c r="I232" s="3">
        <f t="shared" si="114"/>
        <v>0</v>
      </c>
    </row>
    <row r="233" spans="1:9" hidden="1" x14ac:dyDescent="0.2">
      <c r="A233" s="27" t="s">
        <v>17</v>
      </c>
      <c r="B233" s="52" t="s">
        <v>23</v>
      </c>
      <c r="C233" s="21">
        <v>0</v>
      </c>
      <c r="D233" s="21"/>
      <c r="E233" s="21">
        <f t="shared" si="126"/>
        <v>0</v>
      </c>
      <c r="F233" s="21"/>
      <c r="G233" s="21"/>
      <c r="H233" s="22"/>
      <c r="I233" s="3">
        <f t="shared" si="114"/>
        <v>0</v>
      </c>
    </row>
    <row r="234" spans="1:9" hidden="1" x14ac:dyDescent="0.2">
      <c r="A234" s="26" t="s">
        <v>24</v>
      </c>
      <c r="B234" s="53" t="s">
        <v>25</v>
      </c>
      <c r="C234" s="24">
        <v>0</v>
      </c>
      <c r="D234" s="24">
        <f t="shared" ref="D234:H234" si="127">SUM(D235:D237)</f>
        <v>0</v>
      </c>
      <c r="E234" s="24">
        <f t="shared" si="127"/>
        <v>0</v>
      </c>
      <c r="F234" s="24">
        <f t="shared" si="127"/>
        <v>0</v>
      </c>
      <c r="G234" s="24">
        <f t="shared" si="127"/>
        <v>0</v>
      </c>
      <c r="H234" s="25">
        <f t="shared" si="127"/>
        <v>0</v>
      </c>
      <c r="I234" s="3">
        <f t="shared" si="114"/>
        <v>0</v>
      </c>
    </row>
    <row r="235" spans="1:9" hidden="1" x14ac:dyDescent="0.2">
      <c r="A235" s="27" t="s">
        <v>13</v>
      </c>
      <c r="B235" s="52" t="s">
        <v>26</v>
      </c>
      <c r="C235" s="21">
        <v>0</v>
      </c>
      <c r="D235" s="21"/>
      <c r="E235" s="21">
        <f t="shared" ref="E235:E237" si="128">SUM(C235,D235)</f>
        <v>0</v>
      </c>
      <c r="F235" s="21"/>
      <c r="G235" s="21"/>
      <c r="H235" s="22"/>
      <c r="I235" s="3">
        <f t="shared" si="114"/>
        <v>0</v>
      </c>
    </row>
    <row r="236" spans="1:9" hidden="1" x14ac:dyDescent="0.2">
      <c r="A236" s="27" t="s">
        <v>15</v>
      </c>
      <c r="B236" s="52" t="s">
        <v>27</v>
      </c>
      <c r="C236" s="21">
        <v>0</v>
      </c>
      <c r="D236" s="21"/>
      <c r="E236" s="21">
        <f t="shared" si="128"/>
        <v>0</v>
      </c>
      <c r="F236" s="21"/>
      <c r="G236" s="21"/>
      <c r="H236" s="22"/>
      <c r="I236" s="3">
        <f t="shared" si="114"/>
        <v>0</v>
      </c>
    </row>
    <row r="237" spans="1:9" hidden="1" x14ac:dyDescent="0.2">
      <c r="A237" s="27" t="s">
        <v>17</v>
      </c>
      <c r="B237" s="52" t="s">
        <v>28</v>
      </c>
      <c r="C237" s="21">
        <v>0</v>
      </c>
      <c r="D237" s="21"/>
      <c r="E237" s="21">
        <f t="shared" si="128"/>
        <v>0</v>
      </c>
      <c r="F237" s="21"/>
      <c r="G237" s="21"/>
      <c r="H237" s="22"/>
      <c r="I237" s="3">
        <f t="shared" si="114"/>
        <v>0</v>
      </c>
    </row>
    <row r="238" spans="1:9" s="40" customFormat="1" x14ac:dyDescent="0.2">
      <c r="A238" s="36" t="s">
        <v>80</v>
      </c>
      <c r="B238" s="65"/>
      <c r="C238" s="37">
        <v>5446</v>
      </c>
      <c r="D238" s="37">
        <f t="shared" ref="D238:H238" si="129">SUM(D239,D242,D265)</f>
        <v>0</v>
      </c>
      <c r="E238" s="37">
        <f t="shared" si="129"/>
        <v>5446</v>
      </c>
      <c r="F238" s="37">
        <f t="shared" si="129"/>
        <v>8343</v>
      </c>
      <c r="G238" s="37">
        <f t="shared" si="129"/>
        <v>0</v>
      </c>
      <c r="H238" s="38">
        <f t="shared" si="129"/>
        <v>0</v>
      </c>
      <c r="I238" s="39">
        <f t="shared" si="114"/>
        <v>13789</v>
      </c>
    </row>
    <row r="239" spans="1:9" hidden="1" x14ac:dyDescent="0.2">
      <c r="A239" s="31" t="s">
        <v>30</v>
      </c>
      <c r="B239" s="55">
        <v>20</v>
      </c>
      <c r="C239" s="24">
        <v>0</v>
      </c>
      <c r="D239" s="24">
        <f t="shared" ref="D239:H239" si="130">SUM(D240)</f>
        <v>0</v>
      </c>
      <c r="E239" s="24">
        <f t="shared" si="130"/>
        <v>0</v>
      </c>
      <c r="F239" s="24">
        <f t="shared" si="130"/>
        <v>0</v>
      </c>
      <c r="G239" s="24">
        <f t="shared" si="130"/>
        <v>0</v>
      </c>
      <c r="H239" s="25">
        <f t="shared" si="130"/>
        <v>0</v>
      </c>
      <c r="I239" s="3">
        <f t="shared" si="114"/>
        <v>0</v>
      </c>
    </row>
    <row r="240" spans="1:9" hidden="1" x14ac:dyDescent="0.2">
      <c r="A240" s="27" t="s">
        <v>31</v>
      </c>
      <c r="B240" s="56" t="s">
        <v>32</v>
      </c>
      <c r="C240" s="21">
        <v>0</v>
      </c>
      <c r="D240" s="21"/>
      <c r="E240" s="21">
        <f>C240+D240</f>
        <v>0</v>
      </c>
      <c r="F240" s="21"/>
      <c r="G240" s="21"/>
      <c r="H240" s="22"/>
      <c r="I240" s="3">
        <f t="shared" si="114"/>
        <v>0</v>
      </c>
    </row>
    <row r="241" spans="1:9" hidden="1" x14ac:dyDescent="0.2">
      <c r="A241" s="27"/>
      <c r="B241" s="51"/>
      <c r="C241" s="21"/>
      <c r="D241" s="21"/>
      <c r="E241" s="21"/>
      <c r="F241" s="21"/>
      <c r="G241" s="21"/>
      <c r="H241" s="22"/>
      <c r="I241" s="3">
        <f t="shared" si="114"/>
        <v>0</v>
      </c>
    </row>
    <row r="242" spans="1:9" ht="25.5" x14ac:dyDescent="0.2">
      <c r="A242" s="31" t="s">
        <v>33</v>
      </c>
      <c r="B242" s="57">
        <v>58</v>
      </c>
      <c r="C242" s="24">
        <v>5446</v>
      </c>
      <c r="D242" s="24">
        <f t="shared" ref="D242:H242" si="131">SUM(D243,D250,D257)</f>
        <v>0</v>
      </c>
      <c r="E242" s="24">
        <f t="shared" si="131"/>
        <v>5446</v>
      </c>
      <c r="F242" s="24">
        <f t="shared" si="131"/>
        <v>8343</v>
      </c>
      <c r="G242" s="24">
        <f t="shared" si="131"/>
        <v>0</v>
      </c>
      <c r="H242" s="25">
        <f t="shared" si="131"/>
        <v>0</v>
      </c>
      <c r="I242" s="3">
        <f t="shared" si="114"/>
        <v>13789</v>
      </c>
    </row>
    <row r="243" spans="1:9" x14ac:dyDescent="0.2">
      <c r="A243" s="31" t="s">
        <v>34</v>
      </c>
      <c r="B243" s="58" t="s">
        <v>35</v>
      </c>
      <c r="C243" s="24">
        <v>5446</v>
      </c>
      <c r="D243" s="24">
        <f t="shared" ref="D243:H243" si="132">SUM(D247,D248,D249)</f>
        <v>0</v>
      </c>
      <c r="E243" s="24">
        <f t="shared" si="132"/>
        <v>5446</v>
      </c>
      <c r="F243" s="24">
        <f t="shared" si="132"/>
        <v>8343</v>
      </c>
      <c r="G243" s="24">
        <f t="shared" si="132"/>
        <v>0</v>
      </c>
      <c r="H243" s="25">
        <f t="shared" si="132"/>
        <v>0</v>
      </c>
      <c r="I243" s="3">
        <f t="shared" si="114"/>
        <v>13789</v>
      </c>
    </row>
    <row r="244" spans="1:9" hidden="1" x14ac:dyDescent="0.2">
      <c r="A244" s="32" t="s">
        <v>1</v>
      </c>
      <c r="B244" s="59"/>
      <c r="C244" s="24"/>
      <c r="D244" s="24"/>
      <c r="E244" s="24"/>
      <c r="F244" s="24"/>
      <c r="G244" s="24"/>
      <c r="H244" s="25"/>
      <c r="I244" s="3">
        <f t="shared" si="114"/>
        <v>0</v>
      </c>
    </row>
    <row r="245" spans="1:9" hidden="1" x14ac:dyDescent="0.2">
      <c r="A245" s="32" t="s">
        <v>36</v>
      </c>
      <c r="B245" s="59"/>
      <c r="C245" s="24">
        <v>0</v>
      </c>
      <c r="D245" s="24">
        <f t="shared" ref="D245:E245" si="133">D247+D248+D249-D246</f>
        <v>0</v>
      </c>
      <c r="E245" s="24">
        <f t="shared" si="133"/>
        <v>0</v>
      </c>
      <c r="F245" s="24">
        <f>F247+F248+F249-F246</f>
        <v>0</v>
      </c>
      <c r="G245" s="24">
        <f t="shared" ref="G245:H245" si="134">G247+G248+G249-G246</f>
        <v>0</v>
      </c>
      <c r="H245" s="25">
        <f t="shared" si="134"/>
        <v>0</v>
      </c>
      <c r="I245" s="3">
        <f t="shared" si="114"/>
        <v>0</v>
      </c>
    </row>
    <row r="246" spans="1:9" x14ac:dyDescent="0.2">
      <c r="A246" s="32" t="s">
        <v>37</v>
      </c>
      <c r="B246" s="59"/>
      <c r="C246" s="24">
        <v>5446</v>
      </c>
      <c r="D246" s="24"/>
      <c r="E246" s="24">
        <f t="shared" ref="E246:E249" si="135">C246+D246</f>
        <v>5446</v>
      </c>
      <c r="F246" s="24">
        <f>6061+2282</f>
        <v>8343</v>
      </c>
      <c r="G246" s="24"/>
      <c r="H246" s="25"/>
      <c r="I246" s="3">
        <f t="shared" si="114"/>
        <v>13789</v>
      </c>
    </row>
    <row r="247" spans="1:9" x14ac:dyDescent="0.2">
      <c r="A247" s="20" t="s">
        <v>38</v>
      </c>
      <c r="B247" s="60" t="s">
        <v>39</v>
      </c>
      <c r="C247" s="21">
        <v>1604</v>
      </c>
      <c r="D247" s="21"/>
      <c r="E247" s="21">
        <f t="shared" si="135"/>
        <v>1604</v>
      </c>
      <c r="F247" s="21">
        <f>ROUND((5170-4019)*0.3,2)</f>
        <v>345.3</v>
      </c>
      <c r="G247" s="21"/>
      <c r="H247" s="22"/>
      <c r="I247" s="3">
        <f t="shared" si="114"/>
        <v>1949.3</v>
      </c>
    </row>
    <row r="248" spans="1:9" x14ac:dyDescent="0.2">
      <c r="A248" s="20" t="s">
        <v>40</v>
      </c>
      <c r="B248" s="60" t="s">
        <v>41</v>
      </c>
      <c r="C248" s="21">
        <v>3742</v>
      </c>
      <c r="D248" s="21"/>
      <c r="E248" s="21">
        <f t="shared" si="135"/>
        <v>3742</v>
      </c>
      <c r="F248" s="21">
        <f>ROUND((5170-4019)*0.7,2)</f>
        <v>805.7</v>
      </c>
      <c r="G248" s="21"/>
      <c r="H248" s="22"/>
      <c r="I248" s="3">
        <f t="shared" si="114"/>
        <v>4547.7</v>
      </c>
    </row>
    <row r="249" spans="1:9" x14ac:dyDescent="0.2">
      <c r="A249" s="20" t="s">
        <v>42</v>
      </c>
      <c r="B249" s="61" t="s">
        <v>43</v>
      </c>
      <c r="C249" s="21">
        <v>100</v>
      </c>
      <c r="D249" s="21"/>
      <c r="E249" s="21">
        <f t="shared" si="135"/>
        <v>100</v>
      </c>
      <c r="F249" s="21">
        <f>891+4019+2282</f>
        <v>7192</v>
      </c>
      <c r="G249" s="21"/>
      <c r="H249" s="22"/>
      <c r="I249" s="3">
        <f t="shared" si="114"/>
        <v>7292</v>
      </c>
    </row>
    <row r="250" spans="1:9" hidden="1" x14ac:dyDescent="0.2">
      <c r="A250" s="31" t="s">
        <v>44</v>
      </c>
      <c r="B250" s="62" t="s">
        <v>45</v>
      </c>
      <c r="C250" s="24">
        <v>0</v>
      </c>
      <c r="D250" s="24">
        <f t="shared" ref="D250:H250" si="136">SUM(D254,D255,D256)</f>
        <v>0</v>
      </c>
      <c r="E250" s="24">
        <f t="shared" si="136"/>
        <v>0</v>
      </c>
      <c r="F250" s="24">
        <f t="shared" si="136"/>
        <v>0</v>
      </c>
      <c r="G250" s="24">
        <f t="shared" si="136"/>
        <v>0</v>
      </c>
      <c r="H250" s="25">
        <f t="shared" si="136"/>
        <v>0</v>
      </c>
      <c r="I250" s="3">
        <f t="shared" si="114"/>
        <v>0</v>
      </c>
    </row>
    <row r="251" spans="1:9" hidden="1" x14ac:dyDescent="0.2">
      <c r="A251" s="82" t="s">
        <v>1</v>
      </c>
      <c r="B251" s="62"/>
      <c r="C251" s="24"/>
      <c r="D251" s="24"/>
      <c r="E251" s="24"/>
      <c r="F251" s="24"/>
      <c r="G251" s="24"/>
      <c r="H251" s="25"/>
      <c r="I251" s="3">
        <f t="shared" si="114"/>
        <v>0</v>
      </c>
    </row>
    <row r="252" spans="1:9" hidden="1" x14ac:dyDescent="0.2">
      <c r="A252" s="32" t="s">
        <v>36</v>
      </c>
      <c r="B252" s="59"/>
      <c r="C252" s="24">
        <v>0</v>
      </c>
      <c r="D252" s="24">
        <f t="shared" ref="D252:H252" si="137">D254+D255+D256-D253</f>
        <v>0</v>
      </c>
      <c r="E252" s="24">
        <f t="shared" si="137"/>
        <v>0</v>
      </c>
      <c r="F252" s="24">
        <f t="shared" si="137"/>
        <v>0</v>
      </c>
      <c r="G252" s="24">
        <f t="shared" si="137"/>
        <v>0</v>
      </c>
      <c r="H252" s="25">
        <f t="shared" si="137"/>
        <v>0</v>
      </c>
      <c r="I252" s="3">
        <f t="shared" si="114"/>
        <v>0</v>
      </c>
    </row>
    <row r="253" spans="1:9" hidden="1" x14ac:dyDescent="0.2">
      <c r="A253" s="32" t="s">
        <v>37</v>
      </c>
      <c r="B253" s="59"/>
      <c r="C253" s="24"/>
      <c r="D253" s="24"/>
      <c r="E253" s="24"/>
      <c r="F253" s="24"/>
      <c r="G253" s="24"/>
      <c r="H253" s="25"/>
      <c r="I253" s="3">
        <f t="shared" si="114"/>
        <v>0</v>
      </c>
    </row>
    <row r="254" spans="1:9" hidden="1" x14ac:dyDescent="0.2">
      <c r="A254" s="20" t="s">
        <v>38</v>
      </c>
      <c r="B254" s="61" t="s">
        <v>46</v>
      </c>
      <c r="C254" s="21">
        <v>0</v>
      </c>
      <c r="D254" s="21"/>
      <c r="E254" s="21">
        <f t="shared" ref="E254:E256" si="138">C254+D254</f>
        <v>0</v>
      </c>
      <c r="F254" s="21"/>
      <c r="G254" s="21"/>
      <c r="H254" s="22"/>
      <c r="I254" s="3">
        <f t="shared" si="114"/>
        <v>0</v>
      </c>
    </row>
    <row r="255" spans="1:9" hidden="1" x14ac:dyDescent="0.2">
      <c r="A255" s="20" t="s">
        <v>40</v>
      </c>
      <c r="B255" s="61" t="s">
        <v>47</v>
      </c>
      <c r="C255" s="21">
        <v>0</v>
      </c>
      <c r="D255" s="21"/>
      <c r="E255" s="21">
        <f t="shared" si="138"/>
        <v>0</v>
      </c>
      <c r="F255" s="21"/>
      <c r="G255" s="21"/>
      <c r="H255" s="22"/>
      <c r="I255" s="3">
        <f t="shared" si="114"/>
        <v>0</v>
      </c>
    </row>
    <row r="256" spans="1:9" hidden="1" x14ac:dyDescent="0.2">
      <c r="A256" s="20" t="s">
        <v>42</v>
      </c>
      <c r="B256" s="61" t="s">
        <v>48</v>
      </c>
      <c r="C256" s="21">
        <v>0</v>
      </c>
      <c r="D256" s="21"/>
      <c r="E256" s="21">
        <f t="shared" si="138"/>
        <v>0</v>
      </c>
      <c r="F256" s="21"/>
      <c r="G256" s="21"/>
      <c r="H256" s="22"/>
      <c r="I256" s="3">
        <f t="shared" si="114"/>
        <v>0</v>
      </c>
    </row>
    <row r="257" spans="1:9" hidden="1" x14ac:dyDescent="0.2">
      <c r="A257" s="31" t="s">
        <v>49</v>
      </c>
      <c r="B257" s="63" t="s">
        <v>50</v>
      </c>
      <c r="C257" s="24">
        <v>0</v>
      </c>
      <c r="D257" s="24">
        <f t="shared" ref="D257:H257" si="139">SUM(D261,D262,D263)</f>
        <v>0</v>
      </c>
      <c r="E257" s="24">
        <f t="shared" si="139"/>
        <v>0</v>
      </c>
      <c r="F257" s="24">
        <f t="shared" si="139"/>
        <v>0</v>
      </c>
      <c r="G257" s="24">
        <f t="shared" si="139"/>
        <v>0</v>
      </c>
      <c r="H257" s="25">
        <f t="shared" si="139"/>
        <v>0</v>
      </c>
      <c r="I257" s="3">
        <f t="shared" si="114"/>
        <v>0</v>
      </c>
    </row>
    <row r="258" spans="1:9" hidden="1" x14ac:dyDescent="0.2">
      <c r="A258" s="82" t="s">
        <v>1</v>
      </c>
      <c r="B258" s="63"/>
      <c r="C258" s="24"/>
      <c r="D258" s="24"/>
      <c r="E258" s="24"/>
      <c r="F258" s="24"/>
      <c r="G258" s="24"/>
      <c r="H258" s="25"/>
      <c r="I258" s="3">
        <f t="shared" si="114"/>
        <v>0</v>
      </c>
    </row>
    <row r="259" spans="1:9" hidden="1" x14ac:dyDescent="0.2">
      <c r="A259" s="32" t="s">
        <v>36</v>
      </c>
      <c r="B259" s="59"/>
      <c r="C259" s="24">
        <v>0</v>
      </c>
      <c r="D259" s="24">
        <f t="shared" ref="D259:H259" si="140">D261+D262+D263-D260</f>
        <v>0</v>
      </c>
      <c r="E259" s="24">
        <f t="shared" si="140"/>
        <v>0</v>
      </c>
      <c r="F259" s="24">
        <f t="shared" si="140"/>
        <v>0</v>
      </c>
      <c r="G259" s="24">
        <f t="shared" si="140"/>
        <v>0</v>
      </c>
      <c r="H259" s="25">
        <f t="shared" si="140"/>
        <v>0</v>
      </c>
      <c r="I259" s="3">
        <f t="shared" si="114"/>
        <v>0</v>
      </c>
    </row>
    <row r="260" spans="1:9" hidden="1" x14ac:dyDescent="0.2">
      <c r="A260" s="32" t="s">
        <v>37</v>
      </c>
      <c r="B260" s="59"/>
      <c r="C260" s="24"/>
      <c r="D260" s="24"/>
      <c r="E260" s="24"/>
      <c r="F260" s="24"/>
      <c r="G260" s="24"/>
      <c r="H260" s="25"/>
      <c r="I260" s="3">
        <f t="shared" si="114"/>
        <v>0</v>
      </c>
    </row>
    <row r="261" spans="1:9" hidden="1" x14ac:dyDescent="0.2">
      <c r="A261" s="20" t="s">
        <v>38</v>
      </c>
      <c r="B261" s="61" t="s">
        <v>51</v>
      </c>
      <c r="C261" s="21">
        <v>0</v>
      </c>
      <c r="D261" s="21"/>
      <c r="E261" s="21">
        <f t="shared" ref="E261:E263" si="141">C261+D261</f>
        <v>0</v>
      </c>
      <c r="F261" s="21"/>
      <c r="G261" s="21"/>
      <c r="H261" s="22"/>
      <c r="I261" s="3">
        <f t="shared" si="114"/>
        <v>0</v>
      </c>
    </row>
    <row r="262" spans="1:9" hidden="1" x14ac:dyDescent="0.2">
      <c r="A262" s="20" t="s">
        <v>40</v>
      </c>
      <c r="B262" s="61" t="s">
        <v>52</v>
      </c>
      <c r="C262" s="21">
        <v>0</v>
      </c>
      <c r="D262" s="21"/>
      <c r="E262" s="21">
        <f t="shared" si="141"/>
        <v>0</v>
      </c>
      <c r="F262" s="21"/>
      <c r="G262" s="21"/>
      <c r="H262" s="22"/>
      <c r="I262" s="3">
        <f t="shared" si="114"/>
        <v>0</v>
      </c>
    </row>
    <row r="263" spans="1:9" hidden="1" x14ac:dyDescent="0.2">
      <c r="A263" s="20" t="s">
        <v>42</v>
      </c>
      <c r="B263" s="61" t="s">
        <v>53</v>
      </c>
      <c r="C263" s="21">
        <v>0</v>
      </c>
      <c r="D263" s="21"/>
      <c r="E263" s="21">
        <f t="shared" si="141"/>
        <v>0</v>
      </c>
      <c r="F263" s="21"/>
      <c r="G263" s="21"/>
      <c r="H263" s="22"/>
      <c r="I263" s="3">
        <f t="shared" si="114"/>
        <v>0</v>
      </c>
    </row>
    <row r="264" spans="1:9" hidden="1" x14ac:dyDescent="0.2">
      <c r="A264" s="83"/>
      <c r="B264" s="95"/>
      <c r="C264" s="21"/>
      <c r="D264" s="21"/>
      <c r="E264" s="21"/>
      <c r="F264" s="21"/>
      <c r="G264" s="21"/>
      <c r="H264" s="22"/>
      <c r="I264" s="3">
        <f t="shared" si="114"/>
        <v>0</v>
      </c>
    </row>
    <row r="265" spans="1:9" hidden="1" x14ac:dyDescent="0.2">
      <c r="A265" s="26" t="s">
        <v>54</v>
      </c>
      <c r="B265" s="63" t="s">
        <v>55</v>
      </c>
      <c r="C265" s="24">
        <v>0</v>
      </c>
      <c r="D265" s="24"/>
      <c r="E265" s="24">
        <f>C265+D265</f>
        <v>0</v>
      </c>
      <c r="F265" s="24"/>
      <c r="G265" s="24"/>
      <c r="H265" s="25"/>
      <c r="I265" s="3">
        <f t="shared" si="114"/>
        <v>0</v>
      </c>
    </row>
    <row r="266" spans="1:9" hidden="1" x14ac:dyDescent="0.2">
      <c r="A266" s="83"/>
      <c r="B266" s="95"/>
      <c r="C266" s="21"/>
      <c r="D266" s="21"/>
      <c r="E266" s="21"/>
      <c r="F266" s="21"/>
      <c r="G266" s="21"/>
      <c r="H266" s="22"/>
      <c r="I266" s="3">
        <f t="shared" si="114"/>
        <v>0</v>
      </c>
    </row>
    <row r="267" spans="1:9" x14ac:dyDescent="0.2">
      <c r="A267" s="26" t="s">
        <v>56</v>
      </c>
      <c r="B267" s="63"/>
      <c r="C267" s="24">
        <v>0</v>
      </c>
      <c r="D267" s="24">
        <f>D220-D238</f>
        <v>0</v>
      </c>
      <c r="E267" s="24">
        <f>E220-E238</f>
        <v>0</v>
      </c>
      <c r="F267" s="24">
        <f>F220-F238</f>
        <v>0</v>
      </c>
      <c r="G267" s="24">
        <f>G220-G238</f>
        <v>0</v>
      </c>
      <c r="H267" s="25">
        <f>H220-H238</f>
        <v>0</v>
      </c>
      <c r="I267" s="3">
        <f t="shared" si="114"/>
        <v>0</v>
      </c>
    </row>
    <row r="268" spans="1:9" hidden="1" x14ac:dyDescent="0.2">
      <c r="A268" s="81"/>
      <c r="B268" s="95"/>
      <c r="C268" s="21"/>
      <c r="D268" s="21"/>
      <c r="E268" s="21"/>
      <c r="F268" s="21"/>
      <c r="G268" s="21"/>
      <c r="H268" s="22"/>
      <c r="I268" s="3">
        <f t="shared" si="114"/>
        <v>0</v>
      </c>
    </row>
    <row r="269" spans="1:9" s="6" customFormat="1" x14ac:dyDescent="0.2">
      <c r="A269" s="77" t="s">
        <v>64</v>
      </c>
      <c r="B269" s="78"/>
      <c r="C269" s="79">
        <v>191</v>
      </c>
      <c r="D269" s="79">
        <f t="shared" ref="D269:H269" si="142">D270</f>
        <v>0</v>
      </c>
      <c r="E269" s="79">
        <f t="shared" si="142"/>
        <v>191</v>
      </c>
      <c r="F269" s="79">
        <f t="shared" si="142"/>
        <v>0</v>
      </c>
      <c r="G269" s="79">
        <f t="shared" si="142"/>
        <v>0</v>
      </c>
      <c r="H269" s="80">
        <f t="shared" si="142"/>
        <v>0</v>
      </c>
      <c r="I269" s="19">
        <f t="shared" si="114"/>
        <v>191</v>
      </c>
    </row>
    <row r="270" spans="1:9" s="40" customFormat="1" x14ac:dyDescent="0.2">
      <c r="A270" s="36" t="s">
        <v>61</v>
      </c>
      <c r="B270" s="65"/>
      <c r="C270" s="37">
        <v>191</v>
      </c>
      <c r="D270" s="37">
        <f t="shared" ref="D270:H270" si="143">SUM(D271,D272,D273,D274)</f>
        <v>0</v>
      </c>
      <c r="E270" s="37">
        <f t="shared" si="143"/>
        <v>191</v>
      </c>
      <c r="F270" s="37">
        <f t="shared" si="143"/>
        <v>0</v>
      </c>
      <c r="G270" s="37">
        <f t="shared" si="143"/>
        <v>0</v>
      </c>
      <c r="H270" s="38">
        <f t="shared" si="143"/>
        <v>0</v>
      </c>
      <c r="I270" s="39">
        <f t="shared" ref="I270:I333" si="144">SUM(E270:H270)</f>
        <v>191</v>
      </c>
    </row>
    <row r="271" spans="1:9" x14ac:dyDescent="0.2">
      <c r="A271" s="20" t="s">
        <v>6</v>
      </c>
      <c r="B271" s="48"/>
      <c r="C271" s="21">
        <v>191</v>
      </c>
      <c r="D271" s="21"/>
      <c r="E271" s="21">
        <f>SUM(C271,D271)</f>
        <v>191</v>
      </c>
      <c r="F271" s="21"/>
      <c r="G271" s="21"/>
      <c r="H271" s="22"/>
      <c r="I271" s="3">
        <f t="shared" si="144"/>
        <v>191</v>
      </c>
    </row>
    <row r="272" spans="1:9" hidden="1" x14ac:dyDescent="0.2">
      <c r="A272" s="20" t="s">
        <v>7</v>
      </c>
      <c r="B272" s="94"/>
      <c r="C272" s="21">
        <v>0</v>
      </c>
      <c r="D272" s="21"/>
      <c r="E272" s="21">
        <f t="shared" ref="E272:E273" si="145">SUM(C272,D272)</f>
        <v>0</v>
      </c>
      <c r="F272" s="21"/>
      <c r="G272" s="21"/>
      <c r="H272" s="22"/>
      <c r="I272" s="3">
        <f t="shared" si="144"/>
        <v>0</v>
      </c>
    </row>
    <row r="273" spans="1:9" ht="38.25" hidden="1" x14ac:dyDescent="0.2">
      <c r="A273" s="20" t="s">
        <v>8</v>
      </c>
      <c r="B273" s="48">
        <v>420269</v>
      </c>
      <c r="C273" s="21">
        <v>0</v>
      </c>
      <c r="D273" s="21"/>
      <c r="E273" s="21">
        <f t="shared" si="145"/>
        <v>0</v>
      </c>
      <c r="F273" s="21"/>
      <c r="G273" s="21"/>
      <c r="H273" s="22"/>
      <c r="I273" s="3">
        <f t="shared" si="144"/>
        <v>0</v>
      </c>
    </row>
    <row r="274" spans="1:9" ht="25.5" hidden="1" x14ac:dyDescent="0.2">
      <c r="A274" s="23" t="s">
        <v>9</v>
      </c>
      <c r="B274" s="49" t="s">
        <v>10</v>
      </c>
      <c r="C274" s="24">
        <v>0</v>
      </c>
      <c r="D274" s="24">
        <f t="shared" ref="D274:H274" si="146">SUM(D275,D279,D283)</f>
        <v>0</v>
      </c>
      <c r="E274" s="24">
        <f t="shared" si="146"/>
        <v>0</v>
      </c>
      <c r="F274" s="24">
        <f t="shared" si="146"/>
        <v>0</v>
      </c>
      <c r="G274" s="24">
        <f t="shared" si="146"/>
        <v>0</v>
      </c>
      <c r="H274" s="25">
        <f t="shared" si="146"/>
        <v>0</v>
      </c>
      <c r="I274" s="3">
        <f t="shared" si="144"/>
        <v>0</v>
      </c>
    </row>
    <row r="275" spans="1:9" hidden="1" x14ac:dyDescent="0.2">
      <c r="A275" s="26" t="s">
        <v>11</v>
      </c>
      <c r="B275" s="50" t="s">
        <v>12</v>
      </c>
      <c r="C275" s="24">
        <v>0</v>
      </c>
      <c r="D275" s="24">
        <f t="shared" ref="D275:H275" si="147">SUM(D276:D278)</f>
        <v>0</v>
      </c>
      <c r="E275" s="24">
        <f t="shared" si="147"/>
        <v>0</v>
      </c>
      <c r="F275" s="24">
        <f t="shared" si="147"/>
        <v>0</v>
      </c>
      <c r="G275" s="24">
        <f t="shared" si="147"/>
        <v>0</v>
      </c>
      <c r="H275" s="25">
        <f t="shared" si="147"/>
        <v>0</v>
      </c>
      <c r="I275" s="3">
        <f t="shared" si="144"/>
        <v>0</v>
      </c>
    </row>
    <row r="276" spans="1:9" hidden="1" x14ac:dyDescent="0.2">
      <c r="A276" s="27" t="s">
        <v>13</v>
      </c>
      <c r="B276" s="51" t="s">
        <v>14</v>
      </c>
      <c r="C276" s="21">
        <v>0</v>
      </c>
      <c r="D276" s="21"/>
      <c r="E276" s="21">
        <f t="shared" ref="E276:E278" si="148">SUM(C276,D276)</f>
        <v>0</v>
      </c>
      <c r="F276" s="21"/>
      <c r="G276" s="21"/>
      <c r="H276" s="22"/>
      <c r="I276" s="3">
        <f t="shared" si="144"/>
        <v>0</v>
      </c>
    </row>
    <row r="277" spans="1:9" hidden="1" x14ac:dyDescent="0.2">
      <c r="A277" s="27" t="s">
        <v>15</v>
      </c>
      <c r="B277" s="52" t="s">
        <v>16</v>
      </c>
      <c r="C277" s="21">
        <v>0</v>
      </c>
      <c r="D277" s="21"/>
      <c r="E277" s="21">
        <f t="shared" si="148"/>
        <v>0</v>
      </c>
      <c r="F277" s="21"/>
      <c r="G277" s="21"/>
      <c r="H277" s="22"/>
      <c r="I277" s="3">
        <f t="shared" si="144"/>
        <v>0</v>
      </c>
    </row>
    <row r="278" spans="1:9" hidden="1" x14ac:dyDescent="0.2">
      <c r="A278" s="27" t="s">
        <v>17</v>
      </c>
      <c r="B278" s="52" t="s">
        <v>18</v>
      </c>
      <c r="C278" s="21">
        <v>0</v>
      </c>
      <c r="D278" s="21"/>
      <c r="E278" s="21">
        <f t="shared" si="148"/>
        <v>0</v>
      </c>
      <c r="F278" s="21"/>
      <c r="G278" s="21"/>
      <c r="H278" s="22"/>
      <c r="I278" s="3">
        <f t="shared" si="144"/>
        <v>0</v>
      </c>
    </row>
    <row r="279" spans="1:9" hidden="1" x14ac:dyDescent="0.2">
      <c r="A279" s="26" t="s">
        <v>19</v>
      </c>
      <c r="B279" s="53" t="s">
        <v>20</v>
      </c>
      <c r="C279" s="24">
        <v>0</v>
      </c>
      <c r="D279" s="24">
        <f t="shared" ref="D279:H279" si="149">SUM(D280:D282)</f>
        <v>0</v>
      </c>
      <c r="E279" s="24">
        <f t="shared" si="149"/>
        <v>0</v>
      </c>
      <c r="F279" s="24">
        <f t="shared" si="149"/>
        <v>0</v>
      </c>
      <c r="G279" s="24">
        <f t="shared" si="149"/>
        <v>0</v>
      </c>
      <c r="H279" s="25">
        <f t="shared" si="149"/>
        <v>0</v>
      </c>
      <c r="I279" s="3">
        <f t="shared" si="144"/>
        <v>0</v>
      </c>
    </row>
    <row r="280" spans="1:9" hidden="1" x14ac:dyDescent="0.2">
      <c r="A280" s="27" t="s">
        <v>13</v>
      </c>
      <c r="B280" s="52" t="s">
        <v>21</v>
      </c>
      <c r="C280" s="21">
        <v>0</v>
      </c>
      <c r="D280" s="21"/>
      <c r="E280" s="21">
        <f t="shared" ref="E280:E282" si="150">SUM(C280,D280)</f>
        <v>0</v>
      </c>
      <c r="F280" s="21"/>
      <c r="G280" s="21"/>
      <c r="H280" s="22"/>
      <c r="I280" s="3">
        <f t="shared" si="144"/>
        <v>0</v>
      </c>
    </row>
    <row r="281" spans="1:9" hidden="1" x14ac:dyDescent="0.2">
      <c r="A281" s="27" t="s">
        <v>15</v>
      </c>
      <c r="B281" s="52" t="s">
        <v>22</v>
      </c>
      <c r="C281" s="21">
        <v>0</v>
      </c>
      <c r="D281" s="21"/>
      <c r="E281" s="21">
        <f t="shared" si="150"/>
        <v>0</v>
      </c>
      <c r="F281" s="21"/>
      <c r="G281" s="21"/>
      <c r="H281" s="22"/>
      <c r="I281" s="3">
        <f t="shared" si="144"/>
        <v>0</v>
      </c>
    </row>
    <row r="282" spans="1:9" hidden="1" x14ac:dyDescent="0.2">
      <c r="A282" s="27" t="s">
        <v>17</v>
      </c>
      <c r="B282" s="52" t="s">
        <v>23</v>
      </c>
      <c r="C282" s="21">
        <v>0</v>
      </c>
      <c r="D282" s="21"/>
      <c r="E282" s="21">
        <f t="shared" si="150"/>
        <v>0</v>
      </c>
      <c r="F282" s="21"/>
      <c r="G282" s="21"/>
      <c r="H282" s="22"/>
      <c r="I282" s="3">
        <f t="shared" si="144"/>
        <v>0</v>
      </c>
    </row>
    <row r="283" spans="1:9" hidden="1" x14ac:dyDescent="0.2">
      <c r="A283" s="26" t="s">
        <v>24</v>
      </c>
      <c r="B283" s="53" t="s">
        <v>25</v>
      </c>
      <c r="C283" s="24">
        <v>0</v>
      </c>
      <c r="D283" s="24">
        <f t="shared" ref="D283:H283" si="151">SUM(D284:D286)</f>
        <v>0</v>
      </c>
      <c r="E283" s="24">
        <f t="shared" si="151"/>
        <v>0</v>
      </c>
      <c r="F283" s="24">
        <f t="shared" si="151"/>
        <v>0</v>
      </c>
      <c r="G283" s="24">
        <f t="shared" si="151"/>
        <v>0</v>
      </c>
      <c r="H283" s="25">
        <f t="shared" si="151"/>
        <v>0</v>
      </c>
      <c r="I283" s="3">
        <f t="shared" si="144"/>
        <v>0</v>
      </c>
    </row>
    <row r="284" spans="1:9" hidden="1" x14ac:dyDescent="0.2">
      <c r="A284" s="27" t="s">
        <v>13</v>
      </c>
      <c r="B284" s="52" t="s">
        <v>26</v>
      </c>
      <c r="C284" s="21">
        <v>0</v>
      </c>
      <c r="D284" s="21"/>
      <c r="E284" s="21">
        <f t="shared" ref="E284:E286" si="152">SUM(C284,D284)</f>
        <v>0</v>
      </c>
      <c r="F284" s="21"/>
      <c r="G284" s="21"/>
      <c r="H284" s="22"/>
      <c r="I284" s="3">
        <f t="shared" si="144"/>
        <v>0</v>
      </c>
    </row>
    <row r="285" spans="1:9" hidden="1" x14ac:dyDescent="0.2">
      <c r="A285" s="27" t="s">
        <v>15</v>
      </c>
      <c r="B285" s="52" t="s">
        <v>27</v>
      </c>
      <c r="C285" s="21">
        <v>0</v>
      </c>
      <c r="D285" s="21"/>
      <c r="E285" s="21">
        <f t="shared" si="152"/>
        <v>0</v>
      </c>
      <c r="F285" s="21"/>
      <c r="G285" s="21"/>
      <c r="H285" s="22"/>
      <c r="I285" s="3">
        <f t="shared" si="144"/>
        <v>0</v>
      </c>
    </row>
    <row r="286" spans="1:9" hidden="1" x14ac:dyDescent="0.2">
      <c r="A286" s="27" t="s">
        <v>17</v>
      </c>
      <c r="B286" s="52" t="s">
        <v>28</v>
      </c>
      <c r="C286" s="21">
        <v>0</v>
      </c>
      <c r="D286" s="21"/>
      <c r="E286" s="21">
        <f t="shared" si="152"/>
        <v>0</v>
      </c>
      <c r="F286" s="21"/>
      <c r="G286" s="21"/>
      <c r="H286" s="22"/>
      <c r="I286" s="3">
        <f t="shared" si="144"/>
        <v>0</v>
      </c>
    </row>
    <row r="287" spans="1:9" s="40" customFormat="1" x14ac:dyDescent="0.2">
      <c r="A287" s="36" t="s">
        <v>80</v>
      </c>
      <c r="B287" s="65"/>
      <c r="C287" s="37">
        <v>191</v>
      </c>
      <c r="D287" s="37">
        <f t="shared" ref="D287:H287" si="153">SUM(D288,D291,D314)</f>
        <v>0</v>
      </c>
      <c r="E287" s="37">
        <f t="shared" si="153"/>
        <v>191</v>
      </c>
      <c r="F287" s="37">
        <f t="shared" si="153"/>
        <v>0</v>
      </c>
      <c r="G287" s="37">
        <f t="shared" si="153"/>
        <v>0</v>
      </c>
      <c r="H287" s="38">
        <f t="shared" si="153"/>
        <v>0</v>
      </c>
      <c r="I287" s="39">
        <f t="shared" si="144"/>
        <v>191</v>
      </c>
    </row>
    <row r="288" spans="1:9" x14ac:dyDescent="0.2">
      <c r="A288" s="31" t="s">
        <v>30</v>
      </c>
      <c r="B288" s="55">
        <v>20</v>
      </c>
      <c r="C288" s="24">
        <v>2</v>
      </c>
      <c r="D288" s="24">
        <f t="shared" ref="D288:H288" si="154">SUM(D289)</f>
        <v>0</v>
      </c>
      <c r="E288" s="24">
        <f t="shared" si="154"/>
        <v>2</v>
      </c>
      <c r="F288" s="24">
        <f t="shared" si="154"/>
        <v>0</v>
      </c>
      <c r="G288" s="24">
        <f t="shared" si="154"/>
        <v>0</v>
      </c>
      <c r="H288" s="25">
        <f t="shared" si="154"/>
        <v>0</v>
      </c>
      <c r="I288" s="3">
        <f t="shared" si="144"/>
        <v>2</v>
      </c>
    </row>
    <row r="289" spans="1:11" x14ac:dyDescent="0.2">
      <c r="A289" s="27" t="s">
        <v>31</v>
      </c>
      <c r="B289" s="56" t="s">
        <v>32</v>
      </c>
      <c r="C289" s="21">
        <v>2</v>
      </c>
      <c r="D289" s="21"/>
      <c r="E289" s="21">
        <f>C289+D289</f>
        <v>2</v>
      </c>
      <c r="F289" s="21"/>
      <c r="G289" s="21"/>
      <c r="H289" s="22"/>
      <c r="I289" s="3">
        <f t="shared" si="144"/>
        <v>2</v>
      </c>
    </row>
    <row r="290" spans="1:11" hidden="1" x14ac:dyDescent="0.2">
      <c r="A290" s="27"/>
      <c r="B290" s="51"/>
      <c r="C290" s="21"/>
      <c r="D290" s="21"/>
      <c r="E290" s="21"/>
      <c r="F290" s="21"/>
      <c r="G290" s="21"/>
      <c r="H290" s="22"/>
      <c r="I290" s="3">
        <f t="shared" si="144"/>
        <v>0</v>
      </c>
    </row>
    <row r="291" spans="1:11" ht="25.5" x14ac:dyDescent="0.2">
      <c r="A291" s="31" t="s">
        <v>33</v>
      </c>
      <c r="B291" s="57">
        <v>58</v>
      </c>
      <c r="C291" s="24">
        <v>189</v>
      </c>
      <c r="D291" s="24">
        <f t="shared" ref="D291:H291" si="155">SUM(D292,D299,D306)</f>
        <v>0</v>
      </c>
      <c r="E291" s="24">
        <f t="shared" si="155"/>
        <v>189</v>
      </c>
      <c r="F291" s="24">
        <f t="shared" si="155"/>
        <v>0</v>
      </c>
      <c r="G291" s="24">
        <f t="shared" si="155"/>
        <v>0</v>
      </c>
      <c r="H291" s="25">
        <f t="shared" si="155"/>
        <v>0</v>
      </c>
      <c r="I291" s="3">
        <f t="shared" si="144"/>
        <v>189</v>
      </c>
    </row>
    <row r="292" spans="1:11" x14ac:dyDescent="0.2">
      <c r="A292" s="31" t="s">
        <v>34</v>
      </c>
      <c r="B292" s="58" t="s">
        <v>35</v>
      </c>
      <c r="C292" s="24">
        <v>189</v>
      </c>
      <c r="D292" s="24">
        <f t="shared" ref="D292:H292" si="156">SUM(D296,D297,D298)</f>
        <v>0</v>
      </c>
      <c r="E292" s="24">
        <f t="shared" si="156"/>
        <v>189</v>
      </c>
      <c r="F292" s="24">
        <f t="shared" si="156"/>
        <v>0</v>
      </c>
      <c r="G292" s="24">
        <f t="shared" si="156"/>
        <v>0</v>
      </c>
      <c r="H292" s="25">
        <f t="shared" si="156"/>
        <v>0</v>
      </c>
      <c r="I292" s="3">
        <f t="shared" si="144"/>
        <v>189</v>
      </c>
    </row>
    <row r="293" spans="1:11" hidden="1" x14ac:dyDescent="0.2">
      <c r="A293" s="32" t="s">
        <v>1</v>
      </c>
      <c r="B293" s="59"/>
      <c r="C293" s="24"/>
      <c r="D293" s="24"/>
      <c r="E293" s="24"/>
      <c r="F293" s="24"/>
      <c r="G293" s="24"/>
      <c r="H293" s="25"/>
      <c r="I293" s="3">
        <f t="shared" si="144"/>
        <v>0</v>
      </c>
    </row>
    <row r="294" spans="1:11" x14ac:dyDescent="0.2">
      <c r="A294" s="32" t="s">
        <v>36</v>
      </c>
      <c r="B294" s="59"/>
      <c r="C294" s="24">
        <v>189</v>
      </c>
      <c r="D294" s="24">
        <f t="shared" ref="D294:H294" si="157">D296+D297+D298-D295</f>
        <v>0</v>
      </c>
      <c r="E294" s="24">
        <f t="shared" si="157"/>
        <v>189</v>
      </c>
      <c r="F294" s="24">
        <f t="shared" si="157"/>
        <v>0</v>
      </c>
      <c r="G294" s="24">
        <f t="shared" si="157"/>
        <v>0</v>
      </c>
      <c r="H294" s="25">
        <f t="shared" si="157"/>
        <v>0</v>
      </c>
      <c r="I294" s="3">
        <f t="shared" si="144"/>
        <v>189</v>
      </c>
    </row>
    <row r="295" spans="1:11" hidden="1" x14ac:dyDescent="0.2">
      <c r="A295" s="32" t="s">
        <v>37</v>
      </c>
      <c r="B295" s="59"/>
      <c r="C295" s="24">
        <v>0</v>
      </c>
      <c r="D295" s="24"/>
      <c r="E295" s="24">
        <f t="shared" ref="E295:E298" si="158">C295+D295</f>
        <v>0</v>
      </c>
      <c r="F295" s="24"/>
      <c r="G295" s="24"/>
      <c r="H295" s="25"/>
      <c r="I295" s="3">
        <f t="shared" si="144"/>
        <v>0</v>
      </c>
    </row>
    <row r="296" spans="1:11" x14ac:dyDescent="0.2">
      <c r="A296" s="20" t="s">
        <v>38</v>
      </c>
      <c r="B296" s="60" t="s">
        <v>39</v>
      </c>
      <c r="C296" s="21">
        <v>28</v>
      </c>
      <c r="D296" s="21"/>
      <c r="E296" s="21">
        <f t="shared" si="158"/>
        <v>28</v>
      </c>
      <c r="F296" s="21"/>
      <c r="G296" s="21"/>
      <c r="H296" s="22"/>
      <c r="I296" s="3">
        <f t="shared" si="144"/>
        <v>28</v>
      </c>
      <c r="J296" s="2">
        <v>0.02</v>
      </c>
      <c r="K296" s="2">
        <v>0.13</v>
      </c>
    </row>
    <row r="297" spans="1:11" x14ac:dyDescent="0.2">
      <c r="A297" s="20" t="s">
        <v>40</v>
      </c>
      <c r="B297" s="60" t="s">
        <v>41</v>
      </c>
      <c r="C297" s="21">
        <v>161</v>
      </c>
      <c r="D297" s="21"/>
      <c r="E297" s="21">
        <f t="shared" si="158"/>
        <v>161</v>
      </c>
      <c r="F297" s="21"/>
      <c r="G297" s="21"/>
      <c r="H297" s="22"/>
      <c r="I297" s="3">
        <f t="shared" si="144"/>
        <v>161</v>
      </c>
      <c r="J297" s="2">
        <v>0.85</v>
      </c>
    </row>
    <row r="298" spans="1:11" hidden="1" x14ac:dyDescent="0.2">
      <c r="A298" s="20" t="s">
        <v>42</v>
      </c>
      <c r="B298" s="61" t="s">
        <v>43</v>
      </c>
      <c r="C298" s="21">
        <v>0</v>
      </c>
      <c r="D298" s="21"/>
      <c r="E298" s="21">
        <f t="shared" si="158"/>
        <v>0</v>
      </c>
      <c r="F298" s="21"/>
      <c r="G298" s="21"/>
      <c r="H298" s="22"/>
      <c r="I298" s="3">
        <f t="shared" si="144"/>
        <v>0</v>
      </c>
    </row>
    <row r="299" spans="1:11" hidden="1" x14ac:dyDescent="0.2">
      <c r="A299" s="31" t="s">
        <v>44</v>
      </c>
      <c r="B299" s="62" t="s">
        <v>45</v>
      </c>
      <c r="C299" s="24">
        <v>0</v>
      </c>
      <c r="D299" s="24">
        <f t="shared" ref="D299:H299" si="159">SUM(D303,D304,D305)</f>
        <v>0</v>
      </c>
      <c r="E299" s="24">
        <f t="shared" si="159"/>
        <v>0</v>
      </c>
      <c r="F299" s="24">
        <f t="shared" si="159"/>
        <v>0</v>
      </c>
      <c r="G299" s="24">
        <f t="shared" si="159"/>
        <v>0</v>
      </c>
      <c r="H299" s="25">
        <f t="shared" si="159"/>
        <v>0</v>
      </c>
      <c r="I299" s="3">
        <f t="shared" si="144"/>
        <v>0</v>
      </c>
    </row>
    <row r="300" spans="1:11" hidden="1" x14ac:dyDescent="0.2">
      <c r="A300" s="82" t="s">
        <v>1</v>
      </c>
      <c r="B300" s="62"/>
      <c r="C300" s="24"/>
      <c r="D300" s="24"/>
      <c r="E300" s="24"/>
      <c r="F300" s="24"/>
      <c r="G300" s="24"/>
      <c r="H300" s="25"/>
      <c r="I300" s="3">
        <f t="shared" si="144"/>
        <v>0</v>
      </c>
    </row>
    <row r="301" spans="1:11" hidden="1" x14ac:dyDescent="0.2">
      <c r="A301" s="32" t="s">
        <v>36</v>
      </c>
      <c r="B301" s="59"/>
      <c r="C301" s="24">
        <v>0</v>
      </c>
      <c r="D301" s="24">
        <f t="shared" ref="D301:H301" si="160">D303+D304+D305-D302</f>
        <v>0</v>
      </c>
      <c r="E301" s="24">
        <f t="shared" si="160"/>
        <v>0</v>
      </c>
      <c r="F301" s="24">
        <f t="shared" si="160"/>
        <v>0</v>
      </c>
      <c r="G301" s="24">
        <f t="shared" si="160"/>
        <v>0</v>
      </c>
      <c r="H301" s="25">
        <f t="shared" si="160"/>
        <v>0</v>
      </c>
      <c r="I301" s="3">
        <f t="shared" si="144"/>
        <v>0</v>
      </c>
    </row>
    <row r="302" spans="1:11" hidden="1" x14ac:dyDescent="0.2">
      <c r="A302" s="32" t="s">
        <v>37</v>
      </c>
      <c r="B302" s="59"/>
      <c r="C302" s="24">
        <v>0</v>
      </c>
      <c r="D302" s="24"/>
      <c r="E302" s="24">
        <f t="shared" ref="E302:E305" si="161">C302+D302</f>
        <v>0</v>
      </c>
      <c r="F302" s="24"/>
      <c r="G302" s="24"/>
      <c r="H302" s="25"/>
      <c r="I302" s="3">
        <f t="shared" si="144"/>
        <v>0</v>
      </c>
    </row>
    <row r="303" spans="1:11" hidden="1" x14ac:dyDescent="0.2">
      <c r="A303" s="20" t="s">
        <v>38</v>
      </c>
      <c r="B303" s="61" t="s">
        <v>46</v>
      </c>
      <c r="C303" s="21">
        <v>0</v>
      </c>
      <c r="D303" s="21"/>
      <c r="E303" s="21">
        <f t="shared" si="161"/>
        <v>0</v>
      </c>
      <c r="F303" s="21"/>
      <c r="G303" s="21"/>
      <c r="H303" s="22"/>
      <c r="I303" s="3">
        <f t="shared" si="144"/>
        <v>0</v>
      </c>
    </row>
    <row r="304" spans="1:11" hidden="1" x14ac:dyDescent="0.2">
      <c r="A304" s="20" t="s">
        <v>40</v>
      </c>
      <c r="B304" s="61" t="s">
        <v>47</v>
      </c>
      <c r="C304" s="21">
        <v>0</v>
      </c>
      <c r="D304" s="21"/>
      <c r="E304" s="21">
        <f t="shared" si="161"/>
        <v>0</v>
      </c>
      <c r="F304" s="21"/>
      <c r="G304" s="21"/>
      <c r="H304" s="22"/>
      <c r="I304" s="3">
        <f t="shared" si="144"/>
        <v>0</v>
      </c>
    </row>
    <row r="305" spans="1:9" hidden="1" x14ac:dyDescent="0.2">
      <c r="A305" s="20" t="s">
        <v>42</v>
      </c>
      <c r="B305" s="61" t="s">
        <v>48</v>
      </c>
      <c r="C305" s="21">
        <v>0</v>
      </c>
      <c r="D305" s="21"/>
      <c r="E305" s="21">
        <f t="shared" si="161"/>
        <v>0</v>
      </c>
      <c r="F305" s="21"/>
      <c r="G305" s="21"/>
      <c r="H305" s="22"/>
      <c r="I305" s="3">
        <f t="shared" si="144"/>
        <v>0</v>
      </c>
    </row>
    <row r="306" spans="1:9" hidden="1" x14ac:dyDescent="0.2">
      <c r="A306" s="31" t="s">
        <v>49</v>
      </c>
      <c r="B306" s="63" t="s">
        <v>50</v>
      </c>
      <c r="C306" s="24">
        <v>0</v>
      </c>
      <c r="D306" s="24">
        <f t="shared" ref="D306:H306" si="162">SUM(D310,D311,D312)</f>
        <v>0</v>
      </c>
      <c r="E306" s="24">
        <f t="shared" si="162"/>
        <v>0</v>
      </c>
      <c r="F306" s="24">
        <f t="shared" si="162"/>
        <v>0</v>
      </c>
      <c r="G306" s="24">
        <f t="shared" si="162"/>
        <v>0</v>
      </c>
      <c r="H306" s="25">
        <f t="shared" si="162"/>
        <v>0</v>
      </c>
      <c r="I306" s="3">
        <f t="shared" si="144"/>
        <v>0</v>
      </c>
    </row>
    <row r="307" spans="1:9" hidden="1" x14ac:dyDescent="0.2">
      <c r="A307" s="82" t="s">
        <v>1</v>
      </c>
      <c r="B307" s="63"/>
      <c r="C307" s="24"/>
      <c r="D307" s="24"/>
      <c r="E307" s="24"/>
      <c r="F307" s="24"/>
      <c r="G307" s="24"/>
      <c r="H307" s="25"/>
      <c r="I307" s="3">
        <f t="shared" si="144"/>
        <v>0</v>
      </c>
    </row>
    <row r="308" spans="1:9" hidden="1" x14ac:dyDescent="0.2">
      <c r="A308" s="32" t="s">
        <v>36</v>
      </c>
      <c r="B308" s="59"/>
      <c r="C308" s="24">
        <v>0</v>
      </c>
      <c r="D308" s="24">
        <f t="shared" ref="D308:H308" si="163">D310+D311+D312-D309</f>
        <v>0</v>
      </c>
      <c r="E308" s="24">
        <f t="shared" si="163"/>
        <v>0</v>
      </c>
      <c r="F308" s="24">
        <f t="shared" si="163"/>
        <v>0</v>
      </c>
      <c r="G308" s="24">
        <f t="shared" si="163"/>
        <v>0</v>
      </c>
      <c r="H308" s="25">
        <f t="shared" si="163"/>
        <v>0</v>
      </c>
      <c r="I308" s="3">
        <f t="shared" si="144"/>
        <v>0</v>
      </c>
    </row>
    <row r="309" spans="1:9" hidden="1" x14ac:dyDescent="0.2">
      <c r="A309" s="32" t="s">
        <v>37</v>
      </c>
      <c r="B309" s="59"/>
      <c r="C309" s="24">
        <v>0</v>
      </c>
      <c r="D309" s="24"/>
      <c r="E309" s="24">
        <f t="shared" ref="E309:E312" si="164">C309+D309</f>
        <v>0</v>
      </c>
      <c r="F309" s="24"/>
      <c r="G309" s="24"/>
      <c r="H309" s="25"/>
      <c r="I309" s="3">
        <f t="shared" si="144"/>
        <v>0</v>
      </c>
    </row>
    <row r="310" spans="1:9" hidden="1" x14ac:dyDescent="0.2">
      <c r="A310" s="20" t="s">
        <v>38</v>
      </c>
      <c r="B310" s="61" t="s">
        <v>51</v>
      </c>
      <c r="C310" s="21">
        <v>0</v>
      </c>
      <c r="D310" s="21"/>
      <c r="E310" s="21">
        <f t="shared" si="164"/>
        <v>0</v>
      </c>
      <c r="F310" s="21"/>
      <c r="G310" s="21"/>
      <c r="H310" s="22"/>
      <c r="I310" s="3">
        <f t="shared" si="144"/>
        <v>0</v>
      </c>
    </row>
    <row r="311" spans="1:9" hidden="1" x14ac:dyDescent="0.2">
      <c r="A311" s="20" t="s">
        <v>40</v>
      </c>
      <c r="B311" s="61" t="s">
        <v>52</v>
      </c>
      <c r="C311" s="21">
        <v>0</v>
      </c>
      <c r="D311" s="21"/>
      <c r="E311" s="21">
        <f t="shared" si="164"/>
        <v>0</v>
      </c>
      <c r="F311" s="21"/>
      <c r="G311" s="21"/>
      <c r="H311" s="22"/>
      <c r="I311" s="3">
        <f t="shared" si="144"/>
        <v>0</v>
      </c>
    </row>
    <row r="312" spans="1:9" hidden="1" x14ac:dyDescent="0.2">
      <c r="A312" s="20" t="s">
        <v>42</v>
      </c>
      <c r="B312" s="61" t="s">
        <v>53</v>
      </c>
      <c r="C312" s="21">
        <v>0</v>
      </c>
      <c r="D312" s="21"/>
      <c r="E312" s="21">
        <f t="shared" si="164"/>
        <v>0</v>
      </c>
      <c r="F312" s="21"/>
      <c r="G312" s="21"/>
      <c r="H312" s="22"/>
      <c r="I312" s="3">
        <f t="shared" si="144"/>
        <v>0</v>
      </c>
    </row>
    <row r="313" spans="1:9" hidden="1" x14ac:dyDescent="0.2">
      <c r="A313" s="83"/>
      <c r="B313" s="95"/>
      <c r="C313" s="21"/>
      <c r="D313" s="21"/>
      <c r="E313" s="21"/>
      <c r="F313" s="21"/>
      <c r="G313" s="21"/>
      <c r="H313" s="22"/>
      <c r="I313" s="3">
        <f t="shared" si="144"/>
        <v>0</v>
      </c>
    </row>
    <row r="314" spans="1:9" hidden="1" x14ac:dyDescent="0.2">
      <c r="A314" s="26" t="s">
        <v>54</v>
      </c>
      <c r="B314" s="63" t="s">
        <v>55</v>
      </c>
      <c r="C314" s="24">
        <v>0</v>
      </c>
      <c r="D314" s="24"/>
      <c r="E314" s="24">
        <f>C314+D314</f>
        <v>0</v>
      </c>
      <c r="F314" s="24"/>
      <c r="G314" s="24"/>
      <c r="H314" s="25"/>
      <c r="I314" s="3">
        <f t="shared" si="144"/>
        <v>0</v>
      </c>
    </row>
    <row r="315" spans="1:9" hidden="1" x14ac:dyDescent="0.2">
      <c r="A315" s="83"/>
      <c r="B315" s="95"/>
      <c r="C315" s="21"/>
      <c r="D315" s="21"/>
      <c r="E315" s="21"/>
      <c r="F315" s="21"/>
      <c r="G315" s="21"/>
      <c r="H315" s="22"/>
      <c r="I315" s="3">
        <f t="shared" si="144"/>
        <v>0</v>
      </c>
    </row>
    <row r="316" spans="1:9" hidden="1" x14ac:dyDescent="0.2">
      <c r="A316" s="26" t="s">
        <v>56</v>
      </c>
      <c r="B316" s="63"/>
      <c r="C316" s="24">
        <v>0</v>
      </c>
      <c r="D316" s="24">
        <f t="shared" ref="D316:H316" si="165">D269-D287</f>
        <v>0</v>
      </c>
      <c r="E316" s="24">
        <f t="shared" si="165"/>
        <v>0</v>
      </c>
      <c r="F316" s="24">
        <f t="shared" si="165"/>
        <v>0</v>
      </c>
      <c r="G316" s="24">
        <f t="shared" si="165"/>
        <v>0</v>
      </c>
      <c r="H316" s="25">
        <f t="shared" si="165"/>
        <v>0</v>
      </c>
      <c r="I316" s="3">
        <f t="shared" si="144"/>
        <v>0</v>
      </c>
    </row>
    <row r="317" spans="1:9" hidden="1" x14ac:dyDescent="0.2">
      <c r="A317" s="81"/>
      <c r="B317" s="95"/>
      <c r="C317" s="21"/>
      <c r="D317" s="21"/>
      <c r="E317" s="21"/>
      <c r="F317" s="21"/>
      <c r="G317" s="21"/>
      <c r="H317" s="22"/>
      <c r="I317" s="3">
        <f t="shared" si="144"/>
        <v>0</v>
      </c>
    </row>
    <row r="318" spans="1:9" hidden="1" x14ac:dyDescent="0.2">
      <c r="A318" s="81"/>
      <c r="B318" s="95"/>
      <c r="C318" s="21"/>
      <c r="D318" s="21"/>
      <c r="E318" s="21"/>
      <c r="F318" s="21"/>
      <c r="G318" s="21"/>
      <c r="H318" s="22"/>
      <c r="I318" s="3">
        <f t="shared" si="144"/>
        <v>0</v>
      </c>
    </row>
    <row r="319" spans="1:9" s="6" customFormat="1" x14ac:dyDescent="0.2">
      <c r="A319" s="28" t="s">
        <v>76</v>
      </c>
      <c r="B319" s="54" t="s">
        <v>3</v>
      </c>
      <c r="C319" s="29">
        <v>4113</v>
      </c>
      <c r="D319" s="29">
        <f t="shared" ref="D319:H319" si="166">SUM(D349)</f>
        <v>0</v>
      </c>
      <c r="E319" s="29">
        <f t="shared" si="166"/>
        <v>4113</v>
      </c>
      <c r="F319" s="29">
        <f t="shared" si="166"/>
        <v>13318.5</v>
      </c>
      <c r="G319" s="29">
        <f t="shared" si="166"/>
        <v>0</v>
      </c>
      <c r="H319" s="30">
        <f t="shared" si="166"/>
        <v>0</v>
      </c>
      <c r="I319" s="19">
        <f t="shared" si="144"/>
        <v>17431.5</v>
      </c>
    </row>
    <row r="320" spans="1:9" x14ac:dyDescent="0.2">
      <c r="A320" s="33" t="s">
        <v>80</v>
      </c>
      <c r="B320" s="64"/>
      <c r="C320" s="34">
        <v>4113</v>
      </c>
      <c r="D320" s="34">
        <f t="shared" ref="D320:H320" si="167">SUM(D321,D324,D347)</f>
        <v>0</v>
      </c>
      <c r="E320" s="34">
        <f t="shared" si="167"/>
        <v>4113</v>
      </c>
      <c r="F320" s="34">
        <f t="shared" si="167"/>
        <v>13318.5</v>
      </c>
      <c r="G320" s="34">
        <f t="shared" si="167"/>
        <v>0</v>
      </c>
      <c r="H320" s="35">
        <f t="shared" si="167"/>
        <v>0</v>
      </c>
      <c r="I320" s="3">
        <f t="shared" si="144"/>
        <v>17431.5</v>
      </c>
    </row>
    <row r="321" spans="1:9" x14ac:dyDescent="0.2">
      <c r="A321" s="31" t="s">
        <v>30</v>
      </c>
      <c r="B321" s="55">
        <v>20</v>
      </c>
      <c r="C321" s="24">
        <v>2</v>
      </c>
      <c r="D321" s="24">
        <f t="shared" ref="D321:H321" si="168">SUM(D322)</f>
        <v>0</v>
      </c>
      <c r="E321" s="24">
        <f t="shared" si="168"/>
        <v>2</v>
      </c>
      <c r="F321" s="24">
        <f t="shared" si="168"/>
        <v>0</v>
      </c>
      <c r="G321" s="24">
        <f t="shared" si="168"/>
        <v>0</v>
      </c>
      <c r="H321" s="25">
        <f t="shared" si="168"/>
        <v>0</v>
      </c>
      <c r="I321" s="3">
        <f t="shared" si="144"/>
        <v>2</v>
      </c>
    </row>
    <row r="322" spans="1:9" x14ac:dyDescent="0.2">
      <c r="A322" s="27" t="s">
        <v>31</v>
      </c>
      <c r="B322" s="56" t="s">
        <v>32</v>
      </c>
      <c r="C322" s="21">
        <v>2</v>
      </c>
      <c r="D322" s="21">
        <f>D369</f>
        <v>0</v>
      </c>
      <c r="E322" s="21">
        <f>C322+D322</f>
        <v>2</v>
      </c>
      <c r="F322" s="21">
        <f t="shared" ref="F322:H322" si="169">F369</f>
        <v>0</v>
      </c>
      <c r="G322" s="21">
        <f t="shared" si="169"/>
        <v>0</v>
      </c>
      <c r="H322" s="22">
        <f t="shared" si="169"/>
        <v>0</v>
      </c>
      <c r="I322" s="3">
        <f t="shared" si="144"/>
        <v>2</v>
      </c>
    </row>
    <row r="323" spans="1:9" hidden="1" x14ac:dyDescent="0.2">
      <c r="A323" s="27"/>
      <c r="B323" s="51"/>
      <c r="C323" s="21"/>
      <c r="D323" s="21"/>
      <c r="E323" s="21"/>
      <c r="F323" s="21"/>
      <c r="G323" s="21"/>
      <c r="H323" s="22"/>
      <c r="I323" s="3">
        <f t="shared" si="144"/>
        <v>0</v>
      </c>
    </row>
    <row r="324" spans="1:9" ht="25.5" x14ac:dyDescent="0.2">
      <c r="A324" s="31" t="s">
        <v>33</v>
      </c>
      <c r="B324" s="57">
        <v>58</v>
      </c>
      <c r="C324" s="24">
        <v>4111</v>
      </c>
      <c r="D324" s="24">
        <f t="shared" ref="D324:H324" si="170">SUM(D325,D332,D339)</f>
        <v>0</v>
      </c>
      <c r="E324" s="24">
        <f t="shared" si="170"/>
        <v>4111</v>
      </c>
      <c r="F324" s="24">
        <f t="shared" si="170"/>
        <v>13318.5</v>
      </c>
      <c r="G324" s="24">
        <f t="shared" si="170"/>
        <v>0</v>
      </c>
      <c r="H324" s="25">
        <f t="shared" si="170"/>
        <v>0</v>
      </c>
      <c r="I324" s="3">
        <f t="shared" si="144"/>
        <v>17429.5</v>
      </c>
    </row>
    <row r="325" spans="1:9" x14ac:dyDescent="0.2">
      <c r="A325" s="31" t="s">
        <v>34</v>
      </c>
      <c r="B325" s="58" t="s">
        <v>35</v>
      </c>
      <c r="C325" s="24">
        <v>4111</v>
      </c>
      <c r="D325" s="24">
        <f t="shared" ref="D325:H325" si="171">SUM(D329,D330,D331)</f>
        <v>0</v>
      </c>
      <c r="E325" s="24">
        <f t="shared" si="171"/>
        <v>4111</v>
      </c>
      <c r="F325" s="24">
        <f t="shared" si="171"/>
        <v>13318.5</v>
      </c>
      <c r="G325" s="24">
        <f t="shared" si="171"/>
        <v>0</v>
      </c>
      <c r="H325" s="25">
        <f t="shared" si="171"/>
        <v>0</v>
      </c>
      <c r="I325" s="3">
        <f t="shared" si="144"/>
        <v>17429.5</v>
      </c>
    </row>
    <row r="326" spans="1:9" hidden="1" x14ac:dyDescent="0.2">
      <c r="A326" s="32" t="s">
        <v>1</v>
      </c>
      <c r="B326" s="59"/>
      <c r="C326" s="24"/>
      <c r="D326" s="24"/>
      <c r="E326" s="24"/>
      <c r="F326" s="24"/>
      <c r="G326" s="24"/>
      <c r="H326" s="25"/>
      <c r="I326" s="3">
        <f t="shared" si="144"/>
        <v>0</v>
      </c>
    </row>
    <row r="327" spans="1:9" hidden="1" x14ac:dyDescent="0.2">
      <c r="A327" s="32" t="s">
        <v>36</v>
      </c>
      <c r="B327" s="59"/>
      <c r="C327" s="24">
        <v>0</v>
      </c>
      <c r="D327" s="24">
        <f t="shared" ref="D327:E327" si="172">D329+D330+D331-D328</f>
        <v>0</v>
      </c>
      <c r="E327" s="24">
        <f t="shared" si="172"/>
        <v>0</v>
      </c>
      <c r="F327" s="24">
        <f>F329+F330+F331-F328</f>
        <v>0</v>
      </c>
      <c r="G327" s="24">
        <f t="shared" ref="G327:H327" si="173">G329+G330+G331-G328</f>
        <v>0</v>
      </c>
      <c r="H327" s="25">
        <f t="shared" si="173"/>
        <v>0</v>
      </c>
      <c r="I327" s="3">
        <f t="shared" si="144"/>
        <v>0</v>
      </c>
    </row>
    <row r="328" spans="1:9" x14ac:dyDescent="0.2">
      <c r="A328" s="32" t="s">
        <v>37</v>
      </c>
      <c r="B328" s="59"/>
      <c r="C328" s="24">
        <v>4111</v>
      </c>
      <c r="D328" s="24">
        <f t="shared" ref="D328:H331" si="174">D375</f>
        <v>0</v>
      </c>
      <c r="E328" s="24">
        <f t="shared" si="174"/>
        <v>4111</v>
      </c>
      <c r="F328" s="24">
        <f t="shared" si="174"/>
        <v>13318.5</v>
      </c>
      <c r="G328" s="24">
        <f t="shared" si="174"/>
        <v>0</v>
      </c>
      <c r="H328" s="25">
        <f t="shared" si="174"/>
        <v>0</v>
      </c>
      <c r="I328" s="3">
        <f t="shared" si="144"/>
        <v>17429.5</v>
      </c>
    </row>
    <row r="329" spans="1:9" x14ac:dyDescent="0.2">
      <c r="A329" s="20" t="s">
        <v>38</v>
      </c>
      <c r="B329" s="60" t="s">
        <v>39</v>
      </c>
      <c r="C329" s="21">
        <v>638</v>
      </c>
      <c r="D329" s="21">
        <f t="shared" si="174"/>
        <v>0</v>
      </c>
      <c r="E329" s="21">
        <f t="shared" ref="E329:E331" si="175">C329+D329</f>
        <v>638</v>
      </c>
      <c r="F329" s="21">
        <f>F376</f>
        <v>1277</v>
      </c>
      <c r="G329" s="21">
        <f>G376</f>
        <v>0</v>
      </c>
      <c r="H329" s="22">
        <f>H376</f>
        <v>0</v>
      </c>
      <c r="I329" s="3">
        <f t="shared" si="144"/>
        <v>1915</v>
      </c>
    </row>
    <row r="330" spans="1:9" x14ac:dyDescent="0.2">
      <c r="A330" s="20" t="s">
        <v>40</v>
      </c>
      <c r="B330" s="60" t="s">
        <v>41</v>
      </c>
      <c r="C330" s="21">
        <v>3473</v>
      </c>
      <c r="D330" s="21">
        <f t="shared" si="174"/>
        <v>0</v>
      </c>
      <c r="E330" s="21">
        <f t="shared" si="175"/>
        <v>3473</v>
      </c>
      <c r="F330" s="21">
        <f t="shared" ref="F330:H331" si="176">F377</f>
        <v>6958</v>
      </c>
      <c r="G330" s="21">
        <f t="shared" si="176"/>
        <v>0</v>
      </c>
      <c r="H330" s="22">
        <f t="shared" si="176"/>
        <v>0</v>
      </c>
      <c r="I330" s="3">
        <f t="shared" si="144"/>
        <v>10431</v>
      </c>
    </row>
    <row r="331" spans="1:9" x14ac:dyDescent="0.2">
      <c r="A331" s="20" t="s">
        <v>42</v>
      </c>
      <c r="B331" s="61" t="s">
        <v>43</v>
      </c>
      <c r="C331" s="21">
        <v>0</v>
      </c>
      <c r="D331" s="21">
        <f t="shared" si="174"/>
        <v>0</v>
      </c>
      <c r="E331" s="21">
        <f t="shared" si="175"/>
        <v>0</v>
      </c>
      <c r="F331" s="21">
        <f t="shared" si="176"/>
        <v>5083.5</v>
      </c>
      <c r="G331" s="21">
        <f t="shared" si="176"/>
        <v>0</v>
      </c>
      <c r="H331" s="22">
        <f t="shared" si="176"/>
        <v>0</v>
      </c>
      <c r="I331" s="3">
        <f t="shared" si="144"/>
        <v>5083.5</v>
      </c>
    </row>
    <row r="332" spans="1:9" hidden="1" x14ac:dyDescent="0.2">
      <c r="A332" s="31" t="s">
        <v>44</v>
      </c>
      <c r="B332" s="62" t="s">
        <v>45</v>
      </c>
      <c r="C332" s="24">
        <v>0</v>
      </c>
      <c r="D332" s="24">
        <f t="shared" ref="D332:H332" si="177">SUM(D336,D337,D338)</f>
        <v>0</v>
      </c>
      <c r="E332" s="24">
        <f t="shared" si="177"/>
        <v>0</v>
      </c>
      <c r="F332" s="24">
        <f t="shared" si="177"/>
        <v>0</v>
      </c>
      <c r="G332" s="24">
        <f t="shared" si="177"/>
        <v>0</v>
      </c>
      <c r="H332" s="25">
        <f t="shared" si="177"/>
        <v>0</v>
      </c>
      <c r="I332" s="3">
        <f t="shared" si="144"/>
        <v>0</v>
      </c>
    </row>
    <row r="333" spans="1:9" hidden="1" x14ac:dyDescent="0.2">
      <c r="A333" s="82" t="s">
        <v>1</v>
      </c>
      <c r="B333" s="62"/>
      <c r="C333" s="24"/>
      <c r="D333" s="24"/>
      <c r="E333" s="24"/>
      <c r="F333" s="24"/>
      <c r="G333" s="24"/>
      <c r="H333" s="25"/>
      <c r="I333" s="3">
        <f t="shared" si="144"/>
        <v>0</v>
      </c>
    </row>
    <row r="334" spans="1:9" hidden="1" x14ac:dyDescent="0.2">
      <c r="A334" s="32" t="s">
        <v>36</v>
      </c>
      <c r="B334" s="59"/>
      <c r="C334" s="24">
        <v>0</v>
      </c>
      <c r="D334" s="24">
        <f t="shared" ref="D334:H334" si="178">D336+D337+D338-D335</f>
        <v>0</v>
      </c>
      <c r="E334" s="24">
        <f t="shared" si="178"/>
        <v>0</v>
      </c>
      <c r="F334" s="24">
        <f t="shared" si="178"/>
        <v>0</v>
      </c>
      <c r="G334" s="24">
        <f t="shared" si="178"/>
        <v>0</v>
      </c>
      <c r="H334" s="25">
        <f t="shared" si="178"/>
        <v>0</v>
      </c>
      <c r="I334" s="3">
        <f t="shared" ref="I334:I397" si="179">SUM(E334:H334)</f>
        <v>0</v>
      </c>
    </row>
    <row r="335" spans="1:9" hidden="1" x14ac:dyDescent="0.2">
      <c r="A335" s="32" t="s">
        <v>37</v>
      </c>
      <c r="B335" s="59"/>
      <c r="C335" s="24">
        <v>0</v>
      </c>
      <c r="D335" s="24">
        <f t="shared" ref="D335:H338" si="180">D382</f>
        <v>0</v>
      </c>
      <c r="E335" s="24">
        <f t="shared" si="180"/>
        <v>0</v>
      </c>
      <c r="F335" s="24">
        <f t="shared" si="180"/>
        <v>0</v>
      </c>
      <c r="G335" s="24">
        <f t="shared" si="180"/>
        <v>0</v>
      </c>
      <c r="H335" s="25">
        <f t="shared" si="180"/>
        <v>0</v>
      </c>
      <c r="I335" s="3">
        <f t="shared" si="179"/>
        <v>0</v>
      </c>
    </row>
    <row r="336" spans="1:9" hidden="1" x14ac:dyDescent="0.2">
      <c r="A336" s="20" t="s">
        <v>38</v>
      </c>
      <c r="B336" s="61" t="s">
        <v>46</v>
      </c>
      <c r="C336" s="21">
        <v>0</v>
      </c>
      <c r="D336" s="21">
        <f t="shared" si="180"/>
        <v>0</v>
      </c>
      <c r="E336" s="21">
        <f t="shared" ref="E336:E338" si="181">C336+D336</f>
        <v>0</v>
      </c>
      <c r="F336" s="21">
        <f t="shared" si="180"/>
        <v>0</v>
      </c>
      <c r="G336" s="21">
        <f t="shared" si="180"/>
        <v>0</v>
      </c>
      <c r="H336" s="22">
        <f t="shared" si="180"/>
        <v>0</v>
      </c>
      <c r="I336" s="3">
        <f t="shared" si="179"/>
        <v>0</v>
      </c>
    </row>
    <row r="337" spans="1:11" hidden="1" x14ac:dyDescent="0.2">
      <c r="A337" s="20" t="s">
        <v>40</v>
      </c>
      <c r="B337" s="61" t="s">
        <v>47</v>
      </c>
      <c r="C337" s="21">
        <v>0</v>
      </c>
      <c r="D337" s="21">
        <f t="shared" si="180"/>
        <v>0</v>
      </c>
      <c r="E337" s="21">
        <f t="shared" si="181"/>
        <v>0</v>
      </c>
      <c r="F337" s="21">
        <f t="shared" si="180"/>
        <v>0</v>
      </c>
      <c r="G337" s="21">
        <f t="shared" si="180"/>
        <v>0</v>
      </c>
      <c r="H337" s="22">
        <f t="shared" si="180"/>
        <v>0</v>
      </c>
      <c r="I337" s="3">
        <f t="shared" si="179"/>
        <v>0</v>
      </c>
    </row>
    <row r="338" spans="1:11" hidden="1" x14ac:dyDescent="0.2">
      <c r="A338" s="20" t="s">
        <v>42</v>
      </c>
      <c r="B338" s="61" t="s">
        <v>48</v>
      </c>
      <c r="C338" s="21">
        <v>0</v>
      </c>
      <c r="D338" s="21">
        <f t="shared" si="180"/>
        <v>0</v>
      </c>
      <c r="E338" s="21">
        <f t="shared" si="181"/>
        <v>0</v>
      </c>
      <c r="F338" s="21">
        <f t="shared" si="180"/>
        <v>0</v>
      </c>
      <c r="G338" s="21">
        <f t="shared" si="180"/>
        <v>0</v>
      </c>
      <c r="H338" s="22">
        <f t="shared" si="180"/>
        <v>0</v>
      </c>
      <c r="I338" s="3">
        <f t="shared" si="179"/>
        <v>0</v>
      </c>
    </row>
    <row r="339" spans="1:11" hidden="1" x14ac:dyDescent="0.2">
      <c r="A339" s="31" t="s">
        <v>49</v>
      </c>
      <c r="B339" s="63" t="s">
        <v>50</v>
      </c>
      <c r="C339" s="24">
        <v>0</v>
      </c>
      <c r="D339" s="24">
        <f t="shared" ref="D339:H339" si="182">SUM(D343,D344,D345)</f>
        <v>0</v>
      </c>
      <c r="E339" s="24">
        <f t="shared" si="182"/>
        <v>0</v>
      </c>
      <c r="F339" s="24">
        <f t="shared" si="182"/>
        <v>0</v>
      </c>
      <c r="G339" s="24">
        <f t="shared" si="182"/>
        <v>0</v>
      </c>
      <c r="H339" s="25">
        <f t="shared" si="182"/>
        <v>0</v>
      </c>
      <c r="I339" s="3">
        <f t="shared" si="179"/>
        <v>0</v>
      </c>
    </row>
    <row r="340" spans="1:11" hidden="1" x14ac:dyDescent="0.2">
      <c r="A340" s="82" t="s">
        <v>1</v>
      </c>
      <c r="B340" s="63"/>
      <c r="C340" s="24"/>
      <c r="D340" s="24"/>
      <c r="E340" s="24"/>
      <c r="F340" s="24"/>
      <c r="G340" s="24"/>
      <c r="H340" s="25"/>
      <c r="I340" s="3">
        <f t="shared" si="179"/>
        <v>0</v>
      </c>
    </row>
    <row r="341" spans="1:11" hidden="1" x14ac:dyDescent="0.2">
      <c r="A341" s="32" t="s">
        <v>36</v>
      </c>
      <c r="B341" s="59"/>
      <c r="C341" s="24">
        <v>0</v>
      </c>
      <c r="D341" s="24">
        <f t="shared" ref="D341:H341" si="183">D343+D344+D345-D342</f>
        <v>0</v>
      </c>
      <c r="E341" s="24">
        <f t="shared" si="183"/>
        <v>0</v>
      </c>
      <c r="F341" s="24">
        <f t="shared" si="183"/>
        <v>0</v>
      </c>
      <c r="G341" s="24">
        <f t="shared" si="183"/>
        <v>0</v>
      </c>
      <c r="H341" s="25">
        <f t="shared" si="183"/>
        <v>0</v>
      </c>
      <c r="I341" s="3">
        <f t="shared" si="179"/>
        <v>0</v>
      </c>
    </row>
    <row r="342" spans="1:11" hidden="1" x14ac:dyDescent="0.2">
      <c r="A342" s="32" t="s">
        <v>37</v>
      </c>
      <c r="B342" s="59"/>
      <c r="C342" s="24">
        <v>0</v>
      </c>
      <c r="D342" s="24">
        <f t="shared" ref="D342:H345" si="184">D389</f>
        <v>0</v>
      </c>
      <c r="E342" s="24">
        <f t="shared" si="184"/>
        <v>0</v>
      </c>
      <c r="F342" s="24">
        <f t="shared" si="184"/>
        <v>0</v>
      </c>
      <c r="G342" s="24">
        <f t="shared" si="184"/>
        <v>0</v>
      </c>
      <c r="H342" s="25">
        <f t="shared" si="184"/>
        <v>0</v>
      </c>
      <c r="I342" s="3">
        <f t="shared" si="179"/>
        <v>0</v>
      </c>
    </row>
    <row r="343" spans="1:11" hidden="1" x14ac:dyDescent="0.2">
      <c r="A343" s="20" t="s">
        <v>38</v>
      </c>
      <c r="B343" s="61" t="s">
        <v>51</v>
      </c>
      <c r="C343" s="21">
        <v>0</v>
      </c>
      <c r="D343" s="21">
        <f t="shared" si="184"/>
        <v>0</v>
      </c>
      <c r="E343" s="21">
        <f t="shared" ref="E343:E345" si="185">C343+D343</f>
        <v>0</v>
      </c>
      <c r="F343" s="21">
        <f t="shared" si="184"/>
        <v>0</v>
      </c>
      <c r="G343" s="21">
        <f t="shared" si="184"/>
        <v>0</v>
      </c>
      <c r="H343" s="22">
        <f t="shared" si="184"/>
        <v>0</v>
      </c>
      <c r="I343" s="3">
        <f t="shared" si="179"/>
        <v>0</v>
      </c>
    </row>
    <row r="344" spans="1:11" hidden="1" x14ac:dyDescent="0.2">
      <c r="A344" s="20" t="s">
        <v>40</v>
      </c>
      <c r="B344" s="61" t="s">
        <v>52</v>
      </c>
      <c r="C344" s="21">
        <v>0</v>
      </c>
      <c r="D344" s="21">
        <f t="shared" si="184"/>
        <v>0</v>
      </c>
      <c r="E344" s="21">
        <f t="shared" si="185"/>
        <v>0</v>
      </c>
      <c r="F344" s="21">
        <f t="shared" si="184"/>
        <v>0</v>
      </c>
      <c r="G344" s="21">
        <f t="shared" si="184"/>
        <v>0</v>
      </c>
      <c r="H344" s="22">
        <f t="shared" si="184"/>
        <v>0</v>
      </c>
      <c r="I344" s="3">
        <f t="shared" si="179"/>
        <v>0</v>
      </c>
    </row>
    <row r="345" spans="1:11" hidden="1" x14ac:dyDescent="0.2">
      <c r="A345" s="20" t="s">
        <v>42</v>
      </c>
      <c r="B345" s="61" t="s">
        <v>53</v>
      </c>
      <c r="C345" s="21">
        <v>0</v>
      </c>
      <c r="D345" s="21">
        <f t="shared" si="184"/>
        <v>0</v>
      </c>
      <c r="E345" s="21">
        <f t="shared" si="185"/>
        <v>0</v>
      </c>
      <c r="F345" s="21">
        <f t="shared" si="184"/>
        <v>0</v>
      </c>
      <c r="G345" s="21">
        <f t="shared" si="184"/>
        <v>0</v>
      </c>
      <c r="H345" s="22">
        <f t="shared" si="184"/>
        <v>0</v>
      </c>
      <c r="I345" s="3">
        <f t="shared" si="179"/>
        <v>0</v>
      </c>
    </row>
    <row r="346" spans="1:11" hidden="1" x14ac:dyDescent="0.2">
      <c r="A346" s="83"/>
      <c r="B346" s="95"/>
      <c r="C346" s="21"/>
      <c r="D346" s="21"/>
      <c r="E346" s="21"/>
      <c r="F346" s="21"/>
      <c r="G346" s="21"/>
      <c r="H346" s="22"/>
      <c r="I346" s="3">
        <f t="shared" si="179"/>
        <v>0</v>
      </c>
    </row>
    <row r="347" spans="1:11" hidden="1" x14ac:dyDescent="0.2">
      <c r="A347" s="26" t="s">
        <v>54</v>
      </c>
      <c r="B347" s="63" t="s">
        <v>55</v>
      </c>
      <c r="C347" s="24">
        <v>0</v>
      </c>
      <c r="D347" s="24">
        <f t="shared" ref="D347" si="186">D394</f>
        <v>0</v>
      </c>
      <c r="E347" s="24">
        <f>C347+D347</f>
        <v>0</v>
      </c>
      <c r="F347" s="24">
        <f t="shared" ref="F347:H347" si="187">F394</f>
        <v>0</v>
      </c>
      <c r="G347" s="24">
        <f t="shared" si="187"/>
        <v>0</v>
      </c>
      <c r="H347" s="25">
        <f t="shared" si="187"/>
        <v>0</v>
      </c>
      <c r="I347" s="3">
        <f t="shared" si="179"/>
        <v>0</v>
      </c>
    </row>
    <row r="348" spans="1:11" hidden="1" x14ac:dyDescent="0.2">
      <c r="A348" s="81"/>
      <c r="B348" s="95"/>
      <c r="C348" s="21"/>
      <c r="D348" s="21"/>
      <c r="E348" s="21"/>
      <c r="F348" s="21"/>
      <c r="G348" s="21"/>
      <c r="H348" s="22"/>
      <c r="I348" s="3">
        <f t="shared" si="179"/>
        <v>0</v>
      </c>
    </row>
    <row r="349" spans="1:11" s="6" customFormat="1" ht="25.5" x14ac:dyDescent="0.2">
      <c r="A349" s="77" t="s">
        <v>65</v>
      </c>
      <c r="B349" s="78"/>
      <c r="C349" s="79">
        <v>4113</v>
      </c>
      <c r="D349" s="79">
        <f t="shared" ref="D349:H349" si="188">D350</f>
        <v>0</v>
      </c>
      <c r="E349" s="79">
        <f t="shared" si="188"/>
        <v>4113</v>
      </c>
      <c r="F349" s="79">
        <f t="shared" si="188"/>
        <v>13318.5</v>
      </c>
      <c r="G349" s="79">
        <f t="shared" si="188"/>
        <v>0</v>
      </c>
      <c r="H349" s="80">
        <f t="shared" si="188"/>
        <v>0</v>
      </c>
      <c r="I349" s="19">
        <f t="shared" si="179"/>
        <v>17431.5</v>
      </c>
    </row>
    <row r="350" spans="1:11" s="40" customFormat="1" x14ac:dyDescent="0.2">
      <c r="A350" s="36" t="s">
        <v>61</v>
      </c>
      <c r="B350" s="65"/>
      <c r="C350" s="37">
        <v>4113</v>
      </c>
      <c r="D350" s="37">
        <f t="shared" ref="D350:H350" si="189">SUM(D351,D352,D353,D354)</f>
        <v>0</v>
      </c>
      <c r="E350" s="37">
        <f t="shared" si="189"/>
        <v>4113</v>
      </c>
      <c r="F350" s="37">
        <f t="shared" si="189"/>
        <v>13318.5</v>
      </c>
      <c r="G350" s="37">
        <f t="shared" si="189"/>
        <v>0</v>
      </c>
      <c r="H350" s="38">
        <f t="shared" si="189"/>
        <v>0</v>
      </c>
      <c r="I350" s="39">
        <f t="shared" si="179"/>
        <v>17431.5</v>
      </c>
    </row>
    <row r="351" spans="1:11" x14ac:dyDescent="0.2">
      <c r="A351" s="20" t="s">
        <v>6</v>
      </c>
      <c r="B351" s="48"/>
      <c r="C351" s="21">
        <v>1502</v>
      </c>
      <c r="D351" s="21"/>
      <c r="E351" s="21">
        <f>SUM(C351,D351)</f>
        <v>1502</v>
      </c>
      <c r="F351" s="21">
        <f>ROUND(8235*K351,)+5083.5</f>
        <v>5296.5</v>
      </c>
      <c r="G351" s="21"/>
      <c r="H351" s="22"/>
      <c r="I351" s="3">
        <f t="shared" si="179"/>
        <v>6798.5</v>
      </c>
      <c r="K351" s="2">
        <v>2.5899999999999999E-2</v>
      </c>
    </row>
    <row r="352" spans="1:11" hidden="1" x14ac:dyDescent="0.2">
      <c r="A352" s="20" t="s">
        <v>7</v>
      </c>
      <c r="B352" s="94"/>
      <c r="C352" s="21">
        <v>0</v>
      </c>
      <c r="D352" s="21"/>
      <c r="E352" s="21">
        <f t="shared" ref="E352:E353" si="190">SUM(C352,D352)</f>
        <v>0</v>
      </c>
      <c r="F352" s="21"/>
      <c r="G352" s="21"/>
      <c r="H352" s="22"/>
      <c r="I352" s="3">
        <f t="shared" si="179"/>
        <v>0</v>
      </c>
    </row>
    <row r="353" spans="1:11" ht="38.25" x14ac:dyDescent="0.2">
      <c r="A353" s="20" t="s">
        <v>8</v>
      </c>
      <c r="B353" s="48">
        <v>420269</v>
      </c>
      <c r="C353" s="21">
        <v>346</v>
      </c>
      <c r="D353" s="21"/>
      <c r="E353" s="21">
        <f t="shared" si="190"/>
        <v>346</v>
      </c>
      <c r="F353" s="21">
        <f>ROUND(8235*K353,)</f>
        <v>1064</v>
      </c>
      <c r="G353" s="21"/>
      <c r="H353" s="22"/>
      <c r="I353" s="3">
        <f t="shared" si="179"/>
        <v>1410</v>
      </c>
      <c r="K353" s="2">
        <v>0.12920000000000001</v>
      </c>
    </row>
    <row r="354" spans="1:11" ht="25.5" x14ac:dyDescent="0.2">
      <c r="A354" s="23" t="s">
        <v>9</v>
      </c>
      <c r="B354" s="49" t="s">
        <v>10</v>
      </c>
      <c r="C354" s="24">
        <v>2265</v>
      </c>
      <c r="D354" s="24">
        <f t="shared" ref="D354:H354" si="191">SUM(D355,D359,D363)</f>
        <v>0</v>
      </c>
      <c r="E354" s="24">
        <f t="shared" si="191"/>
        <v>2265</v>
      </c>
      <c r="F354" s="24">
        <f t="shared" si="191"/>
        <v>6958</v>
      </c>
      <c r="G354" s="24">
        <f t="shared" si="191"/>
        <v>0</v>
      </c>
      <c r="H354" s="25">
        <f t="shared" si="191"/>
        <v>0</v>
      </c>
      <c r="I354" s="3">
        <f t="shared" si="179"/>
        <v>9223</v>
      </c>
    </row>
    <row r="355" spans="1:11" x14ac:dyDescent="0.2">
      <c r="A355" s="26" t="s">
        <v>11</v>
      </c>
      <c r="B355" s="50" t="s">
        <v>12</v>
      </c>
      <c r="C355" s="24">
        <v>2265</v>
      </c>
      <c r="D355" s="24">
        <f t="shared" ref="D355:H355" si="192">SUM(D356:D358)</f>
        <v>0</v>
      </c>
      <c r="E355" s="24">
        <f t="shared" si="192"/>
        <v>2265</v>
      </c>
      <c r="F355" s="24">
        <f t="shared" si="192"/>
        <v>6958</v>
      </c>
      <c r="G355" s="24">
        <f t="shared" si="192"/>
        <v>0</v>
      </c>
      <c r="H355" s="25">
        <f t="shared" si="192"/>
        <v>0</v>
      </c>
      <c r="I355" s="3">
        <f t="shared" si="179"/>
        <v>9223</v>
      </c>
      <c r="K355" s="2">
        <v>0.84489999999999998</v>
      </c>
    </row>
    <row r="356" spans="1:11" x14ac:dyDescent="0.2">
      <c r="A356" s="27" t="s">
        <v>13</v>
      </c>
      <c r="B356" s="51" t="s">
        <v>14</v>
      </c>
      <c r="C356" s="21">
        <v>2265</v>
      </c>
      <c r="D356" s="21"/>
      <c r="E356" s="21">
        <f t="shared" ref="E356:E358" si="193">SUM(C356,D356)</f>
        <v>2265</v>
      </c>
      <c r="F356" s="21">
        <f>ROUND(8235*K355,)</f>
        <v>6958</v>
      </c>
      <c r="G356" s="21"/>
      <c r="H356" s="22"/>
      <c r="I356" s="3">
        <f t="shared" si="179"/>
        <v>9223</v>
      </c>
    </row>
    <row r="357" spans="1:11" hidden="1" x14ac:dyDescent="0.2">
      <c r="A357" s="27" t="s">
        <v>15</v>
      </c>
      <c r="B357" s="52" t="s">
        <v>16</v>
      </c>
      <c r="C357" s="21">
        <v>0</v>
      </c>
      <c r="D357" s="21"/>
      <c r="E357" s="21">
        <f t="shared" si="193"/>
        <v>0</v>
      </c>
      <c r="F357" s="21"/>
      <c r="G357" s="21"/>
      <c r="H357" s="22"/>
      <c r="I357" s="3">
        <f t="shared" si="179"/>
        <v>0</v>
      </c>
    </row>
    <row r="358" spans="1:11" hidden="1" x14ac:dyDescent="0.2">
      <c r="A358" s="27" t="s">
        <v>17</v>
      </c>
      <c r="B358" s="52" t="s">
        <v>18</v>
      </c>
      <c r="C358" s="21">
        <v>0</v>
      </c>
      <c r="D358" s="21"/>
      <c r="E358" s="21">
        <f t="shared" si="193"/>
        <v>0</v>
      </c>
      <c r="F358" s="21"/>
      <c r="G358" s="21"/>
      <c r="H358" s="22"/>
      <c r="I358" s="3">
        <f t="shared" si="179"/>
        <v>0</v>
      </c>
    </row>
    <row r="359" spans="1:11" hidden="1" x14ac:dyDescent="0.2">
      <c r="A359" s="26" t="s">
        <v>19</v>
      </c>
      <c r="B359" s="53" t="s">
        <v>20</v>
      </c>
      <c r="C359" s="24">
        <v>0</v>
      </c>
      <c r="D359" s="24">
        <f t="shared" ref="D359:H359" si="194">SUM(D360:D362)</f>
        <v>0</v>
      </c>
      <c r="E359" s="24">
        <f t="shared" si="194"/>
        <v>0</v>
      </c>
      <c r="F359" s="24">
        <f t="shared" si="194"/>
        <v>0</v>
      </c>
      <c r="G359" s="24">
        <f t="shared" si="194"/>
        <v>0</v>
      </c>
      <c r="H359" s="25">
        <f t="shared" si="194"/>
        <v>0</v>
      </c>
      <c r="I359" s="3">
        <f t="shared" si="179"/>
        <v>0</v>
      </c>
    </row>
    <row r="360" spans="1:11" hidden="1" x14ac:dyDescent="0.2">
      <c r="A360" s="27" t="s">
        <v>13</v>
      </c>
      <c r="B360" s="52" t="s">
        <v>21</v>
      </c>
      <c r="C360" s="21">
        <v>0</v>
      </c>
      <c r="D360" s="21"/>
      <c r="E360" s="21">
        <f t="shared" ref="E360:E362" si="195">SUM(C360,D360)</f>
        <v>0</v>
      </c>
      <c r="F360" s="21"/>
      <c r="G360" s="21"/>
      <c r="H360" s="22"/>
      <c r="I360" s="3">
        <f t="shared" si="179"/>
        <v>0</v>
      </c>
    </row>
    <row r="361" spans="1:11" hidden="1" x14ac:dyDescent="0.2">
      <c r="A361" s="27" t="s">
        <v>15</v>
      </c>
      <c r="B361" s="52" t="s">
        <v>22</v>
      </c>
      <c r="C361" s="21">
        <v>0</v>
      </c>
      <c r="D361" s="21"/>
      <c r="E361" s="21">
        <f t="shared" si="195"/>
        <v>0</v>
      </c>
      <c r="F361" s="21"/>
      <c r="G361" s="21"/>
      <c r="H361" s="22"/>
      <c r="I361" s="3">
        <f t="shared" si="179"/>
        <v>0</v>
      </c>
    </row>
    <row r="362" spans="1:11" hidden="1" x14ac:dyDescent="0.2">
      <c r="A362" s="27" t="s">
        <v>17</v>
      </c>
      <c r="B362" s="52" t="s">
        <v>23</v>
      </c>
      <c r="C362" s="21">
        <v>0</v>
      </c>
      <c r="D362" s="21"/>
      <c r="E362" s="21">
        <f t="shared" si="195"/>
        <v>0</v>
      </c>
      <c r="F362" s="21"/>
      <c r="G362" s="21"/>
      <c r="H362" s="22"/>
      <c r="I362" s="3">
        <f t="shared" si="179"/>
        <v>0</v>
      </c>
    </row>
    <row r="363" spans="1:11" hidden="1" x14ac:dyDescent="0.2">
      <c r="A363" s="26" t="s">
        <v>24</v>
      </c>
      <c r="B363" s="53" t="s">
        <v>25</v>
      </c>
      <c r="C363" s="24">
        <v>0</v>
      </c>
      <c r="D363" s="24">
        <f t="shared" ref="D363:H363" si="196">SUM(D364:D366)</f>
        <v>0</v>
      </c>
      <c r="E363" s="24">
        <f t="shared" si="196"/>
        <v>0</v>
      </c>
      <c r="F363" s="24">
        <f t="shared" si="196"/>
        <v>0</v>
      </c>
      <c r="G363" s="24">
        <f t="shared" si="196"/>
        <v>0</v>
      </c>
      <c r="H363" s="25">
        <f t="shared" si="196"/>
        <v>0</v>
      </c>
      <c r="I363" s="3">
        <f t="shared" si="179"/>
        <v>0</v>
      </c>
    </row>
    <row r="364" spans="1:11" hidden="1" x14ac:dyDescent="0.2">
      <c r="A364" s="27" t="s">
        <v>13</v>
      </c>
      <c r="B364" s="52" t="s">
        <v>26</v>
      </c>
      <c r="C364" s="21">
        <v>0</v>
      </c>
      <c r="D364" s="21"/>
      <c r="E364" s="21">
        <f t="shared" ref="E364:E366" si="197">SUM(C364,D364)</f>
        <v>0</v>
      </c>
      <c r="F364" s="21"/>
      <c r="G364" s="21"/>
      <c r="H364" s="22"/>
      <c r="I364" s="3">
        <f t="shared" si="179"/>
        <v>0</v>
      </c>
    </row>
    <row r="365" spans="1:11" hidden="1" x14ac:dyDescent="0.2">
      <c r="A365" s="27" t="s">
        <v>15</v>
      </c>
      <c r="B365" s="52" t="s">
        <v>27</v>
      </c>
      <c r="C365" s="21">
        <v>0</v>
      </c>
      <c r="D365" s="21"/>
      <c r="E365" s="21">
        <f t="shared" si="197"/>
        <v>0</v>
      </c>
      <c r="F365" s="21"/>
      <c r="G365" s="21"/>
      <c r="H365" s="22"/>
      <c r="I365" s="3">
        <f t="shared" si="179"/>
        <v>0</v>
      </c>
    </row>
    <row r="366" spans="1:11" hidden="1" x14ac:dyDescent="0.2">
      <c r="A366" s="27" t="s">
        <v>17</v>
      </c>
      <c r="B366" s="52" t="s">
        <v>28</v>
      </c>
      <c r="C366" s="21">
        <v>0</v>
      </c>
      <c r="D366" s="21"/>
      <c r="E366" s="21">
        <f t="shared" si="197"/>
        <v>0</v>
      </c>
      <c r="F366" s="21"/>
      <c r="G366" s="21"/>
      <c r="H366" s="22"/>
      <c r="I366" s="3">
        <f t="shared" si="179"/>
        <v>0</v>
      </c>
    </row>
    <row r="367" spans="1:11" s="40" customFormat="1" x14ac:dyDescent="0.2">
      <c r="A367" s="36" t="s">
        <v>80</v>
      </c>
      <c r="B367" s="65"/>
      <c r="C367" s="37">
        <v>4113</v>
      </c>
      <c r="D367" s="37">
        <f t="shared" ref="D367:H367" si="198">SUM(D368,D371,D394)</f>
        <v>0</v>
      </c>
      <c r="E367" s="37">
        <f t="shared" si="198"/>
        <v>4113</v>
      </c>
      <c r="F367" s="37">
        <f t="shared" si="198"/>
        <v>13318.5</v>
      </c>
      <c r="G367" s="37">
        <f t="shared" si="198"/>
        <v>0</v>
      </c>
      <c r="H367" s="38">
        <f t="shared" si="198"/>
        <v>0</v>
      </c>
      <c r="I367" s="39">
        <f t="shared" si="179"/>
        <v>17431.5</v>
      </c>
    </row>
    <row r="368" spans="1:11" x14ac:dyDescent="0.2">
      <c r="A368" s="31" t="s">
        <v>30</v>
      </c>
      <c r="B368" s="55">
        <v>20</v>
      </c>
      <c r="C368" s="24">
        <v>2</v>
      </c>
      <c r="D368" s="24">
        <f t="shared" ref="D368:H368" si="199">SUM(D369)</f>
        <v>0</v>
      </c>
      <c r="E368" s="24">
        <f t="shared" si="199"/>
        <v>2</v>
      </c>
      <c r="F368" s="24">
        <f t="shared" si="199"/>
        <v>0</v>
      </c>
      <c r="G368" s="24">
        <f t="shared" si="199"/>
        <v>0</v>
      </c>
      <c r="H368" s="25">
        <f t="shared" si="199"/>
        <v>0</v>
      </c>
      <c r="I368" s="3">
        <f t="shared" si="179"/>
        <v>2</v>
      </c>
    </row>
    <row r="369" spans="1:11" x14ac:dyDescent="0.2">
      <c r="A369" s="27" t="s">
        <v>31</v>
      </c>
      <c r="B369" s="56" t="s">
        <v>32</v>
      </c>
      <c r="C369" s="21">
        <v>2</v>
      </c>
      <c r="D369" s="21"/>
      <c r="E369" s="21">
        <f>C369+D369</f>
        <v>2</v>
      </c>
      <c r="F369" s="21"/>
      <c r="G369" s="21"/>
      <c r="H369" s="22"/>
      <c r="I369" s="3">
        <f t="shared" si="179"/>
        <v>2</v>
      </c>
    </row>
    <row r="370" spans="1:11" hidden="1" x14ac:dyDescent="0.2">
      <c r="A370" s="27"/>
      <c r="B370" s="51"/>
      <c r="C370" s="21"/>
      <c r="D370" s="21"/>
      <c r="E370" s="21"/>
      <c r="F370" s="21"/>
      <c r="G370" s="21"/>
      <c r="H370" s="22"/>
      <c r="I370" s="3">
        <f t="shared" si="179"/>
        <v>0</v>
      </c>
    </row>
    <row r="371" spans="1:11" ht="25.5" x14ac:dyDescent="0.2">
      <c r="A371" s="31" t="s">
        <v>33</v>
      </c>
      <c r="B371" s="57">
        <v>58</v>
      </c>
      <c r="C371" s="24">
        <v>4111</v>
      </c>
      <c r="D371" s="24">
        <f t="shared" ref="D371:H371" si="200">SUM(D372,D379,D386)</f>
        <v>0</v>
      </c>
      <c r="E371" s="24">
        <f t="shared" si="200"/>
        <v>4111</v>
      </c>
      <c r="F371" s="24">
        <f t="shared" si="200"/>
        <v>13318.5</v>
      </c>
      <c r="G371" s="24">
        <f t="shared" si="200"/>
        <v>0</v>
      </c>
      <c r="H371" s="25">
        <f t="shared" si="200"/>
        <v>0</v>
      </c>
      <c r="I371" s="3">
        <f t="shared" si="179"/>
        <v>17429.5</v>
      </c>
    </row>
    <row r="372" spans="1:11" x14ac:dyDescent="0.2">
      <c r="A372" s="31" t="s">
        <v>34</v>
      </c>
      <c r="B372" s="58" t="s">
        <v>35</v>
      </c>
      <c r="C372" s="24">
        <v>4111</v>
      </c>
      <c r="D372" s="24">
        <f t="shared" ref="D372:H372" si="201">SUM(D376,D377,D378)</f>
        <v>0</v>
      </c>
      <c r="E372" s="24">
        <f t="shared" si="201"/>
        <v>4111</v>
      </c>
      <c r="F372" s="24">
        <f t="shared" si="201"/>
        <v>13318.5</v>
      </c>
      <c r="G372" s="24">
        <f t="shared" si="201"/>
        <v>0</v>
      </c>
      <c r="H372" s="25">
        <f t="shared" si="201"/>
        <v>0</v>
      </c>
      <c r="I372" s="3">
        <f t="shared" si="179"/>
        <v>17429.5</v>
      </c>
    </row>
    <row r="373" spans="1:11" hidden="1" x14ac:dyDescent="0.2">
      <c r="A373" s="32" t="s">
        <v>1</v>
      </c>
      <c r="B373" s="59"/>
      <c r="C373" s="24"/>
      <c r="D373" s="24"/>
      <c r="E373" s="24"/>
      <c r="F373" s="24"/>
      <c r="G373" s="24"/>
      <c r="H373" s="25"/>
      <c r="I373" s="3">
        <f t="shared" si="179"/>
        <v>0</v>
      </c>
    </row>
    <row r="374" spans="1:11" hidden="1" x14ac:dyDescent="0.2">
      <c r="A374" s="32" t="s">
        <v>36</v>
      </c>
      <c r="B374" s="59"/>
      <c r="C374" s="24">
        <v>0</v>
      </c>
      <c r="D374" s="24">
        <f t="shared" ref="D374:H374" si="202">D376+D377+D378-D375</f>
        <v>0</v>
      </c>
      <c r="E374" s="24">
        <f t="shared" si="202"/>
        <v>0</v>
      </c>
      <c r="F374" s="24">
        <f>F376+F377+F378-F375</f>
        <v>0</v>
      </c>
      <c r="G374" s="24">
        <f t="shared" si="202"/>
        <v>0</v>
      </c>
      <c r="H374" s="25">
        <f t="shared" si="202"/>
        <v>0</v>
      </c>
      <c r="I374" s="3">
        <f t="shared" si="179"/>
        <v>0</v>
      </c>
    </row>
    <row r="375" spans="1:11" x14ac:dyDescent="0.2">
      <c r="A375" s="32" t="s">
        <v>37</v>
      </c>
      <c r="B375" s="59"/>
      <c r="C375" s="24">
        <v>4111</v>
      </c>
      <c r="D375" s="24"/>
      <c r="E375" s="24">
        <f t="shared" ref="E375:E378" si="203">C375+D375</f>
        <v>4111</v>
      </c>
      <c r="F375" s="24">
        <v>13318.5</v>
      </c>
      <c r="G375" s="24"/>
      <c r="H375" s="25"/>
      <c r="I375" s="3">
        <f t="shared" si="179"/>
        <v>17429.5</v>
      </c>
    </row>
    <row r="376" spans="1:11" x14ac:dyDescent="0.2">
      <c r="A376" s="20" t="s">
        <v>38</v>
      </c>
      <c r="B376" s="60" t="s">
        <v>39</v>
      </c>
      <c r="C376" s="21">
        <v>638</v>
      </c>
      <c r="D376" s="21"/>
      <c r="E376" s="21">
        <f t="shared" si="203"/>
        <v>638</v>
      </c>
      <c r="F376" s="21">
        <f>ROUND(8235*(J376+K376),)</f>
        <v>1277</v>
      </c>
      <c r="G376" s="21"/>
      <c r="H376" s="22"/>
      <c r="I376" s="3">
        <f t="shared" si="179"/>
        <v>1915</v>
      </c>
      <c r="J376" s="2">
        <v>2.5899999999999999E-2</v>
      </c>
      <c r="K376" s="2">
        <v>0.12920000000000001</v>
      </c>
    </row>
    <row r="377" spans="1:11" x14ac:dyDescent="0.2">
      <c r="A377" s="20" t="s">
        <v>40</v>
      </c>
      <c r="B377" s="60" t="s">
        <v>41</v>
      </c>
      <c r="C377" s="21">
        <v>3473</v>
      </c>
      <c r="D377" s="21"/>
      <c r="E377" s="21">
        <f t="shared" si="203"/>
        <v>3473</v>
      </c>
      <c r="F377" s="21">
        <f>ROUND(8235*(J377+K377),)</f>
        <v>6958</v>
      </c>
      <c r="G377" s="21"/>
      <c r="H377" s="22"/>
      <c r="I377" s="3">
        <f t="shared" si="179"/>
        <v>10431</v>
      </c>
      <c r="J377" s="2">
        <v>0.84489999999999998</v>
      </c>
    </row>
    <row r="378" spans="1:11" x14ac:dyDescent="0.2">
      <c r="A378" s="20" t="s">
        <v>42</v>
      </c>
      <c r="B378" s="61" t="s">
        <v>43</v>
      </c>
      <c r="C378" s="21">
        <v>0</v>
      </c>
      <c r="D378" s="21"/>
      <c r="E378" s="21">
        <f t="shared" si="203"/>
        <v>0</v>
      </c>
      <c r="F378" s="21">
        <f>13318.5-8235</f>
        <v>5083.5</v>
      </c>
      <c r="G378" s="21"/>
      <c r="H378" s="22"/>
      <c r="I378" s="3">
        <f t="shared" si="179"/>
        <v>5083.5</v>
      </c>
    </row>
    <row r="379" spans="1:11" hidden="1" x14ac:dyDescent="0.2">
      <c r="A379" s="31" t="s">
        <v>44</v>
      </c>
      <c r="B379" s="62" t="s">
        <v>45</v>
      </c>
      <c r="C379" s="24">
        <v>0</v>
      </c>
      <c r="D379" s="24">
        <f t="shared" ref="D379:H379" si="204">SUM(D383,D384,D385)</f>
        <v>0</v>
      </c>
      <c r="E379" s="24">
        <f t="shared" si="204"/>
        <v>0</v>
      </c>
      <c r="F379" s="24">
        <f t="shared" si="204"/>
        <v>0</v>
      </c>
      <c r="G379" s="24">
        <f t="shared" si="204"/>
        <v>0</v>
      </c>
      <c r="H379" s="25">
        <f t="shared" si="204"/>
        <v>0</v>
      </c>
      <c r="I379" s="3">
        <f t="shared" si="179"/>
        <v>0</v>
      </c>
    </row>
    <row r="380" spans="1:11" hidden="1" x14ac:dyDescent="0.2">
      <c r="A380" s="82" t="s">
        <v>1</v>
      </c>
      <c r="B380" s="62"/>
      <c r="C380" s="24"/>
      <c r="D380" s="24"/>
      <c r="E380" s="24"/>
      <c r="F380" s="24"/>
      <c r="G380" s="24"/>
      <c r="H380" s="25"/>
      <c r="I380" s="3">
        <f t="shared" si="179"/>
        <v>0</v>
      </c>
    </row>
    <row r="381" spans="1:11" hidden="1" x14ac:dyDescent="0.2">
      <c r="A381" s="32" t="s">
        <v>36</v>
      </c>
      <c r="B381" s="59"/>
      <c r="C381" s="24">
        <v>0</v>
      </c>
      <c r="D381" s="24">
        <f t="shared" ref="D381:H381" si="205">D383+D384+D385-D382</f>
        <v>0</v>
      </c>
      <c r="E381" s="24">
        <f t="shared" si="205"/>
        <v>0</v>
      </c>
      <c r="F381" s="24">
        <f t="shared" si="205"/>
        <v>0</v>
      </c>
      <c r="G381" s="24">
        <f t="shared" si="205"/>
        <v>0</v>
      </c>
      <c r="H381" s="25">
        <f t="shared" si="205"/>
        <v>0</v>
      </c>
      <c r="I381" s="3">
        <f t="shared" si="179"/>
        <v>0</v>
      </c>
    </row>
    <row r="382" spans="1:11" hidden="1" x14ac:dyDescent="0.2">
      <c r="A382" s="32" t="s">
        <v>37</v>
      </c>
      <c r="B382" s="59"/>
      <c r="C382" s="24">
        <v>0</v>
      </c>
      <c r="D382" s="24"/>
      <c r="E382" s="24">
        <f t="shared" ref="E382:E385" si="206">C382+D382</f>
        <v>0</v>
      </c>
      <c r="F382" s="24"/>
      <c r="G382" s="24"/>
      <c r="H382" s="25"/>
      <c r="I382" s="3">
        <f t="shared" si="179"/>
        <v>0</v>
      </c>
    </row>
    <row r="383" spans="1:11" hidden="1" x14ac:dyDescent="0.2">
      <c r="A383" s="20" t="s">
        <v>38</v>
      </c>
      <c r="B383" s="61" t="s">
        <v>46</v>
      </c>
      <c r="C383" s="21">
        <v>0</v>
      </c>
      <c r="D383" s="21"/>
      <c r="E383" s="21">
        <f t="shared" si="206"/>
        <v>0</v>
      </c>
      <c r="F383" s="21"/>
      <c r="G383" s="21"/>
      <c r="H383" s="22"/>
      <c r="I383" s="3">
        <f t="shared" si="179"/>
        <v>0</v>
      </c>
    </row>
    <row r="384" spans="1:11" hidden="1" x14ac:dyDescent="0.2">
      <c r="A384" s="20" t="s">
        <v>40</v>
      </c>
      <c r="B384" s="61" t="s">
        <v>47</v>
      </c>
      <c r="C384" s="21">
        <v>0</v>
      </c>
      <c r="D384" s="21"/>
      <c r="E384" s="21">
        <f t="shared" si="206"/>
        <v>0</v>
      </c>
      <c r="F384" s="21"/>
      <c r="G384" s="21"/>
      <c r="H384" s="22"/>
      <c r="I384" s="3">
        <f t="shared" si="179"/>
        <v>0</v>
      </c>
    </row>
    <row r="385" spans="1:9" hidden="1" x14ac:dyDescent="0.2">
      <c r="A385" s="20" t="s">
        <v>42</v>
      </c>
      <c r="B385" s="61" t="s">
        <v>48</v>
      </c>
      <c r="C385" s="21">
        <v>0</v>
      </c>
      <c r="D385" s="21"/>
      <c r="E385" s="21">
        <f t="shared" si="206"/>
        <v>0</v>
      </c>
      <c r="F385" s="21"/>
      <c r="G385" s="21"/>
      <c r="H385" s="22"/>
      <c r="I385" s="3">
        <f t="shared" si="179"/>
        <v>0</v>
      </c>
    </row>
    <row r="386" spans="1:9" hidden="1" x14ac:dyDescent="0.2">
      <c r="A386" s="31" t="s">
        <v>49</v>
      </c>
      <c r="B386" s="63" t="s">
        <v>50</v>
      </c>
      <c r="C386" s="24">
        <v>0</v>
      </c>
      <c r="D386" s="24">
        <f t="shared" ref="D386:H386" si="207">SUM(D390,D391,D392)</f>
        <v>0</v>
      </c>
      <c r="E386" s="24">
        <f t="shared" si="207"/>
        <v>0</v>
      </c>
      <c r="F386" s="24">
        <f t="shared" si="207"/>
        <v>0</v>
      </c>
      <c r="G386" s="24">
        <f t="shared" si="207"/>
        <v>0</v>
      </c>
      <c r="H386" s="25">
        <f t="shared" si="207"/>
        <v>0</v>
      </c>
      <c r="I386" s="3">
        <f t="shared" si="179"/>
        <v>0</v>
      </c>
    </row>
    <row r="387" spans="1:9" hidden="1" x14ac:dyDescent="0.2">
      <c r="A387" s="82" t="s">
        <v>1</v>
      </c>
      <c r="B387" s="63"/>
      <c r="C387" s="24"/>
      <c r="D387" s="24"/>
      <c r="E387" s="24"/>
      <c r="F387" s="24"/>
      <c r="G387" s="24"/>
      <c r="H387" s="25"/>
      <c r="I387" s="3">
        <f t="shared" si="179"/>
        <v>0</v>
      </c>
    </row>
    <row r="388" spans="1:9" hidden="1" x14ac:dyDescent="0.2">
      <c r="A388" s="32" t="s">
        <v>36</v>
      </c>
      <c r="B388" s="59"/>
      <c r="C388" s="24">
        <v>0</v>
      </c>
      <c r="D388" s="24">
        <f t="shared" ref="D388:H388" si="208">D390+D391+D392-D389</f>
        <v>0</v>
      </c>
      <c r="E388" s="24">
        <f t="shared" si="208"/>
        <v>0</v>
      </c>
      <c r="F388" s="24">
        <f t="shared" si="208"/>
        <v>0</v>
      </c>
      <c r="G388" s="24">
        <f t="shared" si="208"/>
        <v>0</v>
      </c>
      <c r="H388" s="25">
        <f t="shared" si="208"/>
        <v>0</v>
      </c>
      <c r="I388" s="3">
        <f t="shared" si="179"/>
        <v>0</v>
      </c>
    </row>
    <row r="389" spans="1:9" hidden="1" x14ac:dyDescent="0.2">
      <c r="A389" s="32" t="s">
        <v>37</v>
      </c>
      <c r="B389" s="59"/>
      <c r="C389" s="24">
        <v>0</v>
      </c>
      <c r="D389" s="24"/>
      <c r="E389" s="24">
        <f t="shared" ref="E389:E392" si="209">C389+D389</f>
        <v>0</v>
      </c>
      <c r="F389" s="24"/>
      <c r="G389" s="24"/>
      <c r="H389" s="25"/>
      <c r="I389" s="3">
        <f t="shared" si="179"/>
        <v>0</v>
      </c>
    </row>
    <row r="390" spans="1:9" hidden="1" x14ac:dyDescent="0.2">
      <c r="A390" s="20" t="s">
        <v>38</v>
      </c>
      <c r="B390" s="61" t="s">
        <v>51</v>
      </c>
      <c r="C390" s="21">
        <v>0</v>
      </c>
      <c r="D390" s="21"/>
      <c r="E390" s="21">
        <f t="shared" si="209"/>
        <v>0</v>
      </c>
      <c r="F390" s="21"/>
      <c r="G390" s="21"/>
      <c r="H390" s="22"/>
      <c r="I390" s="3">
        <f t="shared" si="179"/>
        <v>0</v>
      </c>
    </row>
    <row r="391" spans="1:9" hidden="1" x14ac:dyDescent="0.2">
      <c r="A391" s="20" t="s">
        <v>40</v>
      </c>
      <c r="B391" s="61" t="s">
        <v>52</v>
      </c>
      <c r="C391" s="21">
        <v>0</v>
      </c>
      <c r="D391" s="21"/>
      <c r="E391" s="21">
        <f t="shared" si="209"/>
        <v>0</v>
      </c>
      <c r="F391" s="21"/>
      <c r="G391" s="21"/>
      <c r="H391" s="22"/>
      <c r="I391" s="3">
        <f t="shared" si="179"/>
        <v>0</v>
      </c>
    </row>
    <row r="392" spans="1:9" hidden="1" x14ac:dyDescent="0.2">
      <c r="A392" s="20" t="s">
        <v>42</v>
      </c>
      <c r="B392" s="61" t="s">
        <v>53</v>
      </c>
      <c r="C392" s="21">
        <v>0</v>
      </c>
      <c r="D392" s="21"/>
      <c r="E392" s="21">
        <f t="shared" si="209"/>
        <v>0</v>
      </c>
      <c r="F392" s="21"/>
      <c r="G392" s="21"/>
      <c r="H392" s="22"/>
      <c r="I392" s="3">
        <f t="shared" si="179"/>
        <v>0</v>
      </c>
    </row>
    <row r="393" spans="1:9" hidden="1" x14ac:dyDescent="0.2">
      <c r="A393" s="83"/>
      <c r="B393" s="95"/>
      <c r="C393" s="21"/>
      <c r="D393" s="21"/>
      <c r="E393" s="21"/>
      <c r="F393" s="21"/>
      <c r="G393" s="21"/>
      <c r="H393" s="22"/>
      <c r="I393" s="3">
        <f t="shared" si="179"/>
        <v>0</v>
      </c>
    </row>
    <row r="394" spans="1:9" hidden="1" x14ac:dyDescent="0.2">
      <c r="A394" s="26" t="s">
        <v>54</v>
      </c>
      <c r="B394" s="63" t="s">
        <v>55</v>
      </c>
      <c r="C394" s="24">
        <v>0</v>
      </c>
      <c r="D394" s="24"/>
      <c r="E394" s="24">
        <f>C394+D394</f>
        <v>0</v>
      </c>
      <c r="F394" s="24"/>
      <c r="G394" s="24"/>
      <c r="H394" s="25"/>
      <c r="I394" s="3">
        <f t="shared" si="179"/>
        <v>0</v>
      </c>
    </row>
    <row r="395" spans="1:9" hidden="1" x14ac:dyDescent="0.2">
      <c r="A395" s="83"/>
      <c r="B395" s="95"/>
      <c r="C395" s="21"/>
      <c r="D395" s="21"/>
      <c r="E395" s="21"/>
      <c r="F395" s="21"/>
      <c r="G395" s="21"/>
      <c r="H395" s="22"/>
      <c r="I395" s="3">
        <f t="shared" si="179"/>
        <v>0</v>
      </c>
    </row>
    <row r="396" spans="1:9" hidden="1" x14ac:dyDescent="0.2">
      <c r="A396" s="26" t="s">
        <v>56</v>
      </c>
      <c r="B396" s="63"/>
      <c r="C396" s="24">
        <v>0</v>
      </c>
      <c r="D396" s="24">
        <f t="shared" ref="D396:H396" si="210">D349-D367</f>
        <v>0</v>
      </c>
      <c r="E396" s="24">
        <f t="shared" si="210"/>
        <v>0</v>
      </c>
      <c r="F396" s="24">
        <f t="shared" si="210"/>
        <v>0</v>
      </c>
      <c r="G396" s="24">
        <f t="shared" si="210"/>
        <v>0</v>
      </c>
      <c r="H396" s="25">
        <f t="shared" si="210"/>
        <v>0</v>
      </c>
      <c r="I396" s="3">
        <f t="shared" si="179"/>
        <v>0</v>
      </c>
    </row>
    <row r="397" spans="1:9" hidden="1" x14ac:dyDescent="0.2">
      <c r="A397" s="81"/>
      <c r="B397" s="95"/>
      <c r="C397" s="21"/>
      <c r="D397" s="21"/>
      <c r="E397" s="21"/>
      <c r="F397" s="21"/>
      <c r="G397" s="21"/>
      <c r="H397" s="22"/>
      <c r="I397" s="3">
        <f t="shared" si="179"/>
        <v>0</v>
      </c>
    </row>
    <row r="398" spans="1:9" x14ac:dyDescent="0.2">
      <c r="A398" s="88" t="s">
        <v>83</v>
      </c>
      <c r="B398" s="97" t="s">
        <v>4</v>
      </c>
      <c r="C398" s="89">
        <v>8000</v>
      </c>
      <c r="D398" s="89">
        <f t="shared" ref="D398:H398" si="211">SUM(D428,D477,D525,D574)</f>
        <v>0</v>
      </c>
      <c r="E398" s="89">
        <f t="shared" si="211"/>
        <v>8000</v>
      </c>
      <c r="F398" s="89">
        <f t="shared" si="211"/>
        <v>3626</v>
      </c>
      <c r="G398" s="89">
        <f t="shared" si="211"/>
        <v>0</v>
      </c>
      <c r="H398" s="90">
        <f t="shared" si="211"/>
        <v>0</v>
      </c>
      <c r="I398" s="3">
        <f t="shared" ref="I398:I461" si="212">SUM(E398:H398)</f>
        <v>11626</v>
      </c>
    </row>
    <row r="399" spans="1:9" x14ac:dyDescent="0.2">
      <c r="A399" s="33" t="s">
        <v>84</v>
      </c>
      <c r="B399" s="64"/>
      <c r="C399" s="34">
        <v>8000</v>
      </c>
      <c r="D399" s="34">
        <f t="shared" ref="D399:H399" si="213">SUM(D400,D403,D426)</f>
        <v>0</v>
      </c>
      <c r="E399" s="34">
        <f t="shared" si="213"/>
        <v>8000</v>
      </c>
      <c r="F399" s="34">
        <f t="shared" si="213"/>
        <v>3626</v>
      </c>
      <c r="G399" s="34">
        <f t="shared" si="213"/>
        <v>0</v>
      </c>
      <c r="H399" s="35">
        <f t="shared" si="213"/>
        <v>0</v>
      </c>
      <c r="I399" s="3">
        <f t="shared" si="212"/>
        <v>11626</v>
      </c>
    </row>
    <row r="400" spans="1:9" hidden="1" x14ac:dyDescent="0.2">
      <c r="A400" s="31" t="s">
        <v>30</v>
      </c>
      <c r="B400" s="55">
        <v>20</v>
      </c>
      <c r="C400" s="24">
        <v>0</v>
      </c>
      <c r="D400" s="24">
        <f t="shared" ref="D400:H400" si="214">SUM(D401)</f>
        <v>0</v>
      </c>
      <c r="E400" s="24">
        <f t="shared" si="214"/>
        <v>0</v>
      </c>
      <c r="F400" s="24">
        <f t="shared" si="214"/>
        <v>0</v>
      </c>
      <c r="G400" s="24">
        <f t="shared" si="214"/>
        <v>0</v>
      </c>
      <c r="H400" s="25">
        <f t="shared" si="214"/>
        <v>0</v>
      </c>
      <c r="I400" s="3">
        <f t="shared" si="212"/>
        <v>0</v>
      </c>
    </row>
    <row r="401" spans="1:9" hidden="1" x14ac:dyDescent="0.2">
      <c r="A401" s="27" t="s">
        <v>31</v>
      </c>
      <c r="B401" s="56" t="s">
        <v>32</v>
      </c>
      <c r="C401" s="21">
        <v>0</v>
      </c>
      <c r="D401" s="21">
        <f>SUM(D448,D497,D545,D594)</f>
        <v>0</v>
      </c>
      <c r="E401" s="21">
        <f>C401+D401</f>
        <v>0</v>
      </c>
      <c r="F401" s="21">
        <f>SUM(F448,F497,F545,F594)</f>
        <v>0</v>
      </c>
      <c r="G401" s="21">
        <f>SUM(G448,G497,G545,G594)</f>
        <v>0</v>
      </c>
      <c r="H401" s="22">
        <f>SUM(H448,H497,H545,H594)</f>
        <v>0</v>
      </c>
      <c r="I401" s="3">
        <f t="shared" si="212"/>
        <v>0</v>
      </c>
    </row>
    <row r="402" spans="1:9" hidden="1" x14ac:dyDescent="0.2">
      <c r="A402" s="27"/>
      <c r="B402" s="51"/>
      <c r="C402" s="21"/>
      <c r="D402" s="21"/>
      <c r="E402" s="21"/>
      <c r="F402" s="21"/>
      <c r="G402" s="21"/>
      <c r="H402" s="22"/>
      <c r="I402" s="3">
        <f t="shared" si="212"/>
        <v>0</v>
      </c>
    </row>
    <row r="403" spans="1:9" ht="25.5" x14ac:dyDescent="0.2">
      <c r="A403" s="31" t="s">
        <v>33</v>
      </c>
      <c r="B403" s="57">
        <v>58</v>
      </c>
      <c r="C403" s="24">
        <v>8000</v>
      </c>
      <c r="D403" s="24">
        <f t="shared" ref="D403:H403" si="215">SUM(D404,D411,D418)</f>
        <v>0</v>
      </c>
      <c r="E403" s="24">
        <f t="shared" si="215"/>
        <v>8000</v>
      </c>
      <c r="F403" s="24">
        <f t="shared" si="215"/>
        <v>3626</v>
      </c>
      <c r="G403" s="24">
        <f t="shared" si="215"/>
        <v>0</v>
      </c>
      <c r="H403" s="25">
        <f t="shared" si="215"/>
        <v>0</v>
      </c>
      <c r="I403" s="3">
        <f t="shared" si="212"/>
        <v>11626</v>
      </c>
    </row>
    <row r="404" spans="1:9" x14ac:dyDescent="0.2">
      <c r="A404" s="31" t="s">
        <v>34</v>
      </c>
      <c r="B404" s="58" t="s">
        <v>35</v>
      </c>
      <c r="C404" s="24">
        <v>4000</v>
      </c>
      <c r="D404" s="24">
        <f t="shared" ref="D404:H404" si="216">SUM(D408,D409,D410)</f>
        <v>0</v>
      </c>
      <c r="E404" s="24">
        <f t="shared" si="216"/>
        <v>4000</v>
      </c>
      <c r="F404" s="24">
        <f t="shared" si="216"/>
        <v>3626</v>
      </c>
      <c r="G404" s="24">
        <f t="shared" si="216"/>
        <v>0</v>
      </c>
      <c r="H404" s="25">
        <f t="shared" si="216"/>
        <v>0</v>
      </c>
      <c r="I404" s="3">
        <f t="shared" si="212"/>
        <v>7626</v>
      </c>
    </row>
    <row r="405" spans="1:9" hidden="1" x14ac:dyDescent="0.2">
      <c r="A405" s="32" t="s">
        <v>1</v>
      </c>
      <c r="B405" s="59"/>
      <c r="C405" s="24"/>
      <c r="D405" s="24"/>
      <c r="E405" s="24"/>
      <c r="F405" s="24"/>
      <c r="G405" s="24"/>
      <c r="H405" s="25"/>
      <c r="I405" s="3">
        <f t="shared" si="212"/>
        <v>0</v>
      </c>
    </row>
    <row r="406" spans="1:9" hidden="1" x14ac:dyDescent="0.2">
      <c r="A406" s="32" t="s">
        <v>36</v>
      </c>
      <c r="B406" s="59"/>
      <c r="C406" s="24">
        <v>0</v>
      </c>
      <c r="D406" s="24">
        <f t="shared" ref="D406:H406" si="217">D408+D409+D410-D407</f>
        <v>0</v>
      </c>
      <c r="E406" s="24">
        <f t="shared" si="217"/>
        <v>0</v>
      </c>
      <c r="F406" s="24">
        <f t="shared" si="217"/>
        <v>0</v>
      </c>
      <c r="G406" s="24">
        <f t="shared" si="217"/>
        <v>0</v>
      </c>
      <c r="H406" s="25">
        <f t="shared" si="217"/>
        <v>0</v>
      </c>
      <c r="I406" s="3">
        <f t="shared" si="212"/>
        <v>0</v>
      </c>
    </row>
    <row r="407" spans="1:9" x14ac:dyDescent="0.2">
      <c r="A407" s="32" t="s">
        <v>37</v>
      </c>
      <c r="B407" s="59"/>
      <c r="C407" s="24">
        <v>4000</v>
      </c>
      <c r="D407" s="24">
        <f t="shared" ref="D407:H410" si="218">SUM(D454,D503,D551,D600)</f>
        <v>0</v>
      </c>
      <c r="E407" s="24">
        <f t="shared" si="218"/>
        <v>4000</v>
      </c>
      <c r="F407" s="24">
        <f t="shared" si="218"/>
        <v>3626</v>
      </c>
      <c r="G407" s="24">
        <f t="shared" si="218"/>
        <v>0</v>
      </c>
      <c r="H407" s="25">
        <f t="shared" si="218"/>
        <v>0</v>
      </c>
      <c r="I407" s="3">
        <f t="shared" si="212"/>
        <v>7626</v>
      </c>
    </row>
    <row r="408" spans="1:9" x14ac:dyDescent="0.2">
      <c r="A408" s="20" t="s">
        <v>38</v>
      </c>
      <c r="B408" s="60" t="s">
        <v>39</v>
      </c>
      <c r="C408" s="21">
        <v>711</v>
      </c>
      <c r="D408" s="21">
        <f t="shared" si="218"/>
        <v>0</v>
      </c>
      <c r="E408" s="21">
        <f t="shared" ref="E408:E410" si="219">C408+D408</f>
        <v>711</v>
      </c>
      <c r="F408" s="21">
        <f t="shared" si="218"/>
        <v>644</v>
      </c>
      <c r="G408" s="21">
        <f t="shared" si="218"/>
        <v>0</v>
      </c>
      <c r="H408" s="22">
        <f t="shared" si="218"/>
        <v>0</v>
      </c>
      <c r="I408" s="3">
        <f t="shared" si="212"/>
        <v>1355</v>
      </c>
    </row>
    <row r="409" spans="1:9" x14ac:dyDescent="0.2">
      <c r="A409" s="20" t="s">
        <v>40</v>
      </c>
      <c r="B409" s="60" t="s">
        <v>41</v>
      </c>
      <c r="C409" s="21">
        <v>1658.6</v>
      </c>
      <c r="D409" s="21">
        <f t="shared" si="218"/>
        <v>0</v>
      </c>
      <c r="E409" s="21">
        <f t="shared" si="219"/>
        <v>1658.6</v>
      </c>
      <c r="F409" s="21">
        <f t="shared" si="218"/>
        <v>1504</v>
      </c>
      <c r="G409" s="21">
        <f t="shared" si="218"/>
        <v>0</v>
      </c>
      <c r="H409" s="22">
        <f t="shared" si="218"/>
        <v>0</v>
      </c>
      <c r="I409" s="3">
        <f t="shared" si="212"/>
        <v>3162.6</v>
      </c>
    </row>
    <row r="410" spans="1:9" x14ac:dyDescent="0.2">
      <c r="A410" s="20" t="s">
        <v>42</v>
      </c>
      <c r="B410" s="61" t="s">
        <v>43</v>
      </c>
      <c r="C410" s="21">
        <v>1630.4</v>
      </c>
      <c r="D410" s="21">
        <f t="shared" si="218"/>
        <v>0</v>
      </c>
      <c r="E410" s="21">
        <f t="shared" si="219"/>
        <v>1630.4</v>
      </c>
      <c r="F410" s="21">
        <f t="shared" si="218"/>
        <v>1478</v>
      </c>
      <c r="G410" s="21">
        <f t="shared" si="218"/>
        <v>0</v>
      </c>
      <c r="H410" s="22">
        <f t="shared" si="218"/>
        <v>0</v>
      </c>
      <c r="I410" s="3">
        <f t="shared" si="212"/>
        <v>3108.4</v>
      </c>
    </row>
    <row r="411" spans="1:9" x14ac:dyDescent="0.2">
      <c r="A411" s="31" t="s">
        <v>44</v>
      </c>
      <c r="B411" s="62" t="s">
        <v>45</v>
      </c>
      <c r="C411" s="24">
        <v>4000</v>
      </c>
      <c r="D411" s="24">
        <f t="shared" ref="D411:H411" si="220">SUM(D415,D416,D417)</f>
        <v>0</v>
      </c>
      <c r="E411" s="24">
        <f t="shared" si="220"/>
        <v>4000</v>
      </c>
      <c r="F411" s="24">
        <f t="shared" si="220"/>
        <v>0</v>
      </c>
      <c r="G411" s="24">
        <f t="shared" si="220"/>
        <v>0</v>
      </c>
      <c r="H411" s="25">
        <f t="shared" si="220"/>
        <v>0</v>
      </c>
      <c r="I411" s="3">
        <f t="shared" si="212"/>
        <v>4000</v>
      </c>
    </row>
    <row r="412" spans="1:9" hidden="1" x14ac:dyDescent="0.2">
      <c r="A412" s="82" t="s">
        <v>1</v>
      </c>
      <c r="B412" s="62"/>
      <c r="C412" s="24"/>
      <c r="D412" s="24"/>
      <c r="E412" s="24"/>
      <c r="F412" s="24"/>
      <c r="G412" s="24"/>
      <c r="H412" s="25"/>
      <c r="I412" s="3">
        <f t="shared" si="212"/>
        <v>0</v>
      </c>
    </row>
    <row r="413" spans="1:9" x14ac:dyDescent="0.2">
      <c r="A413" s="32" t="s">
        <v>36</v>
      </c>
      <c r="B413" s="59"/>
      <c r="C413" s="24">
        <v>3942</v>
      </c>
      <c r="D413" s="24">
        <f t="shared" ref="D413:H413" si="221">D415+D416+D417-D414</f>
        <v>0</v>
      </c>
      <c r="E413" s="24">
        <f t="shared" si="221"/>
        <v>3942</v>
      </c>
      <c r="F413" s="24">
        <f t="shared" si="221"/>
        <v>0</v>
      </c>
      <c r="G413" s="24">
        <f t="shared" si="221"/>
        <v>0</v>
      </c>
      <c r="H413" s="25">
        <f t="shared" si="221"/>
        <v>0</v>
      </c>
      <c r="I413" s="3">
        <f t="shared" si="212"/>
        <v>3942</v>
      </c>
    </row>
    <row r="414" spans="1:9" x14ac:dyDescent="0.2">
      <c r="A414" s="32" t="s">
        <v>37</v>
      </c>
      <c r="B414" s="59"/>
      <c r="C414" s="24">
        <v>58</v>
      </c>
      <c r="D414" s="24">
        <f t="shared" ref="D414:H417" si="222">SUM(D461,D510,D558,D607)</f>
        <v>0</v>
      </c>
      <c r="E414" s="24">
        <f t="shared" si="222"/>
        <v>58</v>
      </c>
      <c r="F414" s="24">
        <f t="shared" si="222"/>
        <v>0</v>
      </c>
      <c r="G414" s="24">
        <f t="shared" si="222"/>
        <v>0</v>
      </c>
      <c r="H414" s="25">
        <f t="shared" si="222"/>
        <v>0</v>
      </c>
      <c r="I414" s="3">
        <f t="shared" si="212"/>
        <v>58</v>
      </c>
    </row>
    <row r="415" spans="1:9" x14ac:dyDescent="0.2">
      <c r="A415" s="20" t="s">
        <v>38</v>
      </c>
      <c r="B415" s="61" t="s">
        <v>46</v>
      </c>
      <c r="C415" s="21">
        <v>614</v>
      </c>
      <c r="D415" s="21">
        <f t="shared" si="222"/>
        <v>0</v>
      </c>
      <c r="E415" s="21">
        <f t="shared" ref="E415:E417" si="223">C415+D415</f>
        <v>614</v>
      </c>
      <c r="F415" s="21">
        <f t="shared" si="222"/>
        <v>0</v>
      </c>
      <c r="G415" s="21">
        <f t="shared" si="222"/>
        <v>0</v>
      </c>
      <c r="H415" s="22">
        <f t="shared" si="222"/>
        <v>0</v>
      </c>
      <c r="I415" s="3">
        <f t="shared" si="212"/>
        <v>614</v>
      </c>
    </row>
    <row r="416" spans="1:9" x14ac:dyDescent="0.2">
      <c r="A416" s="20" t="s">
        <v>40</v>
      </c>
      <c r="B416" s="61" t="s">
        <v>47</v>
      </c>
      <c r="C416" s="21">
        <v>3386</v>
      </c>
      <c r="D416" s="21">
        <f t="shared" si="222"/>
        <v>0</v>
      </c>
      <c r="E416" s="21">
        <f t="shared" si="223"/>
        <v>3386</v>
      </c>
      <c r="F416" s="21">
        <f t="shared" si="222"/>
        <v>0</v>
      </c>
      <c r="G416" s="21">
        <f t="shared" si="222"/>
        <v>0</v>
      </c>
      <c r="H416" s="22">
        <f t="shared" si="222"/>
        <v>0</v>
      </c>
      <c r="I416" s="3">
        <f t="shared" si="212"/>
        <v>3386</v>
      </c>
    </row>
    <row r="417" spans="1:9" hidden="1" x14ac:dyDescent="0.2">
      <c r="A417" s="20" t="s">
        <v>42</v>
      </c>
      <c r="B417" s="61" t="s">
        <v>48</v>
      </c>
      <c r="C417" s="21">
        <v>0</v>
      </c>
      <c r="D417" s="21">
        <f t="shared" si="222"/>
        <v>0</v>
      </c>
      <c r="E417" s="21">
        <f t="shared" si="223"/>
        <v>0</v>
      </c>
      <c r="F417" s="21">
        <f t="shared" si="222"/>
        <v>0</v>
      </c>
      <c r="G417" s="21">
        <f t="shared" si="222"/>
        <v>0</v>
      </c>
      <c r="H417" s="22">
        <f t="shared" si="222"/>
        <v>0</v>
      </c>
      <c r="I417" s="3">
        <f t="shared" si="212"/>
        <v>0</v>
      </c>
    </row>
    <row r="418" spans="1:9" hidden="1" x14ac:dyDescent="0.2">
      <c r="A418" s="31" t="s">
        <v>49</v>
      </c>
      <c r="B418" s="63" t="s">
        <v>50</v>
      </c>
      <c r="C418" s="24">
        <v>0</v>
      </c>
      <c r="D418" s="24">
        <f t="shared" ref="D418:H418" si="224">SUM(D422,D423,D424)</f>
        <v>0</v>
      </c>
      <c r="E418" s="24">
        <f t="shared" si="224"/>
        <v>0</v>
      </c>
      <c r="F418" s="24">
        <f t="shared" si="224"/>
        <v>0</v>
      </c>
      <c r="G418" s="24">
        <f t="shared" si="224"/>
        <v>0</v>
      </c>
      <c r="H418" s="25">
        <f t="shared" si="224"/>
        <v>0</v>
      </c>
      <c r="I418" s="3">
        <f t="shared" si="212"/>
        <v>0</v>
      </c>
    </row>
    <row r="419" spans="1:9" hidden="1" x14ac:dyDescent="0.2">
      <c r="A419" s="82" t="s">
        <v>1</v>
      </c>
      <c r="B419" s="63"/>
      <c r="C419" s="24"/>
      <c r="D419" s="24"/>
      <c r="E419" s="24"/>
      <c r="F419" s="24"/>
      <c r="G419" s="24"/>
      <c r="H419" s="25"/>
      <c r="I419" s="3">
        <f t="shared" si="212"/>
        <v>0</v>
      </c>
    </row>
    <row r="420" spans="1:9" hidden="1" x14ac:dyDescent="0.2">
      <c r="A420" s="32" t="s">
        <v>36</v>
      </c>
      <c r="B420" s="59"/>
      <c r="C420" s="24">
        <v>0</v>
      </c>
      <c r="D420" s="24">
        <f t="shared" ref="D420:H420" si="225">D422+D423+D424-D421</f>
        <v>0</v>
      </c>
      <c r="E420" s="24">
        <f t="shared" si="225"/>
        <v>0</v>
      </c>
      <c r="F420" s="24">
        <f t="shared" si="225"/>
        <v>0</v>
      </c>
      <c r="G420" s="24">
        <f t="shared" si="225"/>
        <v>0</v>
      </c>
      <c r="H420" s="25">
        <f t="shared" si="225"/>
        <v>0</v>
      </c>
      <c r="I420" s="3">
        <f t="shared" si="212"/>
        <v>0</v>
      </c>
    </row>
    <row r="421" spans="1:9" hidden="1" x14ac:dyDescent="0.2">
      <c r="A421" s="32" t="s">
        <v>37</v>
      </c>
      <c r="B421" s="59"/>
      <c r="C421" s="24">
        <v>0</v>
      </c>
      <c r="D421" s="24">
        <f t="shared" ref="D421:H424" si="226">SUM(D468,D517,D565,D614)</f>
        <v>0</v>
      </c>
      <c r="E421" s="24">
        <f t="shared" si="226"/>
        <v>0</v>
      </c>
      <c r="F421" s="24">
        <f t="shared" si="226"/>
        <v>0</v>
      </c>
      <c r="G421" s="24">
        <f t="shared" si="226"/>
        <v>0</v>
      </c>
      <c r="H421" s="25">
        <f t="shared" si="226"/>
        <v>0</v>
      </c>
      <c r="I421" s="3">
        <f t="shared" si="212"/>
        <v>0</v>
      </c>
    </row>
    <row r="422" spans="1:9" hidden="1" x14ac:dyDescent="0.2">
      <c r="A422" s="20" t="s">
        <v>38</v>
      </c>
      <c r="B422" s="61" t="s">
        <v>51</v>
      </c>
      <c r="C422" s="21">
        <v>0</v>
      </c>
      <c r="D422" s="21">
        <f t="shared" si="226"/>
        <v>0</v>
      </c>
      <c r="E422" s="21">
        <f t="shared" ref="E422:E424" si="227">C422+D422</f>
        <v>0</v>
      </c>
      <c r="F422" s="21">
        <f t="shared" si="226"/>
        <v>0</v>
      </c>
      <c r="G422" s="21">
        <f t="shared" si="226"/>
        <v>0</v>
      </c>
      <c r="H422" s="22">
        <f t="shared" si="226"/>
        <v>0</v>
      </c>
      <c r="I422" s="3">
        <f t="shared" si="212"/>
        <v>0</v>
      </c>
    </row>
    <row r="423" spans="1:9" hidden="1" x14ac:dyDescent="0.2">
      <c r="A423" s="20" t="s">
        <v>40</v>
      </c>
      <c r="B423" s="61" t="s">
        <v>52</v>
      </c>
      <c r="C423" s="21">
        <v>0</v>
      </c>
      <c r="D423" s="21">
        <f t="shared" si="226"/>
        <v>0</v>
      </c>
      <c r="E423" s="21">
        <f t="shared" si="227"/>
        <v>0</v>
      </c>
      <c r="F423" s="21">
        <f t="shared" si="226"/>
        <v>0</v>
      </c>
      <c r="G423" s="21">
        <f t="shared" si="226"/>
        <v>0</v>
      </c>
      <c r="H423" s="22">
        <f t="shared" si="226"/>
        <v>0</v>
      </c>
      <c r="I423" s="3">
        <f t="shared" si="212"/>
        <v>0</v>
      </c>
    </row>
    <row r="424" spans="1:9" hidden="1" x14ac:dyDescent="0.2">
      <c r="A424" s="20" t="s">
        <v>42</v>
      </c>
      <c r="B424" s="61" t="s">
        <v>53</v>
      </c>
      <c r="C424" s="21">
        <v>0</v>
      </c>
      <c r="D424" s="21">
        <f t="shared" si="226"/>
        <v>0</v>
      </c>
      <c r="E424" s="21">
        <f t="shared" si="227"/>
        <v>0</v>
      </c>
      <c r="F424" s="21">
        <f t="shared" si="226"/>
        <v>0</v>
      </c>
      <c r="G424" s="21">
        <f t="shared" si="226"/>
        <v>0</v>
      </c>
      <c r="H424" s="22">
        <f t="shared" si="226"/>
        <v>0</v>
      </c>
      <c r="I424" s="3">
        <f t="shared" si="212"/>
        <v>0</v>
      </c>
    </row>
    <row r="425" spans="1:9" hidden="1" x14ac:dyDescent="0.2">
      <c r="A425" s="83"/>
      <c r="B425" s="95"/>
      <c r="C425" s="21"/>
      <c r="D425" s="21"/>
      <c r="E425" s="21"/>
      <c r="F425" s="21"/>
      <c r="G425" s="21"/>
      <c r="H425" s="22"/>
      <c r="I425" s="3">
        <f t="shared" si="212"/>
        <v>0</v>
      </c>
    </row>
    <row r="426" spans="1:9" hidden="1" x14ac:dyDescent="0.2">
      <c r="A426" s="26" t="s">
        <v>54</v>
      </c>
      <c r="B426" s="63" t="s">
        <v>55</v>
      </c>
      <c r="C426" s="24">
        <v>0</v>
      </c>
      <c r="D426" s="24">
        <f>SUM(D473,D522,D570,D619)</f>
        <v>0</v>
      </c>
      <c r="E426" s="24">
        <f>C426+D426</f>
        <v>0</v>
      </c>
      <c r="F426" s="24">
        <f>SUM(F473,F522,F570,F619)</f>
        <v>0</v>
      </c>
      <c r="G426" s="24">
        <f>SUM(G473,G522,G570,G619)</f>
        <v>0</v>
      </c>
      <c r="H426" s="25">
        <f>SUM(H473,H522,H570,H619)</f>
        <v>0</v>
      </c>
      <c r="I426" s="3">
        <f t="shared" si="212"/>
        <v>0</v>
      </c>
    </row>
    <row r="427" spans="1:9" hidden="1" x14ac:dyDescent="0.2">
      <c r="A427" s="81"/>
      <c r="B427" s="95"/>
      <c r="C427" s="21"/>
      <c r="D427" s="21"/>
      <c r="E427" s="21"/>
      <c r="F427" s="21"/>
      <c r="G427" s="21"/>
      <c r="H427" s="22"/>
      <c r="I427" s="3">
        <f t="shared" si="212"/>
        <v>0</v>
      </c>
    </row>
    <row r="428" spans="1:9" s="6" customFormat="1" ht="25.5" x14ac:dyDescent="0.2">
      <c r="A428" s="77" t="s">
        <v>66</v>
      </c>
      <c r="B428" s="78"/>
      <c r="C428" s="79">
        <v>4000</v>
      </c>
      <c r="D428" s="79">
        <f t="shared" ref="D428:H428" si="228">D429</f>
        <v>0</v>
      </c>
      <c r="E428" s="79">
        <f t="shared" si="228"/>
        <v>4000</v>
      </c>
      <c r="F428" s="79">
        <f t="shared" si="228"/>
        <v>3626</v>
      </c>
      <c r="G428" s="79">
        <f t="shared" si="228"/>
        <v>0</v>
      </c>
      <c r="H428" s="80">
        <f t="shared" si="228"/>
        <v>0</v>
      </c>
      <c r="I428" s="19">
        <f t="shared" si="212"/>
        <v>7626</v>
      </c>
    </row>
    <row r="429" spans="1:9" x14ac:dyDescent="0.2">
      <c r="A429" s="33" t="s">
        <v>61</v>
      </c>
      <c r="B429" s="64"/>
      <c r="C429" s="34">
        <v>4000</v>
      </c>
      <c r="D429" s="34">
        <f t="shared" ref="D429:H429" si="229">SUM(D430,D431,D432,D433)</f>
        <v>0</v>
      </c>
      <c r="E429" s="34">
        <f t="shared" si="229"/>
        <v>4000</v>
      </c>
      <c r="F429" s="34">
        <f t="shared" si="229"/>
        <v>3626</v>
      </c>
      <c r="G429" s="34">
        <f t="shared" si="229"/>
        <v>0</v>
      </c>
      <c r="H429" s="35">
        <f t="shared" si="229"/>
        <v>0</v>
      </c>
      <c r="I429" s="3">
        <f t="shared" si="212"/>
        <v>7626</v>
      </c>
    </row>
    <row r="430" spans="1:9" x14ac:dyDescent="0.2">
      <c r="A430" s="20" t="s">
        <v>6</v>
      </c>
      <c r="B430" s="48"/>
      <c r="C430" s="21">
        <v>4000</v>
      </c>
      <c r="D430" s="21"/>
      <c r="E430" s="21">
        <f t="shared" ref="E430" si="230">C430+D430</f>
        <v>4000</v>
      </c>
      <c r="F430" s="21">
        <v>3626</v>
      </c>
      <c r="G430" s="21"/>
      <c r="H430" s="22"/>
      <c r="I430" s="3">
        <f t="shared" si="212"/>
        <v>7626</v>
      </c>
    </row>
    <row r="431" spans="1:9" hidden="1" x14ac:dyDescent="0.2">
      <c r="A431" s="20" t="s">
        <v>7</v>
      </c>
      <c r="B431" s="94"/>
      <c r="C431" s="21">
        <v>0</v>
      </c>
      <c r="D431" s="21"/>
      <c r="E431" s="21">
        <v>0</v>
      </c>
      <c r="F431" s="21"/>
      <c r="G431" s="21"/>
      <c r="H431" s="22"/>
      <c r="I431" s="3">
        <f t="shared" si="212"/>
        <v>0</v>
      </c>
    </row>
    <row r="432" spans="1:9" ht="38.25" hidden="1" x14ac:dyDescent="0.2">
      <c r="A432" s="20" t="s">
        <v>8</v>
      </c>
      <c r="B432" s="48">
        <v>420269</v>
      </c>
      <c r="C432" s="21">
        <v>0</v>
      </c>
      <c r="D432" s="21"/>
      <c r="E432" s="21">
        <v>0</v>
      </c>
      <c r="F432" s="21"/>
      <c r="G432" s="21"/>
      <c r="H432" s="22"/>
      <c r="I432" s="3">
        <f t="shared" si="212"/>
        <v>0</v>
      </c>
    </row>
    <row r="433" spans="1:9" ht="25.5" hidden="1" x14ac:dyDescent="0.2">
      <c r="A433" s="23" t="s">
        <v>9</v>
      </c>
      <c r="B433" s="49" t="s">
        <v>10</v>
      </c>
      <c r="C433" s="24">
        <v>0</v>
      </c>
      <c r="D433" s="24">
        <v>0</v>
      </c>
      <c r="E433" s="24">
        <v>0</v>
      </c>
      <c r="F433" s="24">
        <v>0</v>
      </c>
      <c r="G433" s="24">
        <v>0</v>
      </c>
      <c r="H433" s="25">
        <v>0</v>
      </c>
      <c r="I433" s="3">
        <f t="shared" si="212"/>
        <v>0</v>
      </c>
    </row>
    <row r="434" spans="1:9" hidden="1" x14ac:dyDescent="0.2">
      <c r="A434" s="26" t="s">
        <v>11</v>
      </c>
      <c r="B434" s="50" t="s">
        <v>12</v>
      </c>
      <c r="C434" s="24">
        <v>0</v>
      </c>
      <c r="D434" s="24">
        <v>0</v>
      </c>
      <c r="E434" s="24">
        <v>0</v>
      </c>
      <c r="F434" s="24">
        <v>0</v>
      </c>
      <c r="G434" s="24">
        <v>0</v>
      </c>
      <c r="H434" s="25">
        <v>0</v>
      </c>
      <c r="I434" s="3">
        <f t="shared" si="212"/>
        <v>0</v>
      </c>
    </row>
    <row r="435" spans="1:9" hidden="1" x14ac:dyDescent="0.2">
      <c r="A435" s="27" t="s">
        <v>13</v>
      </c>
      <c r="B435" s="51" t="s">
        <v>14</v>
      </c>
      <c r="C435" s="21">
        <v>0</v>
      </c>
      <c r="D435" s="21"/>
      <c r="E435" s="21">
        <v>0</v>
      </c>
      <c r="F435" s="21"/>
      <c r="G435" s="21"/>
      <c r="H435" s="22"/>
      <c r="I435" s="3">
        <f t="shared" si="212"/>
        <v>0</v>
      </c>
    </row>
    <row r="436" spans="1:9" hidden="1" x14ac:dyDescent="0.2">
      <c r="A436" s="27" t="s">
        <v>15</v>
      </c>
      <c r="B436" s="52" t="s">
        <v>16</v>
      </c>
      <c r="C436" s="21">
        <v>0</v>
      </c>
      <c r="D436" s="21"/>
      <c r="E436" s="21">
        <v>0</v>
      </c>
      <c r="F436" s="21"/>
      <c r="G436" s="21"/>
      <c r="H436" s="22"/>
      <c r="I436" s="3">
        <f t="shared" si="212"/>
        <v>0</v>
      </c>
    </row>
    <row r="437" spans="1:9" hidden="1" x14ac:dyDescent="0.2">
      <c r="A437" s="27" t="s">
        <v>17</v>
      </c>
      <c r="B437" s="52" t="s">
        <v>18</v>
      </c>
      <c r="C437" s="21">
        <v>0</v>
      </c>
      <c r="D437" s="21"/>
      <c r="E437" s="21">
        <v>0</v>
      </c>
      <c r="F437" s="21"/>
      <c r="G437" s="21"/>
      <c r="H437" s="22"/>
      <c r="I437" s="3">
        <f t="shared" si="212"/>
        <v>0</v>
      </c>
    </row>
    <row r="438" spans="1:9" hidden="1" x14ac:dyDescent="0.2">
      <c r="A438" s="26" t="s">
        <v>19</v>
      </c>
      <c r="B438" s="53" t="s">
        <v>20</v>
      </c>
      <c r="C438" s="24">
        <v>0</v>
      </c>
      <c r="D438" s="24">
        <v>0</v>
      </c>
      <c r="E438" s="24">
        <v>0</v>
      </c>
      <c r="F438" s="24">
        <v>0</v>
      </c>
      <c r="G438" s="24">
        <v>0</v>
      </c>
      <c r="H438" s="25">
        <v>0</v>
      </c>
      <c r="I438" s="3">
        <f t="shared" si="212"/>
        <v>0</v>
      </c>
    </row>
    <row r="439" spans="1:9" hidden="1" x14ac:dyDescent="0.2">
      <c r="A439" s="27" t="s">
        <v>13</v>
      </c>
      <c r="B439" s="52" t="s">
        <v>21</v>
      </c>
      <c r="C439" s="21">
        <v>0</v>
      </c>
      <c r="D439" s="21"/>
      <c r="E439" s="21">
        <v>0</v>
      </c>
      <c r="F439" s="21"/>
      <c r="G439" s="21"/>
      <c r="H439" s="22"/>
      <c r="I439" s="3">
        <f t="shared" si="212"/>
        <v>0</v>
      </c>
    </row>
    <row r="440" spans="1:9" hidden="1" x14ac:dyDescent="0.2">
      <c r="A440" s="27" t="s">
        <v>15</v>
      </c>
      <c r="B440" s="52" t="s">
        <v>22</v>
      </c>
      <c r="C440" s="21">
        <v>0</v>
      </c>
      <c r="D440" s="21"/>
      <c r="E440" s="21">
        <v>0</v>
      </c>
      <c r="F440" s="21"/>
      <c r="G440" s="21"/>
      <c r="H440" s="22"/>
      <c r="I440" s="3">
        <f t="shared" si="212"/>
        <v>0</v>
      </c>
    </row>
    <row r="441" spans="1:9" hidden="1" x14ac:dyDescent="0.2">
      <c r="A441" s="27" t="s">
        <v>17</v>
      </c>
      <c r="B441" s="52" t="s">
        <v>23</v>
      </c>
      <c r="C441" s="21">
        <v>0</v>
      </c>
      <c r="D441" s="21"/>
      <c r="E441" s="21">
        <v>0</v>
      </c>
      <c r="F441" s="21"/>
      <c r="G441" s="21"/>
      <c r="H441" s="22"/>
      <c r="I441" s="3">
        <f t="shared" si="212"/>
        <v>0</v>
      </c>
    </row>
    <row r="442" spans="1:9" hidden="1" x14ac:dyDescent="0.2">
      <c r="A442" s="26" t="s">
        <v>24</v>
      </c>
      <c r="B442" s="53" t="s">
        <v>25</v>
      </c>
      <c r="C442" s="24">
        <v>0</v>
      </c>
      <c r="D442" s="24">
        <v>0</v>
      </c>
      <c r="E442" s="24">
        <v>0</v>
      </c>
      <c r="F442" s="24">
        <v>0</v>
      </c>
      <c r="G442" s="24">
        <v>0</v>
      </c>
      <c r="H442" s="25">
        <v>0</v>
      </c>
      <c r="I442" s="3">
        <f t="shared" si="212"/>
        <v>0</v>
      </c>
    </row>
    <row r="443" spans="1:9" hidden="1" x14ac:dyDescent="0.2">
      <c r="A443" s="27" t="s">
        <v>13</v>
      </c>
      <c r="B443" s="52" t="s">
        <v>26</v>
      </c>
      <c r="C443" s="21">
        <v>0</v>
      </c>
      <c r="D443" s="21"/>
      <c r="E443" s="21">
        <v>0</v>
      </c>
      <c r="F443" s="21"/>
      <c r="G443" s="21"/>
      <c r="H443" s="22"/>
      <c r="I443" s="3">
        <f t="shared" si="212"/>
        <v>0</v>
      </c>
    </row>
    <row r="444" spans="1:9" hidden="1" x14ac:dyDescent="0.2">
      <c r="A444" s="27" t="s">
        <v>15</v>
      </c>
      <c r="B444" s="52" t="s">
        <v>27</v>
      </c>
      <c r="C444" s="21">
        <v>0</v>
      </c>
      <c r="D444" s="21"/>
      <c r="E444" s="21">
        <v>0</v>
      </c>
      <c r="F444" s="21"/>
      <c r="G444" s="21"/>
      <c r="H444" s="22"/>
      <c r="I444" s="3">
        <f t="shared" si="212"/>
        <v>0</v>
      </c>
    </row>
    <row r="445" spans="1:9" hidden="1" x14ac:dyDescent="0.2">
      <c r="A445" s="27" t="s">
        <v>17</v>
      </c>
      <c r="B445" s="52" t="s">
        <v>28</v>
      </c>
      <c r="C445" s="21">
        <v>0</v>
      </c>
      <c r="D445" s="21"/>
      <c r="E445" s="21">
        <v>0</v>
      </c>
      <c r="F445" s="21"/>
      <c r="G445" s="21"/>
      <c r="H445" s="22"/>
      <c r="I445" s="3">
        <f t="shared" si="212"/>
        <v>0</v>
      </c>
    </row>
    <row r="446" spans="1:9" x14ac:dyDescent="0.2">
      <c r="A446" s="33" t="s">
        <v>80</v>
      </c>
      <c r="B446" s="64"/>
      <c r="C446" s="34">
        <v>4000</v>
      </c>
      <c r="D446" s="34">
        <f t="shared" ref="D446:H446" si="231">SUM(D447,D450,D473)</f>
        <v>0</v>
      </c>
      <c r="E446" s="34">
        <f t="shared" si="231"/>
        <v>4000</v>
      </c>
      <c r="F446" s="34">
        <f t="shared" si="231"/>
        <v>3626</v>
      </c>
      <c r="G446" s="34">
        <f t="shared" si="231"/>
        <v>0</v>
      </c>
      <c r="H446" s="35">
        <f t="shared" si="231"/>
        <v>0</v>
      </c>
      <c r="I446" s="3">
        <f t="shared" si="212"/>
        <v>7626</v>
      </c>
    </row>
    <row r="447" spans="1:9" hidden="1" x14ac:dyDescent="0.2">
      <c r="A447" s="31" t="s">
        <v>30</v>
      </c>
      <c r="B447" s="55">
        <v>20</v>
      </c>
      <c r="C447" s="24">
        <v>0</v>
      </c>
      <c r="D447" s="24">
        <f t="shared" ref="D447:H447" si="232">SUM(D448)</f>
        <v>0</v>
      </c>
      <c r="E447" s="24">
        <f t="shared" si="232"/>
        <v>0</v>
      </c>
      <c r="F447" s="24">
        <f t="shared" si="232"/>
        <v>0</v>
      </c>
      <c r="G447" s="24">
        <f t="shared" si="232"/>
        <v>0</v>
      </c>
      <c r="H447" s="25">
        <f t="shared" si="232"/>
        <v>0</v>
      </c>
      <c r="I447" s="3">
        <f t="shared" si="212"/>
        <v>0</v>
      </c>
    </row>
    <row r="448" spans="1:9" hidden="1" x14ac:dyDescent="0.2">
      <c r="A448" s="27" t="s">
        <v>31</v>
      </c>
      <c r="B448" s="56" t="s">
        <v>32</v>
      </c>
      <c r="C448" s="21">
        <v>0</v>
      </c>
      <c r="D448" s="21"/>
      <c r="E448" s="21">
        <f>C448+D448</f>
        <v>0</v>
      </c>
      <c r="F448" s="21"/>
      <c r="G448" s="21"/>
      <c r="H448" s="22"/>
      <c r="I448" s="3">
        <f t="shared" si="212"/>
        <v>0</v>
      </c>
    </row>
    <row r="449" spans="1:9" hidden="1" x14ac:dyDescent="0.2">
      <c r="A449" s="27"/>
      <c r="B449" s="51"/>
      <c r="C449" s="21"/>
      <c r="D449" s="21"/>
      <c r="E449" s="21"/>
      <c r="F449" s="21"/>
      <c r="G449" s="21"/>
      <c r="H449" s="22"/>
      <c r="I449" s="3">
        <f t="shared" si="212"/>
        <v>0</v>
      </c>
    </row>
    <row r="450" spans="1:9" ht="25.5" x14ac:dyDescent="0.2">
      <c r="A450" s="31" t="s">
        <v>33</v>
      </c>
      <c r="B450" s="57">
        <v>58</v>
      </c>
      <c r="C450" s="24">
        <v>4000</v>
      </c>
      <c r="D450" s="24">
        <f t="shared" ref="D450:H450" si="233">SUM(D451,D458,D465)</f>
        <v>0</v>
      </c>
      <c r="E450" s="24">
        <f t="shared" si="233"/>
        <v>4000</v>
      </c>
      <c r="F450" s="24">
        <f t="shared" si="233"/>
        <v>3626</v>
      </c>
      <c r="G450" s="24">
        <f t="shared" si="233"/>
        <v>0</v>
      </c>
      <c r="H450" s="25">
        <f t="shared" si="233"/>
        <v>0</v>
      </c>
      <c r="I450" s="3">
        <f t="shared" si="212"/>
        <v>7626</v>
      </c>
    </row>
    <row r="451" spans="1:9" x14ac:dyDescent="0.2">
      <c r="A451" s="31" t="s">
        <v>34</v>
      </c>
      <c r="B451" s="58" t="s">
        <v>35</v>
      </c>
      <c r="C451" s="24">
        <v>4000</v>
      </c>
      <c r="D451" s="24">
        <f t="shared" ref="D451:H451" si="234">SUM(D455,D456,D457)</f>
        <v>0</v>
      </c>
      <c r="E451" s="24">
        <f t="shared" si="234"/>
        <v>4000</v>
      </c>
      <c r="F451" s="24">
        <f t="shared" si="234"/>
        <v>3626</v>
      </c>
      <c r="G451" s="24">
        <f t="shared" si="234"/>
        <v>0</v>
      </c>
      <c r="H451" s="25">
        <f t="shared" si="234"/>
        <v>0</v>
      </c>
      <c r="I451" s="3">
        <f t="shared" si="212"/>
        <v>7626</v>
      </c>
    </row>
    <row r="452" spans="1:9" hidden="1" x14ac:dyDescent="0.2">
      <c r="A452" s="32" t="s">
        <v>1</v>
      </c>
      <c r="B452" s="59"/>
      <c r="C452" s="24"/>
      <c r="D452" s="24"/>
      <c r="E452" s="24"/>
      <c r="F452" s="24"/>
      <c r="G452" s="24"/>
      <c r="H452" s="25"/>
      <c r="I452" s="3">
        <f t="shared" si="212"/>
        <v>0</v>
      </c>
    </row>
    <row r="453" spans="1:9" hidden="1" x14ac:dyDescent="0.2">
      <c r="A453" s="32" t="s">
        <v>36</v>
      </c>
      <c r="B453" s="59"/>
      <c r="C453" s="24">
        <v>0</v>
      </c>
      <c r="D453" s="24">
        <f t="shared" ref="D453:H453" si="235">D455+D456+D457-D454</f>
        <v>0</v>
      </c>
      <c r="E453" s="24">
        <f t="shared" si="235"/>
        <v>0</v>
      </c>
      <c r="F453" s="24">
        <f t="shared" si="235"/>
        <v>0</v>
      </c>
      <c r="G453" s="24">
        <f t="shared" si="235"/>
        <v>0</v>
      </c>
      <c r="H453" s="25">
        <f t="shared" si="235"/>
        <v>0</v>
      </c>
      <c r="I453" s="3">
        <f t="shared" si="212"/>
        <v>0</v>
      </c>
    </row>
    <row r="454" spans="1:9" x14ac:dyDescent="0.2">
      <c r="A454" s="32" t="s">
        <v>37</v>
      </c>
      <c r="B454" s="59"/>
      <c r="C454" s="24">
        <v>4000</v>
      </c>
      <c r="D454" s="24"/>
      <c r="E454" s="24">
        <f t="shared" ref="E454:E457" si="236">C454+D454</f>
        <v>4000</v>
      </c>
      <c r="F454" s="24">
        <v>3626</v>
      </c>
      <c r="G454" s="24"/>
      <c r="H454" s="25"/>
      <c r="I454" s="3">
        <f t="shared" si="212"/>
        <v>7626</v>
      </c>
    </row>
    <row r="455" spans="1:9" x14ac:dyDescent="0.2">
      <c r="A455" s="20" t="s">
        <v>38</v>
      </c>
      <c r="B455" s="60" t="s">
        <v>39</v>
      </c>
      <c r="C455" s="21">
        <v>711</v>
      </c>
      <c r="D455" s="21"/>
      <c r="E455" s="21">
        <f t="shared" si="236"/>
        <v>711</v>
      </c>
      <c r="F455" s="21">
        <f>ROUND(3626*E455/E$451,)-1</f>
        <v>644</v>
      </c>
      <c r="G455" s="21"/>
      <c r="H455" s="22"/>
      <c r="I455" s="3">
        <f t="shared" si="212"/>
        <v>1355</v>
      </c>
    </row>
    <row r="456" spans="1:9" x14ac:dyDescent="0.2">
      <c r="A456" s="20" t="s">
        <v>40</v>
      </c>
      <c r="B456" s="60" t="s">
        <v>41</v>
      </c>
      <c r="C456" s="21">
        <v>1658.6</v>
      </c>
      <c r="D456" s="21"/>
      <c r="E456" s="21">
        <f t="shared" si="236"/>
        <v>1658.6</v>
      </c>
      <c r="F456" s="21">
        <f t="shared" ref="F456:F457" si="237">ROUND(3626*E456/E$451,)</f>
        <v>1504</v>
      </c>
      <c r="G456" s="21"/>
      <c r="H456" s="22"/>
      <c r="I456" s="3">
        <f t="shared" si="212"/>
        <v>3162.6</v>
      </c>
    </row>
    <row r="457" spans="1:9" x14ac:dyDescent="0.2">
      <c r="A457" s="20" t="s">
        <v>42</v>
      </c>
      <c r="B457" s="61" t="s">
        <v>43</v>
      </c>
      <c r="C457" s="21">
        <v>1630.4</v>
      </c>
      <c r="D457" s="21"/>
      <c r="E457" s="21">
        <f t="shared" si="236"/>
        <v>1630.4</v>
      </c>
      <c r="F457" s="21">
        <f t="shared" si="237"/>
        <v>1478</v>
      </c>
      <c r="G457" s="21"/>
      <c r="H457" s="22"/>
      <c r="I457" s="3">
        <f t="shared" si="212"/>
        <v>3108.4</v>
      </c>
    </row>
    <row r="458" spans="1:9" hidden="1" x14ac:dyDescent="0.2">
      <c r="A458" s="31" t="s">
        <v>44</v>
      </c>
      <c r="B458" s="62" t="s">
        <v>45</v>
      </c>
      <c r="C458" s="24">
        <v>0</v>
      </c>
      <c r="D458" s="24">
        <f t="shared" ref="D458:H458" si="238">SUM(D462,D463,D464)</f>
        <v>0</v>
      </c>
      <c r="E458" s="24">
        <f t="shared" si="238"/>
        <v>0</v>
      </c>
      <c r="F458" s="24">
        <f t="shared" si="238"/>
        <v>0</v>
      </c>
      <c r="G458" s="24">
        <f t="shared" si="238"/>
        <v>0</v>
      </c>
      <c r="H458" s="25">
        <f t="shared" si="238"/>
        <v>0</v>
      </c>
      <c r="I458" s="3">
        <f t="shared" si="212"/>
        <v>0</v>
      </c>
    </row>
    <row r="459" spans="1:9" hidden="1" x14ac:dyDescent="0.2">
      <c r="A459" s="82" t="s">
        <v>1</v>
      </c>
      <c r="B459" s="62"/>
      <c r="C459" s="24"/>
      <c r="D459" s="24"/>
      <c r="E459" s="24"/>
      <c r="F459" s="24"/>
      <c r="G459" s="24"/>
      <c r="H459" s="25"/>
      <c r="I459" s="3">
        <f t="shared" si="212"/>
        <v>0</v>
      </c>
    </row>
    <row r="460" spans="1:9" hidden="1" x14ac:dyDescent="0.2">
      <c r="A460" s="32" t="s">
        <v>36</v>
      </c>
      <c r="B460" s="59"/>
      <c r="C460" s="24">
        <v>0</v>
      </c>
      <c r="D460" s="24">
        <f t="shared" ref="D460:H460" si="239">D462+D463+D464-D461</f>
        <v>0</v>
      </c>
      <c r="E460" s="24">
        <f t="shared" si="239"/>
        <v>0</v>
      </c>
      <c r="F460" s="24">
        <f t="shared" si="239"/>
        <v>0</v>
      </c>
      <c r="G460" s="24">
        <f t="shared" si="239"/>
        <v>0</v>
      </c>
      <c r="H460" s="25">
        <f t="shared" si="239"/>
        <v>0</v>
      </c>
      <c r="I460" s="3">
        <f t="shared" si="212"/>
        <v>0</v>
      </c>
    </row>
    <row r="461" spans="1:9" hidden="1" x14ac:dyDescent="0.2">
      <c r="A461" s="32" t="s">
        <v>37</v>
      </c>
      <c r="B461" s="59"/>
      <c r="C461" s="24">
        <v>0</v>
      </c>
      <c r="D461" s="24"/>
      <c r="E461" s="24">
        <f t="shared" ref="E461:E464" si="240">C461+D461</f>
        <v>0</v>
      </c>
      <c r="F461" s="24"/>
      <c r="G461" s="24"/>
      <c r="H461" s="25"/>
      <c r="I461" s="3">
        <f t="shared" si="212"/>
        <v>0</v>
      </c>
    </row>
    <row r="462" spans="1:9" hidden="1" x14ac:dyDescent="0.2">
      <c r="A462" s="20" t="s">
        <v>38</v>
      </c>
      <c r="B462" s="61" t="s">
        <v>46</v>
      </c>
      <c r="C462" s="21">
        <v>0</v>
      </c>
      <c r="D462" s="21"/>
      <c r="E462" s="21">
        <f t="shared" si="240"/>
        <v>0</v>
      </c>
      <c r="F462" s="21"/>
      <c r="G462" s="21"/>
      <c r="H462" s="22"/>
      <c r="I462" s="3">
        <f t="shared" ref="I462:I525" si="241">SUM(E462:H462)</f>
        <v>0</v>
      </c>
    </row>
    <row r="463" spans="1:9" hidden="1" x14ac:dyDescent="0.2">
      <c r="A463" s="20" t="s">
        <v>40</v>
      </c>
      <c r="B463" s="61" t="s">
        <v>47</v>
      </c>
      <c r="C463" s="21">
        <v>0</v>
      </c>
      <c r="D463" s="21"/>
      <c r="E463" s="21">
        <f t="shared" si="240"/>
        <v>0</v>
      </c>
      <c r="F463" s="21"/>
      <c r="G463" s="21"/>
      <c r="H463" s="22"/>
      <c r="I463" s="3">
        <f t="shared" si="241"/>
        <v>0</v>
      </c>
    </row>
    <row r="464" spans="1:9" hidden="1" x14ac:dyDescent="0.2">
      <c r="A464" s="20" t="s">
        <v>42</v>
      </c>
      <c r="B464" s="61" t="s">
        <v>48</v>
      </c>
      <c r="C464" s="21">
        <v>0</v>
      </c>
      <c r="D464" s="21"/>
      <c r="E464" s="21">
        <f t="shared" si="240"/>
        <v>0</v>
      </c>
      <c r="F464" s="21"/>
      <c r="G464" s="21"/>
      <c r="H464" s="22"/>
      <c r="I464" s="3">
        <f t="shared" si="241"/>
        <v>0</v>
      </c>
    </row>
    <row r="465" spans="1:9" hidden="1" x14ac:dyDescent="0.2">
      <c r="A465" s="31" t="s">
        <v>49</v>
      </c>
      <c r="B465" s="63" t="s">
        <v>50</v>
      </c>
      <c r="C465" s="24">
        <v>0</v>
      </c>
      <c r="D465" s="24">
        <f t="shared" ref="D465:H465" si="242">SUM(D469,D470,D471)</f>
        <v>0</v>
      </c>
      <c r="E465" s="24">
        <f t="shared" si="242"/>
        <v>0</v>
      </c>
      <c r="F465" s="24">
        <f t="shared" si="242"/>
        <v>0</v>
      </c>
      <c r="G465" s="24">
        <f t="shared" si="242"/>
        <v>0</v>
      </c>
      <c r="H465" s="25">
        <f t="shared" si="242"/>
        <v>0</v>
      </c>
      <c r="I465" s="3">
        <f t="shared" si="241"/>
        <v>0</v>
      </c>
    </row>
    <row r="466" spans="1:9" hidden="1" x14ac:dyDescent="0.2">
      <c r="A466" s="82" t="s">
        <v>1</v>
      </c>
      <c r="B466" s="63"/>
      <c r="C466" s="24"/>
      <c r="D466" s="24"/>
      <c r="E466" s="24"/>
      <c r="F466" s="24"/>
      <c r="G466" s="24"/>
      <c r="H466" s="25"/>
      <c r="I466" s="3">
        <f t="shared" si="241"/>
        <v>0</v>
      </c>
    </row>
    <row r="467" spans="1:9" hidden="1" x14ac:dyDescent="0.2">
      <c r="A467" s="32" t="s">
        <v>36</v>
      </c>
      <c r="B467" s="59"/>
      <c r="C467" s="24">
        <v>0</v>
      </c>
      <c r="D467" s="24">
        <f t="shared" ref="D467:H467" si="243">D469+D470+D471-D468</f>
        <v>0</v>
      </c>
      <c r="E467" s="24">
        <f t="shared" si="243"/>
        <v>0</v>
      </c>
      <c r="F467" s="24">
        <f t="shared" si="243"/>
        <v>0</v>
      </c>
      <c r="G467" s="24">
        <f t="shared" si="243"/>
        <v>0</v>
      </c>
      <c r="H467" s="25">
        <f t="shared" si="243"/>
        <v>0</v>
      </c>
      <c r="I467" s="3">
        <f t="shared" si="241"/>
        <v>0</v>
      </c>
    </row>
    <row r="468" spans="1:9" hidden="1" x14ac:dyDescent="0.2">
      <c r="A468" s="32" t="s">
        <v>37</v>
      </c>
      <c r="B468" s="59"/>
      <c r="C468" s="24">
        <v>0</v>
      </c>
      <c r="D468" s="24"/>
      <c r="E468" s="24">
        <f t="shared" ref="E468:E471" si="244">C468+D468</f>
        <v>0</v>
      </c>
      <c r="F468" s="24"/>
      <c r="G468" s="24"/>
      <c r="H468" s="25"/>
      <c r="I468" s="3">
        <f t="shared" si="241"/>
        <v>0</v>
      </c>
    </row>
    <row r="469" spans="1:9" hidden="1" x14ac:dyDescent="0.2">
      <c r="A469" s="20" t="s">
        <v>38</v>
      </c>
      <c r="B469" s="61" t="s">
        <v>51</v>
      </c>
      <c r="C469" s="21">
        <v>0</v>
      </c>
      <c r="D469" s="21"/>
      <c r="E469" s="21">
        <f t="shared" si="244"/>
        <v>0</v>
      </c>
      <c r="F469" s="21"/>
      <c r="G469" s="21"/>
      <c r="H469" s="22"/>
      <c r="I469" s="3">
        <f t="shared" si="241"/>
        <v>0</v>
      </c>
    </row>
    <row r="470" spans="1:9" hidden="1" x14ac:dyDescent="0.2">
      <c r="A470" s="20" t="s">
        <v>40</v>
      </c>
      <c r="B470" s="61" t="s">
        <v>52</v>
      </c>
      <c r="C470" s="21">
        <v>0</v>
      </c>
      <c r="D470" s="21"/>
      <c r="E470" s="21">
        <f t="shared" si="244"/>
        <v>0</v>
      </c>
      <c r="F470" s="21"/>
      <c r="G470" s="21"/>
      <c r="H470" s="22"/>
      <c r="I470" s="3">
        <f t="shared" si="241"/>
        <v>0</v>
      </c>
    </row>
    <row r="471" spans="1:9" hidden="1" x14ac:dyDescent="0.2">
      <c r="A471" s="20" t="s">
        <v>42</v>
      </c>
      <c r="B471" s="61" t="s">
        <v>53</v>
      </c>
      <c r="C471" s="21">
        <v>0</v>
      </c>
      <c r="D471" s="21"/>
      <c r="E471" s="21">
        <f t="shared" si="244"/>
        <v>0</v>
      </c>
      <c r="F471" s="21"/>
      <c r="G471" s="21"/>
      <c r="H471" s="22"/>
      <c r="I471" s="3">
        <f t="shared" si="241"/>
        <v>0</v>
      </c>
    </row>
    <row r="472" spans="1:9" hidden="1" x14ac:dyDescent="0.2">
      <c r="A472" s="83"/>
      <c r="B472" s="95"/>
      <c r="C472" s="21"/>
      <c r="D472" s="21"/>
      <c r="E472" s="21"/>
      <c r="F472" s="21"/>
      <c r="G472" s="21"/>
      <c r="H472" s="22"/>
      <c r="I472" s="3">
        <f t="shared" si="241"/>
        <v>0</v>
      </c>
    </row>
    <row r="473" spans="1:9" hidden="1" x14ac:dyDescent="0.2">
      <c r="A473" s="26" t="s">
        <v>54</v>
      </c>
      <c r="B473" s="63" t="s">
        <v>55</v>
      </c>
      <c r="C473" s="24">
        <v>0</v>
      </c>
      <c r="D473" s="24"/>
      <c r="E473" s="24">
        <f>C473+D473</f>
        <v>0</v>
      </c>
      <c r="F473" s="24"/>
      <c r="G473" s="24"/>
      <c r="H473" s="25"/>
      <c r="I473" s="3">
        <f t="shared" si="241"/>
        <v>0</v>
      </c>
    </row>
    <row r="474" spans="1:9" hidden="1" x14ac:dyDescent="0.2">
      <c r="A474" s="83"/>
      <c r="B474" s="95"/>
      <c r="C474" s="21"/>
      <c r="D474" s="21"/>
      <c r="E474" s="21"/>
      <c r="F474" s="21"/>
      <c r="G474" s="21"/>
      <c r="H474" s="22"/>
      <c r="I474" s="3">
        <f t="shared" si="241"/>
        <v>0</v>
      </c>
    </row>
    <row r="475" spans="1:9" hidden="1" x14ac:dyDescent="0.2">
      <c r="A475" s="26" t="s">
        <v>56</v>
      </c>
      <c r="B475" s="63"/>
      <c r="C475" s="24">
        <v>0</v>
      </c>
      <c r="D475" s="24">
        <f t="shared" ref="D475:H475" si="245">D428-D446</f>
        <v>0</v>
      </c>
      <c r="E475" s="24">
        <f t="shared" si="245"/>
        <v>0</v>
      </c>
      <c r="F475" s="24">
        <f t="shared" si="245"/>
        <v>0</v>
      </c>
      <c r="G475" s="24">
        <f t="shared" si="245"/>
        <v>0</v>
      </c>
      <c r="H475" s="25">
        <f t="shared" si="245"/>
        <v>0</v>
      </c>
      <c r="I475" s="3">
        <f t="shared" si="241"/>
        <v>0</v>
      </c>
    </row>
    <row r="476" spans="1:9" hidden="1" x14ac:dyDescent="0.2">
      <c r="A476" s="81"/>
      <c r="B476" s="95"/>
      <c r="C476" s="21"/>
      <c r="D476" s="21"/>
      <c r="E476" s="21"/>
      <c r="F476" s="21"/>
      <c r="G476" s="21"/>
      <c r="H476" s="22"/>
      <c r="I476" s="3">
        <f t="shared" si="241"/>
        <v>0</v>
      </c>
    </row>
    <row r="477" spans="1:9" s="6" customFormat="1" ht="25.5" x14ac:dyDescent="0.2">
      <c r="A477" s="77" t="s">
        <v>67</v>
      </c>
      <c r="B477" s="78"/>
      <c r="C477" s="79">
        <v>3230</v>
      </c>
      <c r="D477" s="79">
        <f t="shared" ref="D477:H477" si="246">D478</f>
        <v>0</v>
      </c>
      <c r="E477" s="79">
        <f t="shared" si="246"/>
        <v>3230</v>
      </c>
      <c r="F477" s="79">
        <f t="shared" si="246"/>
        <v>0</v>
      </c>
      <c r="G477" s="79">
        <f t="shared" si="246"/>
        <v>0</v>
      </c>
      <c r="H477" s="80">
        <f t="shared" si="246"/>
        <v>0</v>
      </c>
      <c r="I477" s="19">
        <f t="shared" si="241"/>
        <v>3230</v>
      </c>
    </row>
    <row r="478" spans="1:9" x14ac:dyDescent="0.2">
      <c r="A478" s="33" t="s">
        <v>61</v>
      </c>
      <c r="B478" s="64"/>
      <c r="C478" s="34">
        <v>3230</v>
      </c>
      <c r="D478" s="34">
        <f t="shared" ref="D478:H478" si="247">SUM(D479,D480,D481,D482)</f>
        <v>0</v>
      </c>
      <c r="E478" s="34">
        <f t="shared" si="247"/>
        <v>3230</v>
      </c>
      <c r="F478" s="34">
        <f t="shared" si="247"/>
        <v>0</v>
      </c>
      <c r="G478" s="34">
        <f t="shared" si="247"/>
        <v>0</v>
      </c>
      <c r="H478" s="35">
        <f t="shared" si="247"/>
        <v>0</v>
      </c>
      <c r="I478" s="3">
        <f t="shared" si="241"/>
        <v>3230</v>
      </c>
    </row>
    <row r="479" spans="1:9" x14ac:dyDescent="0.2">
      <c r="A479" s="20" t="s">
        <v>6</v>
      </c>
      <c r="B479" s="48"/>
      <c r="C479" s="21">
        <v>954</v>
      </c>
      <c r="D479" s="21">
        <v>-507</v>
      </c>
      <c r="E479" s="21">
        <f>SUM(C479,D479)</f>
        <v>447</v>
      </c>
      <c r="F479" s="21"/>
      <c r="G479" s="21"/>
      <c r="H479" s="22"/>
      <c r="I479" s="3">
        <f t="shared" si="241"/>
        <v>447</v>
      </c>
    </row>
    <row r="480" spans="1:9" hidden="1" x14ac:dyDescent="0.2">
      <c r="A480" s="20" t="s">
        <v>7</v>
      </c>
      <c r="B480" s="94"/>
      <c r="C480" s="21">
        <v>0</v>
      </c>
      <c r="D480" s="21"/>
      <c r="E480" s="21">
        <f t="shared" ref="E480:E481" si="248">SUM(C480,D480)</f>
        <v>0</v>
      </c>
      <c r="F480" s="21"/>
      <c r="G480" s="21"/>
      <c r="H480" s="22"/>
      <c r="I480" s="3">
        <f t="shared" si="241"/>
        <v>0</v>
      </c>
    </row>
    <row r="481" spans="1:9" ht="38.25" x14ac:dyDescent="0.2">
      <c r="A481" s="20" t="s">
        <v>8</v>
      </c>
      <c r="B481" s="48">
        <v>420269</v>
      </c>
      <c r="C481" s="21">
        <v>315</v>
      </c>
      <c r="D481" s="21">
        <v>70</v>
      </c>
      <c r="E481" s="21">
        <f t="shared" si="248"/>
        <v>385</v>
      </c>
      <c r="F481" s="21"/>
      <c r="G481" s="21"/>
      <c r="H481" s="22"/>
      <c r="I481" s="3">
        <f t="shared" si="241"/>
        <v>385</v>
      </c>
    </row>
    <row r="482" spans="1:9" ht="25.5" x14ac:dyDescent="0.2">
      <c r="A482" s="23" t="s">
        <v>9</v>
      </c>
      <c r="B482" s="49" t="s">
        <v>10</v>
      </c>
      <c r="C482" s="24">
        <v>1961</v>
      </c>
      <c r="D482" s="24">
        <f t="shared" ref="D482:H482" si="249">SUM(D483,D487,D491)</f>
        <v>437</v>
      </c>
      <c r="E482" s="24">
        <f t="shared" si="249"/>
        <v>2398</v>
      </c>
      <c r="F482" s="24">
        <f t="shared" si="249"/>
        <v>0</v>
      </c>
      <c r="G482" s="24">
        <f t="shared" si="249"/>
        <v>0</v>
      </c>
      <c r="H482" s="25">
        <f t="shared" si="249"/>
        <v>0</v>
      </c>
      <c r="I482" s="3">
        <f t="shared" si="241"/>
        <v>2398</v>
      </c>
    </row>
    <row r="483" spans="1:9" hidden="1" x14ac:dyDescent="0.2">
      <c r="A483" s="26" t="s">
        <v>11</v>
      </c>
      <c r="B483" s="50" t="s">
        <v>12</v>
      </c>
      <c r="C483" s="24">
        <v>0</v>
      </c>
      <c r="D483" s="24">
        <f t="shared" ref="D483:H483" si="250">SUM(D484:D486)</f>
        <v>0</v>
      </c>
      <c r="E483" s="24">
        <f t="shared" si="250"/>
        <v>0</v>
      </c>
      <c r="F483" s="24">
        <f t="shared" si="250"/>
        <v>0</v>
      </c>
      <c r="G483" s="24">
        <f t="shared" si="250"/>
        <v>0</v>
      </c>
      <c r="H483" s="25">
        <f t="shared" si="250"/>
        <v>0</v>
      </c>
      <c r="I483" s="3">
        <f t="shared" si="241"/>
        <v>0</v>
      </c>
    </row>
    <row r="484" spans="1:9" hidden="1" x14ac:dyDescent="0.2">
      <c r="A484" s="27" t="s">
        <v>13</v>
      </c>
      <c r="B484" s="51" t="s">
        <v>14</v>
      </c>
      <c r="C484" s="21">
        <v>0</v>
      </c>
      <c r="D484" s="21"/>
      <c r="E484" s="21">
        <f t="shared" ref="E484:E486" si="251">SUM(C484,D484)</f>
        <v>0</v>
      </c>
      <c r="F484" s="21"/>
      <c r="G484" s="21"/>
      <c r="H484" s="22"/>
      <c r="I484" s="3">
        <f t="shared" si="241"/>
        <v>0</v>
      </c>
    </row>
    <row r="485" spans="1:9" hidden="1" x14ac:dyDescent="0.2">
      <c r="A485" s="27" t="s">
        <v>15</v>
      </c>
      <c r="B485" s="52" t="s">
        <v>16</v>
      </c>
      <c r="C485" s="21">
        <v>0</v>
      </c>
      <c r="D485" s="21"/>
      <c r="E485" s="21">
        <f t="shared" si="251"/>
        <v>0</v>
      </c>
      <c r="F485" s="21"/>
      <c r="G485" s="21"/>
      <c r="H485" s="22"/>
      <c r="I485" s="3">
        <f t="shared" si="241"/>
        <v>0</v>
      </c>
    </row>
    <row r="486" spans="1:9" hidden="1" x14ac:dyDescent="0.2">
      <c r="A486" s="27" t="s">
        <v>17</v>
      </c>
      <c r="B486" s="52" t="s">
        <v>18</v>
      </c>
      <c r="C486" s="21">
        <v>0</v>
      </c>
      <c r="D486" s="21"/>
      <c r="E486" s="21">
        <f t="shared" si="251"/>
        <v>0</v>
      </c>
      <c r="F486" s="21"/>
      <c r="G486" s="21"/>
      <c r="H486" s="22"/>
      <c r="I486" s="3">
        <f t="shared" si="241"/>
        <v>0</v>
      </c>
    </row>
    <row r="487" spans="1:9" x14ac:dyDescent="0.2">
      <c r="A487" s="26" t="s">
        <v>19</v>
      </c>
      <c r="B487" s="53" t="s">
        <v>20</v>
      </c>
      <c r="C487" s="24">
        <v>1961</v>
      </c>
      <c r="D487" s="24">
        <f t="shared" ref="D487:H487" si="252">SUM(D488:D490)</f>
        <v>437</v>
      </c>
      <c r="E487" s="24">
        <f t="shared" si="252"/>
        <v>2398</v>
      </c>
      <c r="F487" s="24">
        <f t="shared" si="252"/>
        <v>0</v>
      </c>
      <c r="G487" s="24">
        <f t="shared" si="252"/>
        <v>0</v>
      </c>
      <c r="H487" s="25">
        <f t="shared" si="252"/>
        <v>0</v>
      </c>
      <c r="I487" s="3">
        <f t="shared" si="241"/>
        <v>2398</v>
      </c>
    </row>
    <row r="488" spans="1:9" x14ac:dyDescent="0.2">
      <c r="A488" s="27" t="s">
        <v>13</v>
      </c>
      <c r="B488" s="52" t="s">
        <v>21</v>
      </c>
      <c r="C488" s="21">
        <v>0</v>
      </c>
      <c r="D488" s="21">
        <v>437</v>
      </c>
      <c r="E488" s="21">
        <f t="shared" ref="E488:E490" si="253">SUM(C488,D488)</f>
        <v>437</v>
      </c>
      <c r="F488" s="21"/>
      <c r="G488" s="21"/>
      <c r="H488" s="22"/>
      <c r="I488" s="3">
        <f t="shared" si="241"/>
        <v>437</v>
      </c>
    </row>
    <row r="489" spans="1:9" x14ac:dyDescent="0.2">
      <c r="A489" s="27" t="s">
        <v>15</v>
      </c>
      <c r="B489" s="52" t="s">
        <v>22</v>
      </c>
      <c r="C489" s="21">
        <v>1961</v>
      </c>
      <c r="D489" s="21"/>
      <c r="E489" s="21">
        <f t="shared" si="253"/>
        <v>1961</v>
      </c>
      <c r="F489" s="21"/>
      <c r="G489" s="21"/>
      <c r="H489" s="22"/>
      <c r="I489" s="3">
        <f t="shared" si="241"/>
        <v>1961</v>
      </c>
    </row>
    <row r="490" spans="1:9" hidden="1" x14ac:dyDescent="0.2">
      <c r="A490" s="27" t="s">
        <v>17</v>
      </c>
      <c r="B490" s="52" t="s">
        <v>23</v>
      </c>
      <c r="C490" s="21">
        <v>0</v>
      </c>
      <c r="D490" s="21"/>
      <c r="E490" s="21">
        <f t="shared" si="253"/>
        <v>0</v>
      </c>
      <c r="F490" s="21"/>
      <c r="G490" s="21"/>
      <c r="H490" s="22"/>
      <c r="I490" s="3">
        <f t="shared" si="241"/>
        <v>0</v>
      </c>
    </row>
    <row r="491" spans="1:9" hidden="1" x14ac:dyDescent="0.2">
      <c r="A491" s="26" t="s">
        <v>24</v>
      </c>
      <c r="B491" s="53" t="s">
        <v>25</v>
      </c>
      <c r="C491" s="24">
        <v>0</v>
      </c>
      <c r="D491" s="24">
        <f t="shared" ref="D491:H491" si="254">SUM(D492:D494)</f>
        <v>0</v>
      </c>
      <c r="E491" s="24">
        <f t="shared" si="254"/>
        <v>0</v>
      </c>
      <c r="F491" s="24">
        <f t="shared" si="254"/>
        <v>0</v>
      </c>
      <c r="G491" s="24">
        <f t="shared" si="254"/>
        <v>0</v>
      </c>
      <c r="H491" s="25">
        <f t="shared" si="254"/>
        <v>0</v>
      </c>
      <c r="I491" s="3">
        <f t="shared" si="241"/>
        <v>0</v>
      </c>
    </row>
    <row r="492" spans="1:9" hidden="1" x14ac:dyDescent="0.2">
      <c r="A492" s="27" t="s">
        <v>13</v>
      </c>
      <c r="B492" s="52" t="s">
        <v>26</v>
      </c>
      <c r="C492" s="21">
        <v>0</v>
      </c>
      <c r="D492" s="21"/>
      <c r="E492" s="21">
        <f t="shared" ref="E492:E494" si="255">SUM(C492,D492)</f>
        <v>0</v>
      </c>
      <c r="F492" s="21"/>
      <c r="G492" s="21"/>
      <c r="H492" s="22"/>
      <c r="I492" s="3">
        <f t="shared" si="241"/>
        <v>0</v>
      </c>
    </row>
    <row r="493" spans="1:9" hidden="1" x14ac:dyDescent="0.2">
      <c r="A493" s="27" t="s">
        <v>15</v>
      </c>
      <c r="B493" s="52" t="s">
        <v>27</v>
      </c>
      <c r="C493" s="21">
        <v>0</v>
      </c>
      <c r="D493" s="21"/>
      <c r="E493" s="21">
        <f t="shared" si="255"/>
        <v>0</v>
      </c>
      <c r="F493" s="21"/>
      <c r="G493" s="21"/>
      <c r="H493" s="22"/>
      <c r="I493" s="3">
        <f t="shared" si="241"/>
        <v>0</v>
      </c>
    </row>
    <row r="494" spans="1:9" hidden="1" x14ac:dyDescent="0.2">
      <c r="A494" s="27" t="s">
        <v>17</v>
      </c>
      <c r="B494" s="52" t="s">
        <v>28</v>
      </c>
      <c r="C494" s="21">
        <v>0</v>
      </c>
      <c r="D494" s="21"/>
      <c r="E494" s="21">
        <f t="shared" si="255"/>
        <v>0</v>
      </c>
      <c r="F494" s="21"/>
      <c r="G494" s="21"/>
      <c r="H494" s="22"/>
      <c r="I494" s="3">
        <f t="shared" si="241"/>
        <v>0</v>
      </c>
    </row>
    <row r="495" spans="1:9" x14ac:dyDescent="0.2">
      <c r="A495" s="33" t="s">
        <v>80</v>
      </c>
      <c r="B495" s="64"/>
      <c r="C495" s="34">
        <v>3230</v>
      </c>
      <c r="D495" s="34">
        <f t="shared" ref="D495:H495" si="256">SUM(D496,D499,D522)</f>
        <v>0</v>
      </c>
      <c r="E495" s="34">
        <f t="shared" si="256"/>
        <v>3230</v>
      </c>
      <c r="F495" s="34">
        <f t="shared" si="256"/>
        <v>0</v>
      </c>
      <c r="G495" s="34">
        <f t="shared" si="256"/>
        <v>0</v>
      </c>
      <c r="H495" s="35">
        <f t="shared" si="256"/>
        <v>0</v>
      </c>
      <c r="I495" s="3">
        <f t="shared" si="241"/>
        <v>3230</v>
      </c>
    </row>
    <row r="496" spans="1:9" hidden="1" x14ac:dyDescent="0.2">
      <c r="A496" s="31" t="s">
        <v>30</v>
      </c>
      <c r="B496" s="55">
        <v>20</v>
      </c>
      <c r="C496" s="24">
        <v>0</v>
      </c>
      <c r="D496" s="24">
        <f t="shared" ref="D496:H496" si="257">SUM(D497)</f>
        <v>0</v>
      </c>
      <c r="E496" s="24">
        <f t="shared" si="257"/>
        <v>0</v>
      </c>
      <c r="F496" s="24">
        <f t="shared" si="257"/>
        <v>0</v>
      </c>
      <c r="G496" s="24">
        <f t="shared" si="257"/>
        <v>0</v>
      </c>
      <c r="H496" s="25">
        <f t="shared" si="257"/>
        <v>0</v>
      </c>
      <c r="I496" s="3">
        <f t="shared" si="241"/>
        <v>0</v>
      </c>
    </row>
    <row r="497" spans="1:9" hidden="1" x14ac:dyDescent="0.2">
      <c r="A497" s="27" t="s">
        <v>31</v>
      </c>
      <c r="B497" s="56" t="s">
        <v>32</v>
      </c>
      <c r="C497" s="21">
        <v>0</v>
      </c>
      <c r="D497" s="21"/>
      <c r="E497" s="21">
        <f>C497+D497</f>
        <v>0</v>
      </c>
      <c r="F497" s="21"/>
      <c r="G497" s="21"/>
      <c r="H497" s="22"/>
      <c r="I497" s="3">
        <f t="shared" si="241"/>
        <v>0</v>
      </c>
    </row>
    <row r="498" spans="1:9" hidden="1" x14ac:dyDescent="0.2">
      <c r="A498" s="27"/>
      <c r="B498" s="51"/>
      <c r="C498" s="21"/>
      <c r="D498" s="21"/>
      <c r="E498" s="21"/>
      <c r="F498" s="21"/>
      <c r="G498" s="21"/>
      <c r="H498" s="22"/>
      <c r="I498" s="3">
        <f t="shared" si="241"/>
        <v>0</v>
      </c>
    </row>
    <row r="499" spans="1:9" ht="25.5" x14ac:dyDescent="0.2">
      <c r="A499" s="31" t="s">
        <v>33</v>
      </c>
      <c r="B499" s="57">
        <v>58</v>
      </c>
      <c r="C499" s="24">
        <v>3230</v>
      </c>
      <c r="D499" s="24">
        <f t="shared" ref="D499:H499" si="258">SUM(D500,D507,D514)</f>
        <v>0</v>
      </c>
      <c r="E499" s="24">
        <f t="shared" si="258"/>
        <v>3230</v>
      </c>
      <c r="F499" s="24">
        <f t="shared" si="258"/>
        <v>0</v>
      </c>
      <c r="G499" s="24">
        <f t="shared" si="258"/>
        <v>0</v>
      </c>
      <c r="H499" s="25">
        <f t="shared" si="258"/>
        <v>0</v>
      </c>
      <c r="I499" s="3">
        <f t="shared" si="241"/>
        <v>3230</v>
      </c>
    </row>
    <row r="500" spans="1:9" hidden="1" x14ac:dyDescent="0.2">
      <c r="A500" s="31" t="s">
        <v>34</v>
      </c>
      <c r="B500" s="58" t="s">
        <v>35</v>
      </c>
      <c r="C500" s="24">
        <v>0</v>
      </c>
      <c r="D500" s="24">
        <f t="shared" ref="D500:H500" si="259">SUM(D504,D505,D506)</f>
        <v>0</v>
      </c>
      <c r="E500" s="24">
        <f t="shared" si="259"/>
        <v>0</v>
      </c>
      <c r="F500" s="24">
        <f t="shared" si="259"/>
        <v>0</v>
      </c>
      <c r="G500" s="24">
        <f t="shared" si="259"/>
        <v>0</v>
      </c>
      <c r="H500" s="25">
        <f t="shared" si="259"/>
        <v>0</v>
      </c>
      <c r="I500" s="3">
        <f t="shared" si="241"/>
        <v>0</v>
      </c>
    </row>
    <row r="501" spans="1:9" hidden="1" x14ac:dyDescent="0.2">
      <c r="A501" s="32" t="s">
        <v>1</v>
      </c>
      <c r="B501" s="59"/>
      <c r="C501" s="24"/>
      <c r="D501" s="24"/>
      <c r="E501" s="24"/>
      <c r="F501" s="24"/>
      <c r="G501" s="24"/>
      <c r="H501" s="25"/>
      <c r="I501" s="3">
        <f t="shared" si="241"/>
        <v>0</v>
      </c>
    </row>
    <row r="502" spans="1:9" hidden="1" x14ac:dyDescent="0.2">
      <c r="A502" s="32" t="s">
        <v>36</v>
      </c>
      <c r="B502" s="59"/>
      <c r="C502" s="24">
        <v>0</v>
      </c>
      <c r="D502" s="24">
        <f t="shared" ref="D502:H502" si="260">D504+D505+D506-D503</f>
        <v>0</v>
      </c>
      <c r="E502" s="24">
        <f t="shared" si="260"/>
        <v>0</v>
      </c>
      <c r="F502" s="24">
        <f t="shared" si="260"/>
        <v>0</v>
      </c>
      <c r="G502" s="24">
        <f t="shared" si="260"/>
        <v>0</v>
      </c>
      <c r="H502" s="25">
        <f t="shared" si="260"/>
        <v>0</v>
      </c>
      <c r="I502" s="3">
        <f t="shared" si="241"/>
        <v>0</v>
      </c>
    </row>
    <row r="503" spans="1:9" hidden="1" x14ac:dyDescent="0.2">
      <c r="A503" s="32" t="s">
        <v>37</v>
      </c>
      <c r="B503" s="59"/>
      <c r="C503" s="24">
        <v>0</v>
      </c>
      <c r="D503" s="24"/>
      <c r="E503" s="24">
        <f t="shared" ref="E503:E506" si="261">C503+D503</f>
        <v>0</v>
      </c>
      <c r="F503" s="24"/>
      <c r="G503" s="24"/>
      <c r="H503" s="25"/>
      <c r="I503" s="3">
        <f t="shared" si="241"/>
        <v>0</v>
      </c>
    </row>
    <row r="504" spans="1:9" hidden="1" x14ac:dyDescent="0.2">
      <c r="A504" s="20" t="s">
        <v>38</v>
      </c>
      <c r="B504" s="60" t="s">
        <v>39</v>
      </c>
      <c r="C504" s="21">
        <v>0</v>
      </c>
      <c r="D504" s="21"/>
      <c r="E504" s="21">
        <f t="shared" si="261"/>
        <v>0</v>
      </c>
      <c r="F504" s="21"/>
      <c r="G504" s="21"/>
      <c r="H504" s="22"/>
      <c r="I504" s="3">
        <f t="shared" si="241"/>
        <v>0</v>
      </c>
    </row>
    <row r="505" spans="1:9" hidden="1" x14ac:dyDescent="0.2">
      <c r="A505" s="20" t="s">
        <v>40</v>
      </c>
      <c r="B505" s="60" t="s">
        <v>41</v>
      </c>
      <c r="C505" s="21">
        <v>0</v>
      </c>
      <c r="D505" s="21"/>
      <c r="E505" s="21">
        <f t="shared" si="261"/>
        <v>0</v>
      </c>
      <c r="F505" s="21"/>
      <c r="G505" s="21"/>
      <c r="H505" s="22"/>
      <c r="I505" s="3">
        <f t="shared" si="241"/>
        <v>0</v>
      </c>
    </row>
    <row r="506" spans="1:9" hidden="1" x14ac:dyDescent="0.2">
      <c r="A506" s="20" t="s">
        <v>42</v>
      </c>
      <c r="B506" s="61" t="s">
        <v>43</v>
      </c>
      <c r="C506" s="21">
        <v>0</v>
      </c>
      <c r="D506" s="21"/>
      <c r="E506" s="21">
        <f t="shared" si="261"/>
        <v>0</v>
      </c>
      <c r="F506" s="21"/>
      <c r="G506" s="21"/>
      <c r="H506" s="22"/>
      <c r="I506" s="3">
        <f t="shared" si="241"/>
        <v>0</v>
      </c>
    </row>
    <row r="507" spans="1:9" x14ac:dyDescent="0.2">
      <c r="A507" s="31" t="s">
        <v>44</v>
      </c>
      <c r="B507" s="62" t="s">
        <v>45</v>
      </c>
      <c r="C507" s="24">
        <v>3230</v>
      </c>
      <c r="D507" s="24">
        <f t="shared" ref="D507:H507" si="262">SUM(D511,D512,D513)</f>
        <v>0</v>
      </c>
      <c r="E507" s="24">
        <f t="shared" si="262"/>
        <v>3230</v>
      </c>
      <c r="F507" s="24">
        <f t="shared" si="262"/>
        <v>0</v>
      </c>
      <c r="G507" s="24">
        <f t="shared" si="262"/>
        <v>0</v>
      </c>
      <c r="H507" s="25">
        <f t="shared" si="262"/>
        <v>0</v>
      </c>
      <c r="I507" s="3">
        <f t="shared" si="241"/>
        <v>3230</v>
      </c>
    </row>
    <row r="508" spans="1:9" hidden="1" x14ac:dyDescent="0.2">
      <c r="A508" s="82" t="s">
        <v>1</v>
      </c>
      <c r="B508" s="62"/>
      <c r="C508" s="24"/>
      <c r="D508" s="24"/>
      <c r="E508" s="24"/>
      <c r="F508" s="24"/>
      <c r="G508" s="24"/>
      <c r="H508" s="25"/>
      <c r="I508" s="3">
        <f t="shared" si="241"/>
        <v>0</v>
      </c>
    </row>
    <row r="509" spans="1:9" x14ac:dyDescent="0.2">
      <c r="A509" s="32" t="s">
        <v>36</v>
      </c>
      <c r="B509" s="59"/>
      <c r="C509" s="24">
        <v>3230</v>
      </c>
      <c r="D509" s="24">
        <f t="shared" ref="D509:H509" si="263">D511+D512+D513-D510</f>
        <v>0</v>
      </c>
      <c r="E509" s="24">
        <f t="shared" si="263"/>
        <v>3230</v>
      </c>
      <c r="F509" s="24">
        <f t="shared" si="263"/>
        <v>0</v>
      </c>
      <c r="G509" s="24">
        <f t="shared" si="263"/>
        <v>0</v>
      </c>
      <c r="H509" s="25">
        <f t="shared" si="263"/>
        <v>0</v>
      </c>
      <c r="I509" s="3">
        <f t="shared" si="241"/>
        <v>3230</v>
      </c>
    </row>
    <row r="510" spans="1:9" hidden="1" x14ac:dyDescent="0.2">
      <c r="A510" s="32" t="s">
        <v>37</v>
      </c>
      <c r="B510" s="59"/>
      <c r="C510" s="24">
        <v>0</v>
      </c>
      <c r="D510" s="24"/>
      <c r="E510" s="24">
        <f t="shared" ref="E510:E513" si="264">C510+D510</f>
        <v>0</v>
      </c>
      <c r="F510" s="24"/>
      <c r="G510" s="24"/>
      <c r="H510" s="25"/>
      <c r="I510" s="3">
        <f t="shared" si="241"/>
        <v>0</v>
      </c>
    </row>
    <row r="511" spans="1:9" x14ac:dyDescent="0.2">
      <c r="A511" s="20" t="s">
        <v>38</v>
      </c>
      <c r="B511" s="61" t="s">
        <v>46</v>
      </c>
      <c r="C511" s="21">
        <v>496</v>
      </c>
      <c r="D511" s="21"/>
      <c r="E511" s="21">
        <f t="shared" si="264"/>
        <v>496</v>
      </c>
      <c r="F511" s="21"/>
      <c r="G511" s="21"/>
      <c r="H511" s="22"/>
      <c r="I511" s="3">
        <f t="shared" si="241"/>
        <v>496</v>
      </c>
    </row>
    <row r="512" spans="1:9" x14ac:dyDescent="0.2">
      <c r="A512" s="20" t="s">
        <v>40</v>
      </c>
      <c r="B512" s="61" t="s">
        <v>47</v>
      </c>
      <c r="C512" s="21">
        <v>2734</v>
      </c>
      <c r="D512" s="21"/>
      <c r="E512" s="21">
        <f t="shared" si="264"/>
        <v>2734</v>
      </c>
      <c r="F512" s="21"/>
      <c r="G512" s="21"/>
      <c r="H512" s="22"/>
      <c r="I512" s="3">
        <f t="shared" si="241"/>
        <v>2734</v>
      </c>
    </row>
    <row r="513" spans="1:9" hidden="1" x14ac:dyDescent="0.2">
      <c r="A513" s="20" t="s">
        <v>42</v>
      </c>
      <c r="B513" s="61" t="s">
        <v>48</v>
      </c>
      <c r="C513" s="21">
        <v>0</v>
      </c>
      <c r="D513" s="21"/>
      <c r="E513" s="21">
        <f t="shared" si="264"/>
        <v>0</v>
      </c>
      <c r="F513" s="21"/>
      <c r="G513" s="21"/>
      <c r="H513" s="22"/>
      <c r="I513" s="3">
        <f t="shared" si="241"/>
        <v>0</v>
      </c>
    </row>
    <row r="514" spans="1:9" hidden="1" x14ac:dyDescent="0.2">
      <c r="A514" s="31" t="s">
        <v>49</v>
      </c>
      <c r="B514" s="63" t="s">
        <v>50</v>
      </c>
      <c r="C514" s="24">
        <v>0</v>
      </c>
      <c r="D514" s="24">
        <f t="shared" ref="D514:H514" si="265">SUM(D518,D519,D520)</f>
        <v>0</v>
      </c>
      <c r="E514" s="24">
        <f t="shared" si="265"/>
        <v>0</v>
      </c>
      <c r="F514" s="24">
        <f t="shared" si="265"/>
        <v>0</v>
      </c>
      <c r="G514" s="24">
        <f t="shared" si="265"/>
        <v>0</v>
      </c>
      <c r="H514" s="25">
        <f t="shared" si="265"/>
        <v>0</v>
      </c>
      <c r="I514" s="3">
        <f t="shared" si="241"/>
        <v>0</v>
      </c>
    </row>
    <row r="515" spans="1:9" hidden="1" x14ac:dyDescent="0.2">
      <c r="A515" s="82" t="s">
        <v>1</v>
      </c>
      <c r="B515" s="63"/>
      <c r="C515" s="24"/>
      <c r="D515" s="24"/>
      <c r="E515" s="24"/>
      <c r="F515" s="24"/>
      <c r="G515" s="24"/>
      <c r="H515" s="25"/>
      <c r="I515" s="3">
        <f t="shared" si="241"/>
        <v>0</v>
      </c>
    </row>
    <row r="516" spans="1:9" hidden="1" x14ac:dyDescent="0.2">
      <c r="A516" s="32" t="s">
        <v>36</v>
      </c>
      <c r="B516" s="59"/>
      <c r="C516" s="24">
        <v>0</v>
      </c>
      <c r="D516" s="24">
        <f t="shared" ref="D516:H516" si="266">D518+D519+D520-D517</f>
        <v>0</v>
      </c>
      <c r="E516" s="24">
        <f t="shared" si="266"/>
        <v>0</v>
      </c>
      <c r="F516" s="24">
        <f t="shared" si="266"/>
        <v>0</v>
      </c>
      <c r="G516" s="24">
        <f t="shared" si="266"/>
        <v>0</v>
      </c>
      <c r="H516" s="25">
        <f t="shared" si="266"/>
        <v>0</v>
      </c>
      <c r="I516" s="3">
        <f t="shared" si="241"/>
        <v>0</v>
      </c>
    </row>
    <row r="517" spans="1:9" hidden="1" x14ac:dyDescent="0.2">
      <c r="A517" s="32" t="s">
        <v>37</v>
      </c>
      <c r="B517" s="59"/>
      <c r="C517" s="24">
        <v>0</v>
      </c>
      <c r="D517" s="24"/>
      <c r="E517" s="24">
        <f t="shared" ref="E517:E520" si="267">C517+D517</f>
        <v>0</v>
      </c>
      <c r="F517" s="24"/>
      <c r="G517" s="24"/>
      <c r="H517" s="25"/>
      <c r="I517" s="3">
        <f t="shared" si="241"/>
        <v>0</v>
      </c>
    </row>
    <row r="518" spans="1:9" hidden="1" x14ac:dyDescent="0.2">
      <c r="A518" s="20" t="s">
        <v>38</v>
      </c>
      <c r="B518" s="61" t="s">
        <v>51</v>
      </c>
      <c r="C518" s="21">
        <v>0</v>
      </c>
      <c r="D518" s="21"/>
      <c r="E518" s="21">
        <f t="shared" si="267"/>
        <v>0</v>
      </c>
      <c r="F518" s="21"/>
      <c r="G518" s="21"/>
      <c r="H518" s="22"/>
      <c r="I518" s="3">
        <f t="shared" si="241"/>
        <v>0</v>
      </c>
    </row>
    <row r="519" spans="1:9" hidden="1" x14ac:dyDescent="0.2">
      <c r="A519" s="20" t="s">
        <v>40</v>
      </c>
      <c r="B519" s="61" t="s">
        <v>52</v>
      </c>
      <c r="C519" s="21">
        <v>0</v>
      </c>
      <c r="D519" s="21"/>
      <c r="E519" s="21">
        <f t="shared" si="267"/>
        <v>0</v>
      </c>
      <c r="F519" s="21"/>
      <c r="G519" s="21"/>
      <c r="H519" s="22"/>
      <c r="I519" s="3">
        <f t="shared" si="241"/>
        <v>0</v>
      </c>
    </row>
    <row r="520" spans="1:9" hidden="1" x14ac:dyDescent="0.2">
      <c r="A520" s="20" t="s">
        <v>42</v>
      </c>
      <c r="B520" s="61" t="s">
        <v>53</v>
      </c>
      <c r="C520" s="21">
        <v>0</v>
      </c>
      <c r="D520" s="21"/>
      <c r="E520" s="21">
        <f t="shared" si="267"/>
        <v>0</v>
      </c>
      <c r="F520" s="21"/>
      <c r="G520" s="21"/>
      <c r="H520" s="22"/>
      <c r="I520" s="3">
        <f t="shared" si="241"/>
        <v>0</v>
      </c>
    </row>
    <row r="521" spans="1:9" hidden="1" x14ac:dyDescent="0.2">
      <c r="A521" s="83"/>
      <c r="B521" s="95"/>
      <c r="C521" s="21"/>
      <c r="D521" s="21"/>
      <c r="E521" s="21"/>
      <c r="F521" s="21"/>
      <c r="G521" s="21"/>
      <c r="H521" s="22"/>
      <c r="I521" s="3">
        <f t="shared" si="241"/>
        <v>0</v>
      </c>
    </row>
    <row r="522" spans="1:9" hidden="1" x14ac:dyDescent="0.2">
      <c r="A522" s="26" t="s">
        <v>54</v>
      </c>
      <c r="B522" s="63" t="s">
        <v>55</v>
      </c>
      <c r="C522" s="24">
        <v>0</v>
      </c>
      <c r="D522" s="24"/>
      <c r="E522" s="24">
        <f>C522+D522</f>
        <v>0</v>
      </c>
      <c r="F522" s="24"/>
      <c r="G522" s="24"/>
      <c r="H522" s="25"/>
      <c r="I522" s="3">
        <f t="shared" si="241"/>
        <v>0</v>
      </c>
    </row>
    <row r="523" spans="1:9" hidden="1" x14ac:dyDescent="0.2">
      <c r="A523" s="83"/>
      <c r="B523" s="95"/>
      <c r="C523" s="21"/>
      <c r="D523" s="21"/>
      <c r="E523" s="21"/>
      <c r="F523" s="21"/>
      <c r="G523" s="21"/>
      <c r="H523" s="22"/>
      <c r="I523" s="3">
        <f t="shared" si="241"/>
        <v>0</v>
      </c>
    </row>
    <row r="524" spans="1:9" hidden="1" x14ac:dyDescent="0.2">
      <c r="A524" s="26" t="s">
        <v>56</v>
      </c>
      <c r="B524" s="63"/>
      <c r="C524" s="24">
        <v>0</v>
      </c>
      <c r="D524" s="24">
        <f t="shared" ref="D524:H524" si="268">D477-D495</f>
        <v>0</v>
      </c>
      <c r="E524" s="24">
        <f t="shared" si="268"/>
        <v>0</v>
      </c>
      <c r="F524" s="24">
        <f t="shared" si="268"/>
        <v>0</v>
      </c>
      <c r="G524" s="24">
        <f t="shared" si="268"/>
        <v>0</v>
      </c>
      <c r="H524" s="25">
        <f t="shared" si="268"/>
        <v>0</v>
      </c>
      <c r="I524" s="3">
        <f t="shared" si="241"/>
        <v>0</v>
      </c>
    </row>
    <row r="525" spans="1:9" s="6" customFormat="1" ht="25.5" x14ac:dyDescent="0.2">
      <c r="A525" s="77" t="s">
        <v>68</v>
      </c>
      <c r="B525" s="78"/>
      <c r="C525" s="79">
        <v>380</v>
      </c>
      <c r="D525" s="79">
        <f t="shared" ref="D525:H525" si="269">D526</f>
        <v>0</v>
      </c>
      <c r="E525" s="79">
        <f t="shared" si="269"/>
        <v>380</v>
      </c>
      <c r="F525" s="79">
        <f t="shared" si="269"/>
        <v>0</v>
      </c>
      <c r="G525" s="79">
        <f t="shared" si="269"/>
        <v>0</v>
      </c>
      <c r="H525" s="80">
        <f t="shared" si="269"/>
        <v>0</v>
      </c>
      <c r="I525" s="19">
        <f t="shared" si="241"/>
        <v>380</v>
      </c>
    </row>
    <row r="526" spans="1:9" x14ac:dyDescent="0.2">
      <c r="A526" s="33" t="s">
        <v>61</v>
      </c>
      <c r="B526" s="64"/>
      <c r="C526" s="34">
        <v>380</v>
      </c>
      <c r="D526" s="34">
        <f t="shared" ref="D526:H526" si="270">SUM(D527,D528,D529,D530)</f>
        <v>0</v>
      </c>
      <c r="E526" s="34">
        <f t="shared" si="270"/>
        <v>380</v>
      </c>
      <c r="F526" s="34">
        <f t="shared" si="270"/>
        <v>0</v>
      </c>
      <c r="G526" s="34">
        <f t="shared" si="270"/>
        <v>0</v>
      </c>
      <c r="H526" s="35">
        <f t="shared" si="270"/>
        <v>0</v>
      </c>
      <c r="I526" s="3">
        <f t="shared" ref="I526:I589" si="271">SUM(E526:H526)</f>
        <v>380</v>
      </c>
    </row>
    <row r="527" spans="1:9" x14ac:dyDescent="0.2">
      <c r="A527" s="20" t="s">
        <v>6</v>
      </c>
      <c r="B527" s="48"/>
      <c r="C527" s="21">
        <v>276</v>
      </c>
      <c r="D527" s="21"/>
      <c r="E527" s="21">
        <f>SUM(C527,D527)</f>
        <v>276</v>
      </c>
      <c r="F527" s="21"/>
      <c r="G527" s="21"/>
      <c r="H527" s="22"/>
      <c r="I527" s="3">
        <f t="shared" si="271"/>
        <v>276</v>
      </c>
    </row>
    <row r="528" spans="1:9" hidden="1" x14ac:dyDescent="0.2">
      <c r="A528" s="20" t="s">
        <v>7</v>
      </c>
      <c r="B528" s="94"/>
      <c r="C528" s="21">
        <v>0</v>
      </c>
      <c r="D528" s="21"/>
      <c r="E528" s="21">
        <f t="shared" ref="E528:E529" si="272">SUM(C528,D528)</f>
        <v>0</v>
      </c>
      <c r="F528" s="21"/>
      <c r="G528" s="21"/>
      <c r="H528" s="22"/>
      <c r="I528" s="3">
        <f t="shared" si="271"/>
        <v>0</v>
      </c>
    </row>
    <row r="529" spans="1:9" ht="38.25" x14ac:dyDescent="0.2">
      <c r="A529" s="20" t="s">
        <v>8</v>
      </c>
      <c r="B529" s="48">
        <v>420269</v>
      </c>
      <c r="C529" s="21">
        <v>14</v>
      </c>
      <c r="D529" s="21"/>
      <c r="E529" s="21">
        <f t="shared" si="272"/>
        <v>14</v>
      </c>
      <c r="F529" s="21"/>
      <c r="G529" s="21"/>
      <c r="H529" s="22"/>
      <c r="I529" s="3">
        <f t="shared" si="271"/>
        <v>14</v>
      </c>
    </row>
    <row r="530" spans="1:9" ht="25.5" x14ac:dyDescent="0.2">
      <c r="A530" s="23" t="s">
        <v>9</v>
      </c>
      <c r="B530" s="49" t="s">
        <v>10</v>
      </c>
      <c r="C530" s="24">
        <v>90</v>
      </c>
      <c r="D530" s="24">
        <f t="shared" ref="D530:H530" si="273">SUM(D531,D535,D539)</f>
        <v>0</v>
      </c>
      <c r="E530" s="24">
        <f t="shared" si="273"/>
        <v>90</v>
      </c>
      <c r="F530" s="24">
        <f t="shared" si="273"/>
        <v>0</v>
      </c>
      <c r="G530" s="24">
        <f t="shared" si="273"/>
        <v>0</v>
      </c>
      <c r="H530" s="25">
        <f t="shared" si="273"/>
        <v>0</v>
      </c>
      <c r="I530" s="3">
        <f t="shared" si="271"/>
        <v>90</v>
      </c>
    </row>
    <row r="531" spans="1:9" hidden="1" x14ac:dyDescent="0.2">
      <c r="A531" s="26" t="s">
        <v>11</v>
      </c>
      <c r="B531" s="50" t="s">
        <v>12</v>
      </c>
      <c r="C531" s="24">
        <v>0</v>
      </c>
      <c r="D531" s="24">
        <f t="shared" ref="D531:H531" si="274">SUM(D532:D534)</f>
        <v>0</v>
      </c>
      <c r="E531" s="24">
        <f t="shared" si="274"/>
        <v>0</v>
      </c>
      <c r="F531" s="24">
        <f t="shared" si="274"/>
        <v>0</v>
      </c>
      <c r="G531" s="24">
        <f t="shared" si="274"/>
        <v>0</v>
      </c>
      <c r="H531" s="25">
        <f t="shared" si="274"/>
        <v>0</v>
      </c>
      <c r="I531" s="3">
        <f t="shared" si="271"/>
        <v>0</v>
      </c>
    </row>
    <row r="532" spans="1:9" hidden="1" x14ac:dyDescent="0.2">
      <c r="A532" s="27" t="s">
        <v>13</v>
      </c>
      <c r="B532" s="51" t="s">
        <v>14</v>
      </c>
      <c r="C532" s="21">
        <v>0</v>
      </c>
      <c r="D532" s="21"/>
      <c r="E532" s="21">
        <f t="shared" ref="E532:E534" si="275">SUM(C532,D532)</f>
        <v>0</v>
      </c>
      <c r="F532" s="21"/>
      <c r="G532" s="21"/>
      <c r="H532" s="22"/>
      <c r="I532" s="3">
        <f t="shared" si="271"/>
        <v>0</v>
      </c>
    </row>
    <row r="533" spans="1:9" hidden="1" x14ac:dyDescent="0.2">
      <c r="A533" s="27" t="s">
        <v>15</v>
      </c>
      <c r="B533" s="52" t="s">
        <v>16</v>
      </c>
      <c r="C533" s="21">
        <v>0</v>
      </c>
      <c r="D533" s="21"/>
      <c r="E533" s="21">
        <f t="shared" si="275"/>
        <v>0</v>
      </c>
      <c r="F533" s="21"/>
      <c r="G533" s="21"/>
      <c r="H533" s="22"/>
      <c r="I533" s="3">
        <f t="shared" si="271"/>
        <v>0</v>
      </c>
    </row>
    <row r="534" spans="1:9" hidden="1" x14ac:dyDescent="0.2">
      <c r="A534" s="27" t="s">
        <v>17</v>
      </c>
      <c r="B534" s="52" t="s">
        <v>18</v>
      </c>
      <c r="C534" s="21">
        <v>0</v>
      </c>
      <c r="D534" s="21"/>
      <c r="E534" s="21">
        <f t="shared" si="275"/>
        <v>0</v>
      </c>
      <c r="F534" s="21"/>
      <c r="G534" s="21"/>
      <c r="H534" s="22"/>
      <c r="I534" s="3">
        <f t="shared" si="271"/>
        <v>0</v>
      </c>
    </row>
    <row r="535" spans="1:9" x14ac:dyDescent="0.2">
      <c r="A535" s="26" t="s">
        <v>19</v>
      </c>
      <c r="B535" s="53" t="s">
        <v>20</v>
      </c>
      <c r="C535" s="24">
        <v>90</v>
      </c>
      <c r="D535" s="24">
        <f t="shared" ref="D535:H535" si="276">SUM(D536:D538)</f>
        <v>0</v>
      </c>
      <c r="E535" s="24">
        <f t="shared" si="276"/>
        <v>90</v>
      </c>
      <c r="F535" s="24">
        <f t="shared" si="276"/>
        <v>0</v>
      </c>
      <c r="G535" s="24">
        <f t="shared" si="276"/>
        <v>0</v>
      </c>
      <c r="H535" s="25">
        <f t="shared" si="276"/>
        <v>0</v>
      </c>
      <c r="I535" s="3">
        <f t="shared" si="271"/>
        <v>90</v>
      </c>
    </row>
    <row r="536" spans="1:9" hidden="1" x14ac:dyDescent="0.2">
      <c r="A536" s="27" t="s">
        <v>13</v>
      </c>
      <c r="B536" s="52" t="s">
        <v>21</v>
      </c>
      <c r="C536" s="21">
        <v>0</v>
      </c>
      <c r="D536" s="21"/>
      <c r="E536" s="21">
        <f t="shared" ref="E536:E538" si="277">SUM(C536,D536)</f>
        <v>0</v>
      </c>
      <c r="F536" s="21"/>
      <c r="G536" s="21"/>
      <c r="H536" s="22"/>
      <c r="I536" s="3">
        <f t="shared" si="271"/>
        <v>0</v>
      </c>
    </row>
    <row r="537" spans="1:9" x14ac:dyDescent="0.2">
      <c r="A537" s="27" t="s">
        <v>15</v>
      </c>
      <c r="B537" s="52" t="s">
        <v>22</v>
      </c>
      <c r="C537" s="21">
        <v>90</v>
      </c>
      <c r="D537" s="21"/>
      <c r="E537" s="21">
        <f t="shared" si="277"/>
        <v>90</v>
      </c>
      <c r="F537" s="21"/>
      <c r="G537" s="21"/>
      <c r="H537" s="22"/>
      <c r="I537" s="3">
        <f t="shared" si="271"/>
        <v>90</v>
      </c>
    </row>
    <row r="538" spans="1:9" hidden="1" x14ac:dyDescent="0.2">
      <c r="A538" s="27" t="s">
        <v>17</v>
      </c>
      <c r="B538" s="52" t="s">
        <v>23</v>
      </c>
      <c r="C538" s="21">
        <v>0</v>
      </c>
      <c r="D538" s="21"/>
      <c r="E538" s="21">
        <f t="shared" si="277"/>
        <v>0</v>
      </c>
      <c r="F538" s="21"/>
      <c r="G538" s="21"/>
      <c r="H538" s="22"/>
      <c r="I538" s="3">
        <f t="shared" si="271"/>
        <v>0</v>
      </c>
    </row>
    <row r="539" spans="1:9" hidden="1" x14ac:dyDescent="0.2">
      <c r="A539" s="26" t="s">
        <v>24</v>
      </c>
      <c r="B539" s="53" t="s">
        <v>25</v>
      </c>
      <c r="C539" s="24">
        <v>0</v>
      </c>
      <c r="D539" s="24">
        <f t="shared" ref="D539:H539" si="278">SUM(D540:D542)</f>
        <v>0</v>
      </c>
      <c r="E539" s="24">
        <f t="shared" si="278"/>
        <v>0</v>
      </c>
      <c r="F539" s="24">
        <f t="shared" si="278"/>
        <v>0</v>
      </c>
      <c r="G539" s="24">
        <f t="shared" si="278"/>
        <v>0</v>
      </c>
      <c r="H539" s="25">
        <f t="shared" si="278"/>
        <v>0</v>
      </c>
      <c r="I539" s="3">
        <f t="shared" si="271"/>
        <v>0</v>
      </c>
    </row>
    <row r="540" spans="1:9" hidden="1" x14ac:dyDescent="0.2">
      <c r="A540" s="27" t="s">
        <v>13</v>
      </c>
      <c r="B540" s="52" t="s">
        <v>26</v>
      </c>
      <c r="C540" s="21">
        <v>0</v>
      </c>
      <c r="D540" s="21"/>
      <c r="E540" s="21">
        <f t="shared" ref="E540:E542" si="279">SUM(C540,D540)</f>
        <v>0</v>
      </c>
      <c r="F540" s="21"/>
      <c r="G540" s="21"/>
      <c r="H540" s="22"/>
      <c r="I540" s="3">
        <f t="shared" si="271"/>
        <v>0</v>
      </c>
    </row>
    <row r="541" spans="1:9" hidden="1" x14ac:dyDescent="0.2">
      <c r="A541" s="27" t="s">
        <v>15</v>
      </c>
      <c r="B541" s="52" t="s">
        <v>27</v>
      </c>
      <c r="C541" s="21">
        <v>0</v>
      </c>
      <c r="D541" s="21"/>
      <c r="E541" s="21">
        <f t="shared" si="279"/>
        <v>0</v>
      </c>
      <c r="F541" s="21"/>
      <c r="G541" s="21"/>
      <c r="H541" s="22"/>
      <c r="I541" s="3">
        <f t="shared" si="271"/>
        <v>0</v>
      </c>
    </row>
    <row r="542" spans="1:9" hidden="1" x14ac:dyDescent="0.2">
      <c r="A542" s="27" t="s">
        <v>17</v>
      </c>
      <c r="B542" s="52" t="s">
        <v>28</v>
      </c>
      <c r="C542" s="21">
        <v>0</v>
      </c>
      <c r="D542" s="21"/>
      <c r="E542" s="21">
        <f t="shared" si="279"/>
        <v>0</v>
      </c>
      <c r="F542" s="21"/>
      <c r="G542" s="21"/>
      <c r="H542" s="22"/>
      <c r="I542" s="3">
        <f t="shared" si="271"/>
        <v>0</v>
      </c>
    </row>
    <row r="543" spans="1:9" x14ac:dyDescent="0.2">
      <c r="A543" s="33" t="s">
        <v>80</v>
      </c>
      <c r="B543" s="64"/>
      <c r="C543" s="34">
        <v>380</v>
      </c>
      <c r="D543" s="34">
        <f t="shared" ref="D543:H543" si="280">SUM(D544,D547,D570)</f>
        <v>0</v>
      </c>
      <c r="E543" s="34">
        <f t="shared" si="280"/>
        <v>380</v>
      </c>
      <c r="F543" s="34">
        <f t="shared" si="280"/>
        <v>0</v>
      </c>
      <c r="G543" s="34">
        <f t="shared" si="280"/>
        <v>0</v>
      </c>
      <c r="H543" s="35">
        <f t="shared" si="280"/>
        <v>0</v>
      </c>
      <c r="I543" s="3">
        <f t="shared" si="271"/>
        <v>380</v>
      </c>
    </row>
    <row r="544" spans="1:9" hidden="1" x14ac:dyDescent="0.2">
      <c r="A544" s="31" t="s">
        <v>30</v>
      </c>
      <c r="B544" s="55">
        <v>20</v>
      </c>
      <c r="C544" s="24">
        <v>0</v>
      </c>
      <c r="D544" s="24">
        <f t="shared" ref="D544:H544" si="281">SUM(D545)</f>
        <v>0</v>
      </c>
      <c r="E544" s="24">
        <f t="shared" si="281"/>
        <v>0</v>
      </c>
      <c r="F544" s="24">
        <f t="shared" si="281"/>
        <v>0</v>
      </c>
      <c r="G544" s="24">
        <f t="shared" si="281"/>
        <v>0</v>
      </c>
      <c r="H544" s="25">
        <f t="shared" si="281"/>
        <v>0</v>
      </c>
      <c r="I544" s="3">
        <f t="shared" si="271"/>
        <v>0</v>
      </c>
    </row>
    <row r="545" spans="1:9" hidden="1" x14ac:dyDescent="0.2">
      <c r="A545" s="27" t="s">
        <v>31</v>
      </c>
      <c r="B545" s="56" t="s">
        <v>32</v>
      </c>
      <c r="C545" s="21">
        <v>0</v>
      </c>
      <c r="D545" s="21"/>
      <c r="E545" s="21">
        <f>C545+D545</f>
        <v>0</v>
      </c>
      <c r="F545" s="21"/>
      <c r="G545" s="21"/>
      <c r="H545" s="22"/>
      <c r="I545" s="3">
        <f t="shared" si="271"/>
        <v>0</v>
      </c>
    </row>
    <row r="546" spans="1:9" hidden="1" x14ac:dyDescent="0.2">
      <c r="A546" s="27"/>
      <c r="B546" s="51"/>
      <c r="C546" s="21"/>
      <c r="D546" s="21"/>
      <c r="E546" s="21"/>
      <c r="F546" s="21"/>
      <c r="G546" s="21"/>
      <c r="H546" s="22"/>
      <c r="I546" s="3">
        <f t="shared" si="271"/>
        <v>0</v>
      </c>
    </row>
    <row r="547" spans="1:9" ht="25.5" x14ac:dyDescent="0.2">
      <c r="A547" s="31" t="s">
        <v>33</v>
      </c>
      <c r="B547" s="57">
        <v>58</v>
      </c>
      <c r="C547" s="24">
        <v>380</v>
      </c>
      <c r="D547" s="24">
        <f t="shared" ref="D547:H547" si="282">SUM(D548,D555,D562)</f>
        <v>0</v>
      </c>
      <c r="E547" s="24">
        <f t="shared" si="282"/>
        <v>380</v>
      </c>
      <c r="F547" s="24">
        <f t="shared" si="282"/>
        <v>0</v>
      </c>
      <c r="G547" s="24">
        <f t="shared" si="282"/>
        <v>0</v>
      </c>
      <c r="H547" s="25">
        <f t="shared" si="282"/>
        <v>0</v>
      </c>
      <c r="I547" s="3">
        <f t="shared" si="271"/>
        <v>380</v>
      </c>
    </row>
    <row r="548" spans="1:9" hidden="1" x14ac:dyDescent="0.2">
      <c r="A548" s="31" t="s">
        <v>34</v>
      </c>
      <c r="B548" s="58" t="s">
        <v>35</v>
      </c>
      <c r="C548" s="24">
        <v>0</v>
      </c>
      <c r="D548" s="24">
        <f t="shared" ref="D548:H548" si="283">SUM(D552,D553,D554)</f>
        <v>0</v>
      </c>
      <c r="E548" s="24">
        <f t="shared" si="283"/>
        <v>0</v>
      </c>
      <c r="F548" s="24">
        <f t="shared" si="283"/>
        <v>0</v>
      </c>
      <c r="G548" s="24">
        <f t="shared" si="283"/>
        <v>0</v>
      </c>
      <c r="H548" s="25">
        <f t="shared" si="283"/>
        <v>0</v>
      </c>
      <c r="I548" s="3">
        <f t="shared" si="271"/>
        <v>0</v>
      </c>
    </row>
    <row r="549" spans="1:9" hidden="1" x14ac:dyDescent="0.2">
      <c r="A549" s="32" t="s">
        <v>1</v>
      </c>
      <c r="B549" s="59"/>
      <c r="C549" s="24"/>
      <c r="D549" s="24"/>
      <c r="E549" s="24"/>
      <c r="F549" s="24"/>
      <c r="G549" s="24"/>
      <c r="H549" s="25"/>
      <c r="I549" s="3">
        <f t="shared" si="271"/>
        <v>0</v>
      </c>
    </row>
    <row r="550" spans="1:9" hidden="1" x14ac:dyDescent="0.2">
      <c r="A550" s="32" t="s">
        <v>36</v>
      </c>
      <c r="B550" s="59"/>
      <c r="C550" s="24">
        <v>0</v>
      </c>
      <c r="D550" s="24">
        <f t="shared" ref="D550:H550" si="284">D552+D553+D554-D551</f>
        <v>0</v>
      </c>
      <c r="E550" s="24">
        <f t="shared" si="284"/>
        <v>0</v>
      </c>
      <c r="F550" s="24">
        <f t="shared" si="284"/>
        <v>0</v>
      </c>
      <c r="G550" s="24">
        <f t="shared" si="284"/>
        <v>0</v>
      </c>
      <c r="H550" s="25">
        <f t="shared" si="284"/>
        <v>0</v>
      </c>
      <c r="I550" s="3">
        <f t="shared" si="271"/>
        <v>0</v>
      </c>
    </row>
    <row r="551" spans="1:9" hidden="1" x14ac:dyDescent="0.2">
      <c r="A551" s="32" t="s">
        <v>37</v>
      </c>
      <c r="B551" s="59"/>
      <c r="C551" s="24">
        <v>0</v>
      </c>
      <c r="D551" s="24"/>
      <c r="E551" s="24">
        <f t="shared" ref="E551:E554" si="285">C551+D551</f>
        <v>0</v>
      </c>
      <c r="F551" s="24"/>
      <c r="G551" s="24"/>
      <c r="H551" s="25"/>
      <c r="I551" s="3">
        <f t="shared" si="271"/>
        <v>0</v>
      </c>
    </row>
    <row r="552" spans="1:9" hidden="1" x14ac:dyDescent="0.2">
      <c r="A552" s="20" t="s">
        <v>38</v>
      </c>
      <c r="B552" s="60" t="s">
        <v>39</v>
      </c>
      <c r="C552" s="21">
        <v>0</v>
      </c>
      <c r="D552" s="21"/>
      <c r="E552" s="21">
        <f t="shared" si="285"/>
        <v>0</v>
      </c>
      <c r="F552" s="21"/>
      <c r="G552" s="21"/>
      <c r="H552" s="22"/>
      <c r="I552" s="3">
        <f t="shared" si="271"/>
        <v>0</v>
      </c>
    </row>
    <row r="553" spans="1:9" hidden="1" x14ac:dyDescent="0.2">
      <c r="A553" s="20" t="s">
        <v>40</v>
      </c>
      <c r="B553" s="60" t="s">
        <v>41</v>
      </c>
      <c r="C553" s="21">
        <v>0</v>
      </c>
      <c r="D553" s="21"/>
      <c r="E553" s="21">
        <f t="shared" si="285"/>
        <v>0</v>
      </c>
      <c r="F553" s="21"/>
      <c r="G553" s="21"/>
      <c r="H553" s="22"/>
      <c r="I553" s="3">
        <f t="shared" si="271"/>
        <v>0</v>
      </c>
    </row>
    <row r="554" spans="1:9" hidden="1" x14ac:dyDescent="0.2">
      <c r="A554" s="20" t="s">
        <v>42</v>
      </c>
      <c r="B554" s="61" t="s">
        <v>43</v>
      </c>
      <c r="C554" s="21">
        <v>0</v>
      </c>
      <c r="D554" s="21"/>
      <c r="E554" s="21">
        <f t="shared" si="285"/>
        <v>0</v>
      </c>
      <c r="F554" s="21"/>
      <c r="G554" s="21"/>
      <c r="H554" s="22"/>
      <c r="I554" s="3">
        <f t="shared" si="271"/>
        <v>0</v>
      </c>
    </row>
    <row r="555" spans="1:9" x14ac:dyDescent="0.2">
      <c r="A555" s="31" t="s">
        <v>44</v>
      </c>
      <c r="B555" s="62" t="s">
        <v>45</v>
      </c>
      <c r="C555" s="24">
        <v>380</v>
      </c>
      <c r="D555" s="24">
        <f t="shared" ref="D555:H555" si="286">SUM(D559,D560,D561)</f>
        <v>0</v>
      </c>
      <c r="E555" s="24">
        <f t="shared" si="286"/>
        <v>380</v>
      </c>
      <c r="F555" s="24">
        <f t="shared" si="286"/>
        <v>0</v>
      </c>
      <c r="G555" s="24">
        <f t="shared" si="286"/>
        <v>0</v>
      </c>
      <c r="H555" s="25">
        <f t="shared" si="286"/>
        <v>0</v>
      </c>
      <c r="I555" s="3">
        <f t="shared" si="271"/>
        <v>380</v>
      </c>
    </row>
    <row r="556" spans="1:9" hidden="1" x14ac:dyDescent="0.2">
      <c r="A556" s="82" t="s">
        <v>1</v>
      </c>
      <c r="B556" s="62"/>
      <c r="C556" s="24"/>
      <c r="D556" s="24"/>
      <c r="E556" s="24"/>
      <c r="F556" s="24"/>
      <c r="G556" s="24"/>
      <c r="H556" s="25"/>
      <c r="I556" s="3">
        <f t="shared" si="271"/>
        <v>0</v>
      </c>
    </row>
    <row r="557" spans="1:9" x14ac:dyDescent="0.2">
      <c r="A557" s="32" t="s">
        <v>36</v>
      </c>
      <c r="B557" s="59"/>
      <c r="C557" s="24">
        <v>332</v>
      </c>
      <c r="D557" s="24">
        <f t="shared" ref="D557:H557" si="287">D559+D560+D561-D558</f>
        <v>0</v>
      </c>
      <c r="E557" s="24">
        <f t="shared" si="287"/>
        <v>332</v>
      </c>
      <c r="F557" s="24">
        <f t="shared" si="287"/>
        <v>0</v>
      </c>
      <c r="G557" s="24">
        <f t="shared" si="287"/>
        <v>0</v>
      </c>
      <c r="H557" s="25">
        <f t="shared" si="287"/>
        <v>0</v>
      </c>
      <c r="I557" s="3">
        <f t="shared" si="271"/>
        <v>332</v>
      </c>
    </row>
    <row r="558" spans="1:9" x14ac:dyDescent="0.2">
      <c r="A558" s="32" t="s">
        <v>37</v>
      </c>
      <c r="B558" s="59"/>
      <c r="C558" s="24">
        <v>48</v>
      </c>
      <c r="D558" s="24"/>
      <c r="E558" s="24">
        <f t="shared" ref="E558:E561" si="288">C558+D558</f>
        <v>48</v>
      </c>
      <c r="F558" s="24"/>
      <c r="G558" s="24"/>
      <c r="H558" s="25"/>
      <c r="I558" s="3">
        <f t="shared" si="271"/>
        <v>48</v>
      </c>
    </row>
    <row r="559" spans="1:9" x14ac:dyDescent="0.2">
      <c r="A559" s="20" t="s">
        <v>38</v>
      </c>
      <c r="B559" s="61" t="s">
        <v>46</v>
      </c>
      <c r="C559" s="21">
        <v>58</v>
      </c>
      <c r="D559" s="21"/>
      <c r="E559" s="21">
        <f t="shared" si="288"/>
        <v>58</v>
      </c>
      <c r="F559" s="21"/>
      <c r="G559" s="21"/>
      <c r="H559" s="22"/>
      <c r="I559" s="3">
        <f t="shared" si="271"/>
        <v>58</v>
      </c>
    </row>
    <row r="560" spans="1:9" x14ac:dyDescent="0.2">
      <c r="A560" s="20" t="s">
        <v>40</v>
      </c>
      <c r="B560" s="61" t="s">
        <v>47</v>
      </c>
      <c r="C560" s="21">
        <v>322</v>
      </c>
      <c r="D560" s="21"/>
      <c r="E560" s="21">
        <f t="shared" si="288"/>
        <v>322</v>
      </c>
      <c r="F560" s="21"/>
      <c r="G560" s="21"/>
      <c r="H560" s="22"/>
      <c r="I560" s="3">
        <f t="shared" si="271"/>
        <v>322</v>
      </c>
    </row>
    <row r="561" spans="1:9" hidden="1" x14ac:dyDescent="0.2">
      <c r="A561" s="20" t="s">
        <v>42</v>
      </c>
      <c r="B561" s="61" t="s">
        <v>48</v>
      </c>
      <c r="C561" s="21">
        <v>0</v>
      </c>
      <c r="D561" s="21"/>
      <c r="E561" s="21">
        <f t="shared" si="288"/>
        <v>0</v>
      </c>
      <c r="F561" s="21"/>
      <c r="G561" s="21"/>
      <c r="H561" s="22"/>
      <c r="I561" s="3">
        <f t="shared" si="271"/>
        <v>0</v>
      </c>
    </row>
    <row r="562" spans="1:9" hidden="1" x14ac:dyDescent="0.2">
      <c r="A562" s="31" t="s">
        <v>49</v>
      </c>
      <c r="B562" s="63" t="s">
        <v>50</v>
      </c>
      <c r="C562" s="24">
        <v>0</v>
      </c>
      <c r="D562" s="24">
        <f t="shared" ref="D562:H562" si="289">SUM(D566,D567,D568)</f>
        <v>0</v>
      </c>
      <c r="E562" s="24">
        <f t="shared" si="289"/>
        <v>0</v>
      </c>
      <c r="F562" s="24">
        <f t="shared" si="289"/>
        <v>0</v>
      </c>
      <c r="G562" s="24">
        <f t="shared" si="289"/>
        <v>0</v>
      </c>
      <c r="H562" s="25">
        <f t="shared" si="289"/>
        <v>0</v>
      </c>
      <c r="I562" s="3">
        <f t="shared" si="271"/>
        <v>0</v>
      </c>
    </row>
    <row r="563" spans="1:9" hidden="1" x14ac:dyDescent="0.2">
      <c r="A563" s="82" t="s">
        <v>1</v>
      </c>
      <c r="B563" s="63"/>
      <c r="C563" s="24"/>
      <c r="D563" s="24"/>
      <c r="E563" s="24"/>
      <c r="F563" s="24"/>
      <c r="G563" s="24"/>
      <c r="H563" s="25"/>
      <c r="I563" s="3">
        <f t="shared" si="271"/>
        <v>0</v>
      </c>
    </row>
    <row r="564" spans="1:9" hidden="1" x14ac:dyDescent="0.2">
      <c r="A564" s="32" t="s">
        <v>36</v>
      </c>
      <c r="B564" s="59"/>
      <c r="C564" s="24">
        <v>0</v>
      </c>
      <c r="D564" s="24">
        <f t="shared" ref="D564:H564" si="290">D566+D567+D568-D565</f>
        <v>0</v>
      </c>
      <c r="E564" s="24">
        <f t="shared" si="290"/>
        <v>0</v>
      </c>
      <c r="F564" s="24">
        <f t="shared" si="290"/>
        <v>0</v>
      </c>
      <c r="G564" s="24">
        <f t="shared" si="290"/>
        <v>0</v>
      </c>
      <c r="H564" s="25">
        <f t="shared" si="290"/>
        <v>0</v>
      </c>
      <c r="I564" s="3">
        <f t="shared" si="271"/>
        <v>0</v>
      </c>
    </row>
    <row r="565" spans="1:9" hidden="1" x14ac:dyDescent="0.2">
      <c r="A565" s="32" t="s">
        <v>37</v>
      </c>
      <c r="B565" s="59"/>
      <c r="C565" s="24">
        <v>0</v>
      </c>
      <c r="D565" s="24"/>
      <c r="E565" s="24">
        <f t="shared" ref="E565:E568" si="291">C565+D565</f>
        <v>0</v>
      </c>
      <c r="F565" s="24"/>
      <c r="G565" s="24"/>
      <c r="H565" s="25"/>
      <c r="I565" s="3">
        <f t="shared" si="271"/>
        <v>0</v>
      </c>
    </row>
    <row r="566" spans="1:9" hidden="1" x14ac:dyDescent="0.2">
      <c r="A566" s="20" t="s">
        <v>38</v>
      </c>
      <c r="B566" s="61" t="s">
        <v>51</v>
      </c>
      <c r="C566" s="21">
        <v>0</v>
      </c>
      <c r="D566" s="21"/>
      <c r="E566" s="21">
        <f t="shared" si="291"/>
        <v>0</v>
      </c>
      <c r="F566" s="21"/>
      <c r="G566" s="21"/>
      <c r="H566" s="22"/>
      <c r="I566" s="3">
        <f t="shared" si="271"/>
        <v>0</v>
      </c>
    </row>
    <row r="567" spans="1:9" hidden="1" x14ac:dyDescent="0.2">
      <c r="A567" s="20" t="s">
        <v>40</v>
      </c>
      <c r="B567" s="61" t="s">
        <v>52</v>
      </c>
      <c r="C567" s="21">
        <v>0</v>
      </c>
      <c r="D567" s="21"/>
      <c r="E567" s="21">
        <f t="shared" si="291"/>
        <v>0</v>
      </c>
      <c r="F567" s="21"/>
      <c r="G567" s="21"/>
      <c r="H567" s="22"/>
      <c r="I567" s="3">
        <f t="shared" si="271"/>
        <v>0</v>
      </c>
    </row>
    <row r="568" spans="1:9" hidden="1" x14ac:dyDescent="0.2">
      <c r="A568" s="20" t="s">
        <v>42</v>
      </c>
      <c r="B568" s="61" t="s">
        <v>53</v>
      </c>
      <c r="C568" s="21">
        <v>0</v>
      </c>
      <c r="D568" s="21"/>
      <c r="E568" s="21">
        <f t="shared" si="291"/>
        <v>0</v>
      </c>
      <c r="F568" s="21"/>
      <c r="G568" s="21"/>
      <c r="H568" s="22"/>
      <c r="I568" s="3">
        <f t="shared" si="271"/>
        <v>0</v>
      </c>
    </row>
    <row r="569" spans="1:9" hidden="1" x14ac:dyDescent="0.2">
      <c r="A569" s="83"/>
      <c r="B569" s="95"/>
      <c r="C569" s="21"/>
      <c r="D569" s="21"/>
      <c r="E569" s="21"/>
      <c r="F569" s="21"/>
      <c r="G569" s="21"/>
      <c r="H569" s="22"/>
      <c r="I569" s="3">
        <f t="shared" si="271"/>
        <v>0</v>
      </c>
    </row>
    <row r="570" spans="1:9" hidden="1" x14ac:dyDescent="0.2">
      <c r="A570" s="26" t="s">
        <v>54</v>
      </c>
      <c r="B570" s="63" t="s">
        <v>55</v>
      </c>
      <c r="C570" s="24">
        <v>0</v>
      </c>
      <c r="D570" s="24"/>
      <c r="E570" s="24">
        <f>C570+D570</f>
        <v>0</v>
      </c>
      <c r="F570" s="24"/>
      <c r="G570" s="24"/>
      <c r="H570" s="25"/>
      <c r="I570" s="3">
        <f t="shared" si="271"/>
        <v>0</v>
      </c>
    </row>
    <row r="571" spans="1:9" hidden="1" x14ac:dyDescent="0.2">
      <c r="A571" s="83"/>
      <c r="B571" s="95"/>
      <c r="C571" s="21"/>
      <c r="D571" s="21"/>
      <c r="E571" s="21"/>
      <c r="F571" s="21"/>
      <c r="G571" s="21"/>
      <c r="H571" s="22"/>
      <c r="I571" s="3">
        <f t="shared" si="271"/>
        <v>0</v>
      </c>
    </row>
    <row r="572" spans="1:9" hidden="1" x14ac:dyDescent="0.2">
      <c r="A572" s="26" t="s">
        <v>56</v>
      </c>
      <c r="B572" s="63"/>
      <c r="C572" s="24">
        <v>0</v>
      </c>
      <c r="D572" s="24">
        <f t="shared" ref="D572:H572" si="292">D525-D543</f>
        <v>0</v>
      </c>
      <c r="E572" s="24">
        <f t="shared" si="292"/>
        <v>0</v>
      </c>
      <c r="F572" s="24">
        <f t="shared" si="292"/>
        <v>0</v>
      </c>
      <c r="G572" s="24">
        <f t="shared" si="292"/>
        <v>0</v>
      </c>
      <c r="H572" s="25">
        <f t="shared" si="292"/>
        <v>0</v>
      </c>
      <c r="I572" s="3">
        <f t="shared" si="271"/>
        <v>0</v>
      </c>
    </row>
    <row r="573" spans="1:9" hidden="1" x14ac:dyDescent="0.2">
      <c r="A573" s="81"/>
      <c r="B573" s="95"/>
      <c r="C573" s="21"/>
      <c r="D573" s="21"/>
      <c r="E573" s="21"/>
      <c r="F573" s="21"/>
      <c r="G573" s="21"/>
      <c r="H573" s="22"/>
      <c r="I573" s="3">
        <f t="shared" si="271"/>
        <v>0</v>
      </c>
    </row>
    <row r="574" spans="1:9" s="6" customFormat="1" x14ac:dyDescent="0.2">
      <c r="A574" s="77" t="s">
        <v>100</v>
      </c>
      <c r="B574" s="78"/>
      <c r="C574" s="79">
        <v>390</v>
      </c>
      <c r="D574" s="79">
        <f t="shared" ref="D574:H574" si="293">D575</f>
        <v>0</v>
      </c>
      <c r="E574" s="79">
        <f t="shared" si="293"/>
        <v>390</v>
      </c>
      <c r="F574" s="79">
        <f t="shared" si="293"/>
        <v>0</v>
      </c>
      <c r="G574" s="79">
        <f t="shared" si="293"/>
        <v>0</v>
      </c>
      <c r="H574" s="80">
        <f t="shared" si="293"/>
        <v>0</v>
      </c>
      <c r="I574" s="19">
        <f t="shared" si="271"/>
        <v>390</v>
      </c>
    </row>
    <row r="575" spans="1:9" x14ac:dyDescent="0.2">
      <c r="A575" s="33" t="s">
        <v>61</v>
      </c>
      <c r="B575" s="64"/>
      <c r="C575" s="34">
        <v>390</v>
      </c>
      <c r="D575" s="34">
        <f t="shared" ref="D575:H575" si="294">SUM(D576,D577,D578,D579)</f>
        <v>0</v>
      </c>
      <c r="E575" s="34">
        <f t="shared" si="294"/>
        <v>390</v>
      </c>
      <c r="F575" s="34">
        <f t="shared" si="294"/>
        <v>0</v>
      </c>
      <c r="G575" s="34">
        <f t="shared" si="294"/>
        <v>0</v>
      </c>
      <c r="H575" s="35">
        <f t="shared" si="294"/>
        <v>0</v>
      </c>
      <c r="I575" s="3">
        <f t="shared" si="271"/>
        <v>390</v>
      </c>
    </row>
    <row r="576" spans="1:9" x14ac:dyDescent="0.2">
      <c r="A576" s="20" t="s">
        <v>6</v>
      </c>
      <c r="B576" s="48"/>
      <c r="C576" s="21">
        <v>164</v>
      </c>
      <c r="D576" s="21">
        <v>-57</v>
      </c>
      <c r="E576" s="21">
        <f>SUM(C576,D576)</f>
        <v>107</v>
      </c>
      <c r="F576" s="21"/>
      <c r="G576" s="21"/>
      <c r="H576" s="22"/>
      <c r="I576" s="3">
        <f t="shared" si="271"/>
        <v>107</v>
      </c>
    </row>
    <row r="577" spans="1:9" hidden="1" x14ac:dyDescent="0.2">
      <c r="A577" s="20" t="s">
        <v>7</v>
      </c>
      <c r="B577" s="94"/>
      <c r="C577" s="21">
        <v>0</v>
      </c>
      <c r="D577" s="21"/>
      <c r="E577" s="21">
        <f t="shared" ref="E577:E578" si="295">SUM(C577,D577)</f>
        <v>0</v>
      </c>
      <c r="F577" s="21"/>
      <c r="G577" s="21"/>
      <c r="H577" s="22"/>
      <c r="I577" s="3">
        <f t="shared" si="271"/>
        <v>0</v>
      </c>
    </row>
    <row r="578" spans="1:9" ht="38.25" x14ac:dyDescent="0.2">
      <c r="A578" s="20" t="s">
        <v>8</v>
      </c>
      <c r="B578" s="48">
        <v>420269</v>
      </c>
      <c r="C578" s="21">
        <v>30</v>
      </c>
      <c r="D578" s="21">
        <v>7</v>
      </c>
      <c r="E578" s="21">
        <f t="shared" si="295"/>
        <v>37</v>
      </c>
      <c r="F578" s="21"/>
      <c r="G578" s="21"/>
      <c r="H578" s="22"/>
      <c r="I578" s="3">
        <f t="shared" si="271"/>
        <v>37</v>
      </c>
    </row>
    <row r="579" spans="1:9" ht="25.5" x14ac:dyDescent="0.2">
      <c r="A579" s="23" t="s">
        <v>9</v>
      </c>
      <c r="B579" s="49" t="s">
        <v>10</v>
      </c>
      <c r="C579" s="24">
        <v>196</v>
      </c>
      <c r="D579" s="24">
        <f t="shared" ref="D579:H579" si="296">SUM(D580,D584,D588)</f>
        <v>50</v>
      </c>
      <c r="E579" s="24">
        <f t="shared" si="296"/>
        <v>246</v>
      </c>
      <c r="F579" s="24">
        <f t="shared" si="296"/>
        <v>0</v>
      </c>
      <c r="G579" s="24">
        <f t="shared" si="296"/>
        <v>0</v>
      </c>
      <c r="H579" s="25">
        <f t="shared" si="296"/>
        <v>0</v>
      </c>
      <c r="I579" s="3">
        <f t="shared" si="271"/>
        <v>246</v>
      </c>
    </row>
    <row r="580" spans="1:9" hidden="1" x14ac:dyDescent="0.2">
      <c r="A580" s="26" t="s">
        <v>11</v>
      </c>
      <c r="B580" s="50" t="s">
        <v>12</v>
      </c>
      <c r="C580" s="24">
        <v>0</v>
      </c>
      <c r="D580" s="24">
        <f t="shared" ref="D580:H580" si="297">SUM(D581:D583)</f>
        <v>0</v>
      </c>
      <c r="E580" s="24">
        <f t="shared" si="297"/>
        <v>0</v>
      </c>
      <c r="F580" s="24">
        <f t="shared" si="297"/>
        <v>0</v>
      </c>
      <c r="G580" s="24">
        <f t="shared" si="297"/>
        <v>0</v>
      </c>
      <c r="H580" s="25">
        <f t="shared" si="297"/>
        <v>0</v>
      </c>
      <c r="I580" s="3">
        <f t="shared" si="271"/>
        <v>0</v>
      </c>
    </row>
    <row r="581" spans="1:9" hidden="1" x14ac:dyDescent="0.2">
      <c r="A581" s="27" t="s">
        <v>13</v>
      </c>
      <c r="B581" s="51" t="s">
        <v>14</v>
      </c>
      <c r="C581" s="21">
        <v>0</v>
      </c>
      <c r="D581" s="21"/>
      <c r="E581" s="21">
        <f t="shared" ref="E581:E583" si="298">SUM(C581,D581)</f>
        <v>0</v>
      </c>
      <c r="F581" s="21"/>
      <c r="G581" s="21"/>
      <c r="H581" s="22"/>
      <c r="I581" s="3">
        <f t="shared" si="271"/>
        <v>0</v>
      </c>
    </row>
    <row r="582" spans="1:9" hidden="1" x14ac:dyDescent="0.2">
      <c r="A582" s="27" t="s">
        <v>15</v>
      </c>
      <c r="B582" s="52" t="s">
        <v>16</v>
      </c>
      <c r="C582" s="21">
        <v>0</v>
      </c>
      <c r="D582" s="21"/>
      <c r="E582" s="21">
        <f t="shared" si="298"/>
        <v>0</v>
      </c>
      <c r="F582" s="21"/>
      <c r="G582" s="21"/>
      <c r="H582" s="22"/>
      <c r="I582" s="3">
        <f t="shared" si="271"/>
        <v>0</v>
      </c>
    </row>
    <row r="583" spans="1:9" hidden="1" x14ac:dyDescent="0.2">
      <c r="A583" s="27" t="s">
        <v>17</v>
      </c>
      <c r="B583" s="52" t="s">
        <v>18</v>
      </c>
      <c r="C583" s="21">
        <v>0</v>
      </c>
      <c r="D583" s="21"/>
      <c r="E583" s="21">
        <f t="shared" si="298"/>
        <v>0</v>
      </c>
      <c r="F583" s="21"/>
      <c r="G583" s="21"/>
      <c r="H583" s="22"/>
      <c r="I583" s="3">
        <f t="shared" si="271"/>
        <v>0</v>
      </c>
    </row>
    <row r="584" spans="1:9" x14ac:dyDescent="0.2">
      <c r="A584" s="26" t="s">
        <v>19</v>
      </c>
      <c r="B584" s="53" t="s">
        <v>20</v>
      </c>
      <c r="C584" s="24">
        <v>196</v>
      </c>
      <c r="D584" s="24">
        <f t="shared" ref="D584:H584" si="299">SUM(D585:D587)</f>
        <v>50</v>
      </c>
      <c r="E584" s="24">
        <f t="shared" si="299"/>
        <v>246</v>
      </c>
      <c r="F584" s="24">
        <f t="shared" si="299"/>
        <v>0</v>
      </c>
      <c r="G584" s="24">
        <f t="shared" si="299"/>
        <v>0</v>
      </c>
      <c r="H584" s="25">
        <f t="shared" si="299"/>
        <v>0</v>
      </c>
      <c r="I584" s="3">
        <f t="shared" si="271"/>
        <v>246</v>
      </c>
    </row>
    <row r="585" spans="1:9" x14ac:dyDescent="0.2">
      <c r="A585" s="27" t="s">
        <v>13</v>
      </c>
      <c r="B585" s="52" t="s">
        <v>21</v>
      </c>
      <c r="C585" s="21">
        <v>95</v>
      </c>
      <c r="D585" s="21">
        <v>50</v>
      </c>
      <c r="E585" s="21">
        <f t="shared" ref="E585:E587" si="300">SUM(C585,D585)</f>
        <v>145</v>
      </c>
      <c r="F585" s="21"/>
      <c r="G585" s="21"/>
      <c r="H585" s="22"/>
      <c r="I585" s="3">
        <f t="shared" si="271"/>
        <v>145</v>
      </c>
    </row>
    <row r="586" spans="1:9" x14ac:dyDescent="0.2">
      <c r="A586" s="27" t="s">
        <v>15</v>
      </c>
      <c r="B586" s="52" t="s">
        <v>22</v>
      </c>
      <c r="C586" s="21">
        <v>101</v>
      </c>
      <c r="D586" s="21"/>
      <c r="E586" s="21">
        <f t="shared" si="300"/>
        <v>101</v>
      </c>
      <c r="F586" s="21"/>
      <c r="G586" s="21"/>
      <c r="H586" s="22"/>
      <c r="I586" s="3">
        <f t="shared" si="271"/>
        <v>101</v>
      </c>
    </row>
    <row r="587" spans="1:9" hidden="1" x14ac:dyDescent="0.2">
      <c r="A587" s="27" t="s">
        <v>17</v>
      </c>
      <c r="B587" s="52" t="s">
        <v>23</v>
      </c>
      <c r="C587" s="21">
        <v>0</v>
      </c>
      <c r="D587" s="21"/>
      <c r="E587" s="21">
        <f t="shared" si="300"/>
        <v>0</v>
      </c>
      <c r="F587" s="21"/>
      <c r="G587" s="21"/>
      <c r="H587" s="22"/>
      <c r="I587" s="3">
        <f t="shared" si="271"/>
        <v>0</v>
      </c>
    </row>
    <row r="588" spans="1:9" hidden="1" x14ac:dyDescent="0.2">
      <c r="A588" s="26" t="s">
        <v>24</v>
      </c>
      <c r="B588" s="53" t="s">
        <v>25</v>
      </c>
      <c r="C588" s="24">
        <v>0</v>
      </c>
      <c r="D588" s="24">
        <f t="shared" ref="D588:H588" si="301">SUM(D589:D591)</f>
        <v>0</v>
      </c>
      <c r="E588" s="24">
        <f t="shared" si="301"/>
        <v>0</v>
      </c>
      <c r="F588" s="24">
        <f t="shared" si="301"/>
        <v>0</v>
      </c>
      <c r="G588" s="24">
        <f t="shared" si="301"/>
        <v>0</v>
      </c>
      <c r="H588" s="25">
        <f t="shared" si="301"/>
        <v>0</v>
      </c>
      <c r="I588" s="3">
        <f t="shared" si="271"/>
        <v>0</v>
      </c>
    </row>
    <row r="589" spans="1:9" hidden="1" x14ac:dyDescent="0.2">
      <c r="A589" s="27" t="s">
        <v>13</v>
      </c>
      <c r="B589" s="52" t="s">
        <v>26</v>
      </c>
      <c r="C589" s="21">
        <v>0</v>
      </c>
      <c r="D589" s="21"/>
      <c r="E589" s="21">
        <f t="shared" ref="E589:E591" si="302">SUM(C589,D589)</f>
        <v>0</v>
      </c>
      <c r="F589" s="21"/>
      <c r="G589" s="21"/>
      <c r="H589" s="22"/>
      <c r="I589" s="3">
        <f t="shared" si="271"/>
        <v>0</v>
      </c>
    </row>
    <row r="590" spans="1:9" hidden="1" x14ac:dyDescent="0.2">
      <c r="A590" s="27" t="s">
        <v>15</v>
      </c>
      <c r="B590" s="52" t="s">
        <v>27</v>
      </c>
      <c r="C590" s="21">
        <v>0</v>
      </c>
      <c r="D590" s="21"/>
      <c r="E590" s="21">
        <f t="shared" si="302"/>
        <v>0</v>
      </c>
      <c r="F590" s="21"/>
      <c r="G590" s="21"/>
      <c r="H590" s="22"/>
      <c r="I590" s="3">
        <f t="shared" ref="I590:I653" si="303">SUM(E590:H590)</f>
        <v>0</v>
      </c>
    </row>
    <row r="591" spans="1:9" hidden="1" x14ac:dyDescent="0.2">
      <c r="A591" s="27" t="s">
        <v>17</v>
      </c>
      <c r="B591" s="52" t="s">
        <v>28</v>
      </c>
      <c r="C591" s="21">
        <v>0</v>
      </c>
      <c r="D591" s="21"/>
      <c r="E591" s="21">
        <f t="shared" si="302"/>
        <v>0</v>
      </c>
      <c r="F591" s="21"/>
      <c r="G591" s="21"/>
      <c r="H591" s="22"/>
      <c r="I591" s="3">
        <f t="shared" si="303"/>
        <v>0</v>
      </c>
    </row>
    <row r="592" spans="1:9" x14ac:dyDescent="0.2">
      <c r="A592" s="33" t="s">
        <v>80</v>
      </c>
      <c r="B592" s="64"/>
      <c r="C592" s="34">
        <v>390</v>
      </c>
      <c r="D592" s="34">
        <f t="shared" ref="D592:H592" si="304">SUM(D593,D596,D619)</f>
        <v>0</v>
      </c>
      <c r="E592" s="34">
        <f t="shared" si="304"/>
        <v>390</v>
      </c>
      <c r="F592" s="34">
        <f t="shared" si="304"/>
        <v>0</v>
      </c>
      <c r="G592" s="34">
        <f t="shared" si="304"/>
        <v>0</v>
      </c>
      <c r="H592" s="35">
        <f t="shared" si="304"/>
        <v>0</v>
      </c>
      <c r="I592" s="3">
        <f t="shared" si="303"/>
        <v>390</v>
      </c>
    </row>
    <row r="593" spans="1:9" hidden="1" x14ac:dyDescent="0.2">
      <c r="A593" s="31" t="s">
        <v>30</v>
      </c>
      <c r="B593" s="55">
        <v>20</v>
      </c>
      <c r="C593" s="24">
        <v>0</v>
      </c>
      <c r="D593" s="24">
        <f t="shared" ref="D593:H593" si="305">SUM(D594)</f>
        <v>0</v>
      </c>
      <c r="E593" s="24">
        <f t="shared" si="305"/>
        <v>0</v>
      </c>
      <c r="F593" s="24">
        <f t="shared" si="305"/>
        <v>0</v>
      </c>
      <c r="G593" s="24">
        <f t="shared" si="305"/>
        <v>0</v>
      </c>
      <c r="H593" s="25">
        <f t="shared" si="305"/>
        <v>0</v>
      </c>
      <c r="I593" s="3">
        <f t="shared" si="303"/>
        <v>0</v>
      </c>
    </row>
    <row r="594" spans="1:9" hidden="1" x14ac:dyDescent="0.2">
      <c r="A594" s="27" t="s">
        <v>31</v>
      </c>
      <c r="B594" s="56" t="s">
        <v>32</v>
      </c>
      <c r="C594" s="21">
        <v>0</v>
      </c>
      <c r="D594" s="21"/>
      <c r="E594" s="21">
        <f>C594+D594</f>
        <v>0</v>
      </c>
      <c r="F594" s="21"/>
      <c r="G594" s="21"/>
      <c r="H594" s="22"/>
      <c r="I594" s="3">
        <f t="shared" si="303"/>
        <v>0</v>
      </c>
    </row>
    <row r="595" spans="1:9" hidden="1" x14ac:dyDescent="0.2">
      <c r="A595" s="27"/>
      <c r="B595" s="51"/>
      <c r="C595" s="21"/>
      <c r="D595" s="21"/>
      <c r="E595" s="21"/>
      <c r="F595" s="21"/>
      <c r="G595" s="21"/>
      <c r="H595" s="22"/>
      <c r="I595" s="3">
        <f t="shared" si="303"/>
        <v>0</v>
      </c>
    </row>
    <row r="596" spans="1:9" ht="25.5" x14ac:dyDescent="0.2">
      <c r="A596" s="31" t="s">
        <v>33</v>
      </c>
      <c r="B596" s="57">
        <v>58</v>
      </c>
      <c r="C596" s="24">
        <v>390</v>
      </c>
      <c r="D596" s="24">
        <f t="shared" ref="D596:H596" si="306">SUM(D597,D604,D611)</f>
        <v>0</v>
      </c>
      <c r="E596" s="24">
        <f t="shared" si="306"/>
        <v>390</v>
      </c>
      <c r="F596" s="24">
        <f t="shared" si="306"/>
        <v>0</v>
      </c>
      <c r="G596" s="24">
        <f t="shared" si="306"/>
        <v>0</v>
      </c>
      <c r="H596" s="25">
        <f t="shared" si="306"/>
        <v>0</v>
      </c>
      <c r="I596" s="3">
        <f t="shared" si="303"/>
        <v>390</v>
      </c>
    </row>
    <row r="597" spans="1:9" hidden="1" x14ac:dyDescent="0.2">
      <c r="A597" s="31" t="s">
        <v>34</v>
      </c>
      <c r="B597" s="58" t="s">
        <v>35</v>
      </c>
      <c r="C597" s="24">
        <v>0</v>
      </c>
      <c r="D597" s="24">
        <f t="shared" ref="D597:H597" si="307">SUM(D601,D602,D603)</f>
        <v>0</v>
      </c>
      <c r="E597" s="24">
        <f t="shared" si="307"/>
        <v>0</v>
      </c>
      <c r="F597" s="24">
        <f t="shared" si="307"/>
        <v>0</v>
      </c>
      <c r="G597" s="24">
        <f t="shared" si="307"/>
        <v>0</v>
      </c>
      <c r="H597" s="25">
        <f t="shared" si="307"/>
        <v>0</v>
      </c>
      <c r="I597" s="3">
        <f t="shared" si="303"/>
        <v>0</v>
      </c>
    </row>
    <row r="598" spans="1:9" hidden="1" x14ac:dyDescent="0.2">
      <c r="A598" s="32" t="s">
        <v>1</v>
      </c>
      <c r="B598" s="59"/>
      <c r="C598" s="24"/>
      <c r="D598" s="24"/>
      <c r="E598" s="24"/>
      <c r="F598" s="24"/>
      <c r="G598" s="24"/>
      <c r="H598" s="25"/>
      <c r="I598" s="3">
        <f t="shared" si="303"/>
        <v>0</v>
      </c>
    </row>
    <row r="599" spans="1:9" hidden="1" x14ac:dyDescent="0.2">
      <c r="A599" s="32" t="s">
        <v>36</v>
      </c>
      <c r="B599" s="59"/>
      <c r="C599" s="24">
        <v>0</v>
      </c>
      <c r="D599" s="24">
        <f t="shared" ref="D599:H599" si="308">D601+D602+D603-D600</f>
        <v>0</v>
      </c>
      <c r="E599" s="24">
        <f t="shared" si="308"/>
        <v>0</v>
      </c>
      <c r="F599" s="24">
        <f t="shared" si="308"/>
        <v>0</v>
      </c>
      <c r="G599" s="24">
        <f t="shared" si="308"/>
        <v>0</v>
      </c>
      <c r="H599" s="25">
        <f t="shared" si="308"/>
        <v>0</v>
      </c>
      <c r="I599" s="3">
        <f t="shared" si="303"/>
        <v>0</v>
      </c>
    </row>
    <row r="600" spans="1:9" hidden="1" x14ac:dyDescent="0.2">
      <c r="A600" s="32" t="s">
        <v>37</v>
      </c>
      <c r="B600" s="59"/>
      <c r="C600" s="24">
        <v>0</v>
      </c>
      <c r="D600" s="24"/>
      <c r="E600" s="24">
        <f t="shared" ref="E600:E603" si="309">C600+D600</f>
        <v>0</v>
      </c>
      <c r="F600" s="24"/>
      <c r="G600" s="24"/>
      <c r="H600" s="25"/>
      <c r="I600" s="3">
        <f t="shared" si="303"/>
        <v>0</v>
      </c>
    </row>
    <row r="601" spans="1:9" hidden="1" x14ac:dyDescent="0.2">
      <c r="A601" s="20" t="s">
        <v>38</v>
      </c>
      <c r="B601" s="60" t="s">
        <v>39</v>
      </c>
      <c r="C601" s="21">
        <v>0</v>
      </c>
      <c r="D601" s="21"/>
      <c r="E601" s="21">
        <f t="shared" si="309"/>
        <v>0</v>
      </c>
      <c r="F601" s="21"/>
      <c r="G601" s="21"/>
      <c r="H601" s="22"/>
      <c r="I601" s="3">
        <f t="shared" si="303"/>
        <v>0</v>
      </c>
    </row>
    <row r="602" spans="1:9" hidden="1" x14ac:dyDescent="0.2">
      <c r="A602" s="20" t="s">
        <v>40</v>
      </c>
      <c r="B602" s="60" t="s">
        <v>41</v>
      </c>
      <c r="C602" s="21">
        <v>0</v>
      </c>
      <c r="D602" s="21"/>
      <c r="E602" s="21">
        <f t="shared" si="309"/>
        <v>0</v>
      </c>
      <c r="F602" s="21"/>
      <c r="G602" s="21"/>
      <c r="H602" s="22"/>
      <c r="I602" s="3">
        <f t="shared" si="303"/>
        <v>0</v>
      </c>
    </row>
    <row r="603" spans="1:9" hidden="1" x14ac:dyDescent="0.2">
      <c r="A603" s="20" t="s">
        <v>42</v>
      </c>
      <c r="B603" s="61" t="s">
        <v>43</v>
      </c>
      <c r="C603" s="21">
        <v>0</v>
      </c>
      <c r="D603" s="21"/>
      <c r="E603" s="21">
        <f t="shared" si="309"/>
        <v>0</v>
      </c>
      <c r="F603" s="21"/>
      <c r="G603" s="21"/>
      <c r="H603" s="22"/>
      <c r="I603" s="3">
        <f t="shared" si="303"/>
        <v>0</v>
      </c>
    </row>
    <row r="604" spans="1:9" x14ac:dyDescent="0.2">
      <c r="A604" s="31" t="s">
        <v>44</v>
      </c>
      <c r="B604" s="62" t="s">
        <v>45</v>
      </c>
      <c r="C604" s="24">
        <v>390</v>
      </c>
      <c r="D604" s="24">
        <f t="shared" ref="D604:H604" si="310">SUM(D608,D609,D610)</f>
        <v>0</v>
      </c>
      <c r="E604" s="24">
        <f t="shared" si="310"/>
        <v>390</v>
      </c>
      <c r="F604" s="24">
        <f t="shared" si="310"/>
        <v>0</v>
      </c>
      <c r="G604" s="24">
        <f t="shared" si="310"/>
        <v>0</v>
      </c>
      <c r="H604" s="25">
        <f t="shared" si="310"/>
        <v>0</v>
      </c>
      <c r="I604" s="3">
        <f t="shared" si="303"/>
        <v>390</v>
      </c>
    </row>
    <row r="605" spans="1:9" hidden="1" x14ac:dyDescent="0.2">
      <c r="A605" s="82" t="s">
        <v>1</v>
      </c>
      <c r="B605" s="62"/>
      <c r="C605" s="24"/>
      <c r="D605" s="24"/>
      <c r="E605" s="24"/>
      <c r="F605" s="24"/>
      <c r="G605" s="24"/>
      <c r="H605" s="25"/>
      <c r="I605" s="3">
        <f t="shared" si="303"/>
        <v>0</v>
      </c>
    </row>
    <row r="606" spans="1:9" x14ac:dyDescent="0.2">
      <c r="A606" s="32" t="s">
        <v>36</v>
      </c>
      <c r="B606" s="59"/>
      <c r="C606" s="24">
        <v>380</v>
      </c>
      <c r="D606" s="24">
        <f t="shared" ref="D606:H606" si="311">D608+D609+D610-D607</f>
        <v>0</v>
      </c>
      <c r="E606" s="24">
        <f t="shared" si="311"/>
        <v>380</v>
      </c>
      <c r="F606" s="24">
        <f t="shared" si="311"/>
        <v>0</v>
      </c>
      <c r="G606" s="24">
        <f t="shared" si="311"/>
        <v>0</v>
      </c>
      <c r="H606" s="25">
        <f t="shared" si="311"/>
        <v>0</v>
      </c>
      <c r="I606" s="3">
        <f t="shared" si="303"/>
        <v>380</v>
      </c>
    </row>
    <row r="607" spans="1:9" x14ac:dyDescent="0.2">
      <c r="A607" s="32" t="s">
        <v>37</v>
      </c>
      <c r="B607" s="59"/>
      <c r="C607" s="24">
        <v>10</v>
      </c>
      <c r="D607" s="24"/>
      <c r="E607" s="24">
        <f t="shared" ref="E607:E610" si="312">C607+D607</f>
        <v>10</v>
      </c>
      <c r="F607" s="24"/>
      <c r="G607" s="24"/>
      <c r="H607" s="25"/>
      <c r="I607" s="3">
        <f t="shared" si="303"/>
        <v>10</v>
      </c>
    </row>
    <row r="608" spans="1:9" x14ac:dyDescent="0.2">
      <c r="A608" s="20" t="s">
        <v>38</v>
      </c>
      <c r="B608" s="61" t="s">
        <v>46</v>
      </c>
      <c r="C608" s="21">
        <v>60</v>
      </c>
      <c r="D608" s="21"/>
      <c r="E608" s="21">
        <f t="shared" si="312"/>
        <v>60</v>
      </c>
      <c r="F608" s="21"/>
      <c r="G608" s="21"/>
      <c r="H608" s="22"/>
      <c r="I608" s="3">
        <f t="shared" si="303"/>
        <v>60</v>
      </c>
    </row>
    <row r="609" spans="1:9" x14ac:dyDescent="0.2">
      <c r="A609" s="20" t="s">
        <v>40</v>
      </c>
      <c r="B609" s="61" t="s">
        <v>47</v>
      </c>
      <c r="C609" s="21">
        <v>330</v>
      </c>
      <c r="D609" s="21"/>
      <c r="E609" s="21">
        <f t="shared" si="312"/>
        <v>330</v>
      </c>
      <c r="F609" s="21"/>
      <c r="G609" s="21"/>
      <c r="H609" s="22"/>
      <c r="I609" s="3">
        <f t="shared" si="303"/>
        <v>330</v>
      </c>
    </row>
    <row r="610" spans="1:9" hidden="1" x14ac:dyDescent="0.2">
      <c r="A610" s="20" t="s">
        <v>42</v>
      </c>
      <c r="B610" s="61" t="s">
        <v>48</v>
      </c>
      <c r="C610" s="21">
        <v>0</v>
      </c>
      <c r="D610" s="21"/>
      <c r="E610" s="21">
        <f t="shared" si="312"/>
        <v>0</v>
      </c>
      <c r="F610" s="21"/>
      <c r="G610" s="21"/>
      <c r="H610" s="22"/>
      <c r="I610" s="3">
        <f t="shared" si="303"/>
        <v>0</v>
      </c>
    </row>
    <row r="611" spans="1:9" hidden="1" x14ac:dyDescent="0.2">
      <c r="A611" s="31" t="s">
        <v>49</v>
      </c>
      <c r="B611" s="63" t="s">
        <v>50</v>
      </c>
      <c r="C611" s="24">
        <v>0</v>
      </c>
      <c r="D611" s="24">
        <f t="shared" ref="D611:H611" si="313">SUM(D615,D616,D617)</f>
        <v>0</v>
      </c>
      <c r="E611" s="24">
        <f t="shared" si="313"/>
        <v>0</v>
      </c>
      <c r="F611" s="24">
        <f t="shared" si="313"/>
        <v>0</v>
      </c>
      <c r="G611" s="24">
        <f t="shared" si="313"/>
        <v>0</v>
      </c>
      <c r="H611" s="25">
        <f t="shared" si="313"/>
        <v>0</v>
      </c>
      <c r="I611" s="3">
        <f t="shared" si="303"/>
        <v>0</v>
      </c>
    </row>
    <row r="612" spans="1:9" hidden="1" x14ac:dyDescent="0.2">
      <c r="A612" s="82" t="s">
        <v>1</v>
      </c>
      <c r="B612" s="63"/>
      <c r="C612" s="24"/>
      <c r="D612" s="24"/>
      <c r="E612" s="24"/>
      <c r="F612" s="24"/>
      <c r="G612" s="24"/>
      <c r="H612" s="25"/>
      <c r="I612" s="3">
        <f t="shared" si="303"/>
        <v>0</v>
      </c>
    </row>
    <row r="613" spans="1:9" hidden="1" x14ac:dyDescent="0.2">
      <c r="A613" s="32" t="s">
        <v>36</v>
      </c>
      <c r="B613" s="59"/>
      <c r="C613" s="24">
        <v>0</v>
      </c>
      <c r="D613" s="24">
        <f t="shared" ref="D613:H613" si="314">D615+D616+D617-D614</f>
        <v>0</v>
      </c>
      <c r="E613" s="24">
        <f t="shared" si="314"/>
        <v>0</v>
      </c>
      <c r="F613" s="24">
        <f t="shared" si="314"/>
        <v>0</v>
      </c>
      <c r="G613" s="24">
        <f t="shared" si="314"/>
        <v>0</v>
      </c>
      <c r="H613" s="25">
        <f t="shared" si="314"/>
        <v>0</v>
      </c>
      <c r="I613" s="3">
        <f t="shared" si="303"/>
        <v>0</v>
      </c>
    </row>
    <row r="614" spans="1:9" hidden="1" x14ac:dyDescent="0.2">
      <c r="A614" s="32" t="s">
        <v>37</v>
      </c>
      <c r="B614" s="59"/>
      <c r="C614" s="24">
        <v>0</v>
      </c>
      <c r="D614" s="24"/>
      <c r="E614" s="24">
        <f t="shared" ref="E614:E617" si="315">C614+D614</f>
        <v>0</v>
      </c>
      <c r="F614" s="24"/>
      <c r="G614" s="24"/>
      <c r="H614" s="25"/>
      <c r="I614" s="3">
        <f t="shared" si="303"/>
        <v>0</v>
      </c>
    </row>
    <row r="615" spans="1:9" hidden="1" x14ac:dyDescent="0.2">
      <c r="A615" s="20" t="s">
        <v>38</v>
      </c>
      <c r="B615" s="61" t="s">
        <v>51</v>
      </c>
      <c r="C615" s="21">
        <v>0</v>
      </c>
      <c r="D615" s="21"/>
      <c r="E615" s="21">
        <f t="shared" si="315"/>
        <v>0</v>
      </c>
      <c r="F615" s="21"/>
      <c r="G615" s="21"/>
      <c r="H615" s="22"/>
      <c r="I615" s="3">
        <f t="shared" si="303"/>
        <v>0</v>
      </c>
    </row>
    <row r="616" spans="1:9" hidden="1" x14ac:dyDescent="0.2">
      <c r="A616" s="20" t="s">
        <v>40</v>
      </c>
      <c r="B616" s="61" t="s">
        <v>52</v>
      </c>
      <c r="C616" s="21">
        <v>0</v>
      </c>
      <c r="D616" s="21"/>
      <c r="E616" s="21">
        <f t="shared" si="315"/>
        <v>0</v>
      </c>
      <c r="F616" s="21"/>
      <c r="G616" s="21"/>
      <c r="H616" s="22"/>
      <c r="I616" s="3">
        <f t="shared" si="303"/>
        <v>0</v>
      </c>
    </row>
    <row r="617" spans="1:9" hidden="1" x14ac:dyDescent="0.2">
      <c r="A617" s="20" t="s">
        <v>42</v>
      </c>
      <c r="B617" s="61" t="s">
        <v>53</v>
      </c>
      <c r="C617" s="21">
        <v>0</v>
      </c>
      <c r="D617" s="21"/>
      <c r="E617" s="21">
        <f t="shared" si="315"/>
        <v>0</v>
      </c>
      <c r="F617" s="21"/>
      <c r="G617" s="21"/>
      <c r="H617" s="22"/>
      <c r="I617" s="3">
        <f t="shared" si="303"/>
        <v>0</v>
      </c>
    </row>
    <row r="618" spans="1:9" hidden="1" x14ac:dyDescent="0.2">
      <c r="A618" s="83"/>
      <c r="B618" s="95"/>
      <c r="C618" s="21"/>
      <c r="D618" s="21"/>
      <c r="E618" s="21"/>
      <c r="F618" s="21"/>
      <c r="G618" s="21"/>
      <c r="H618" s="22"/>
      <c r="I618" s="3">
        <f t="shared" si="303"/>
        <v>0</v>
      </c>
    </row>
    <row r="619" spans="1:9" hidden="1" x14ac:dyDescent="0.2">
      <c r="A619" s="26" t="s">
        <v>54</v>
      </c>
      <c r="B619" s="63" t="s">
        <v>55</v>
      </c>
      <c r="C619" s="24">
        <v>0</v>
      </c>
      <c r="D619" s="24"/>
      <c r="E619" s="24">
        <f>C619+D619</f>
        <v>0</v>
      </c>
      <c r="F619" s="24"/>
      <c r="G619" s="24"/>
      <c r="H619" s="25"/>
      <c r="I619" s="3">
        <f t="shared" si="303"/>
        <v>0</v>
      </c>
    </row>
    <row r="620" spans="1:9" hidden="1" x14ac:dyDescent="0.2">
      <c r="A620" s="83"/>
      <c r="B620" s="95"/>
      <c r="C620" s="21"/>
      <c r="D620" s="21"/>
      <c r="E620" s="21"/>
      <c r="F620" s="21"/>
      <c r="G620" s="21"/>
      <c r="H620" s="22"/>
      <c r="I620" s="3">
        <f t="shared" si="303"/>
        <v>0</v>
      </c>
    </row>
    <row r="621" spans="1:9" hidden="1" x14ac:dyDescent="0.2">
      <c r="A621" s="26" t="s">
        <v>56</v>
      </c>
      <c r="B621" s="63"/>
      <c r="C621" s="24">
        <v>0</v>
      </c>
      <c r="D621" s="24">
        <f t="shared" ref="D621:H621" si="316">D574-D592</f>
        <v>0</v>
      </c>
      <c r="E621" s="24">
        <f t="shared" si="316"/>
        <v>0</v>
      </c>
      <c r="F621" s="24">
        <f t="shared" si="316"/>
        <v>0</v>
      </c>
      <c r="G621" s="24">
        <f t="shared" si="316"/>
        <v>0</v>
      </c>
      <c r="H621" s="25">
        <f t="shared" si="316"/>
        <v>0</v>
      </c>
      <c r="I621" s="3">
        <f t="shared" si="303"/>
        <v>0</v>
      </c>
    </row>
    <row r="622" spans="1:9" hidden="1" x14ac:dyDescent="0.2">
      <c r="A622" s="81"/>
      <c r="B622" s="95"/>
      <c r="C622" s="21"/>
      <c r="D622" s="21"/>
      <c r="E622" s="21"/>
      <c r="F622" s="21"/>
      <c r="G622" s="21"/>
      <c r="H622" s="22"/>
      <c r="I622" s="3">
        <f t="shared" si="303"/>
        <v>0</v>
      </c>
    </row>
    <row r="623" spans="1:9" s="6" customFormat="1" x14ac:dyDescent="0.2">
      <c r="A623" s="28" t="s">
        <v>95</v>
      </c>
      <c r="B623" s="54" t="s">
        <v>29</v>
      </c>
      <c r="C623" s="29">
        <v>4034</v>
      </c>
      <c r="D623" s="29">
        <f t="shared" ref="D623:H623" si="317">D653</f>
        <v>0</v>
      </c>
      <c r="E623" s="29">
        <f t="shared" si="317"/>
        <v>4034</v>
      </c>
      <c r="F623" s="29">
        <f t="shared" si="317"/>
        <v>1281.8</v>
      </c>
      <c r="G623" s="29">
        <f t="shared" si="317"/>
        <v>612</v>
      </c>
      <c r="H623" s="30">
        <f t="shared" si="317"/>
        <v>612</v>
      </c>
      <c r="I623" s="19">
        <f t="shared" si="303"/>
        <v>6539.8</v>
      </c>
    </row>
    <row r="624" spans="1:9" x14ac:dyDescent="0.2">
      <c r="A624" s="33" t="s">
        <v>80</v>
      </c>
      <c r="B624" s="64"/>
      <c r="C624" s="34">
        <v>4034</v>
      </c>
      <c r="D624" s="34">
        <f t="shared" ref="D624:H624" si="318">SUM(D625,D628,D651)</f>
        <v>0</v>
      </c>
      <c r="E624" s="34">
        <f t="shared" si="318"/>
        <v>4034</v>
      </c>
      <c r="F624" s="34">
        <f t="shared" si="318"/>
        <v>1281.8</v>
      </c>
      <c r="G624" s="34">
        <f t="shared" si="318"/>
        <v>612</v>
      </c>
      <c r="H624" s="35">
        <f t="shared" si="318"/>
        <v>612</v>
      </c>
      <c r="I624" s="3">
        <f t="shared" si="303"/>
        <v>6539.8</v>
      </c>
    </row>
    <row r="625" spans="1:9" x14ac:dyDescent="0.2">
      <c r="A625" s="31" t="s">
        <v>30</v>
      </c>
      <c r="B625" s="55">
        <v>20</v>
      </c>
      <c r="C625" s="24">
        <v>2</v>
      </c>
      <c r="D625" s="24">
        <f t="shared" ref="D625:H625" si="319">SUM(D626)</f>
        <v>0</v>
      </c>
      <c r="E625" s="24">
        <f t="shared" si="319"/>
        <v>2</v>
      </c>
      <c r="F625" s="24">
        <f t="shared" si="319"/>
        <v>0</v>
      </c>
      <c r="G625" s="24">
        <f t="shared" si="319"/>
        <v>0</v>
      </c>
      <c r="H625" s="25">
        <f t="shared" si="319"/>
        <v>0</v>
      </c>
      <c r="I625" s="3">
        <f t="shared" si="303"/>
        <v>2</v>
      </c>
    </row>
    <row r="626" spans="1:9" x14ac:dyDescent="0.2">
      <c r="A626" s="27" t="s">
        <v>31</v>
      </c>
      <c r="B626" s="56" t="s">
        <v>32</v>
      </c>
      <c r="C626" s="21">
        <v>2</v>
      </c>
      <c r="D626" s="21">
        <f>D673</f>
        <v>0</v>
      </c>
      <c r="E626" s="21">
        <f>C626+D626</f>
        <v>2</v>
      </c>
      <c r="F626" s="21">
        <f t="shared" ref="F626:H626" si="320">F673</f>
        <v>0</v>
      </c>
      <c r="G626" s="21">
        <f t="shared" si="320"/>
        <v>0</v>
      </c>
      <c r="H626" s="22">
        <f t="shared" si="320"/>
        <v>0</v>
      </c>
      <c r="I626" s="3">
        <f t="shared" si="303"/>
        <v>2</v>
      </c>
    </row>
    <row r="627" spans="1:9" hidden="1" x14ac:dyDescent="0.2">
      <c r="A627" s="27"/>
      <c r="B627" s="51"/>
      <c r="C627" s="21"/>
      <c r="D627" s="21"/>
      <c r="E627" s="21"/>
      <c r="F627" s="21"/>
      <c r="G627" s="21"/>
      <c r="H627" s="22"/>
      <c r="I627" s="3">
        <f t="shared" si="303"/>
        <v>0</v>
      </c>
    </row>
    <row r="628" spans="1:9" ht="25.5" x14ac:dyDescent="0.2">
      <c r="A628" s="31" t="s">
        <v>33</v>
      </c>
      <c r="B628" s="57">
        <v>58</v>
      </c>
      <c r="C628" s="24">
        <v>4032</v>
      </c>
      <c r="D628" s="24">
        <f t="shared" ref="D628:H628" si="321">SUM(D629,D636,D643)</f>
        <v>0</v>
      </c>
      <c r="E628" s="24">
        <f t="shared" si="321"/>
        <v>4032</v>
      </c>
      <c r="F628" s="24">
        <f t="shared" si="321"/>
        <v>1281.8</v>
      </c>
      <c r="G628" s="24">
        <f t="shared" si="321"/>
        <v>612</v>
      </c>
      <c r="H628" s="25">
        <f t="shared" si="321"/>
        <v>612</v>
      </c>
      <c r="I628" s="3">
        <f t="shared" si="303"/>
        <v>6537.8</v>
      </c>
    </row>
    <row r="629" spans="1:9" x14ac:dyDescent="0.2">
      <c r="A629" s="31" t="s">
        <v>34</v>
      </c>
      <c r="B629" s="58" t="s">
        <v>35</v>
      </c>
      <c r="C629" s="24">
        <v>4032</v>
      </c>
      <c r="D629" s="24">
        <f t="shared" ref="D629:H629" si="322">SUM(D633,D634,D635)</f>
        <v>0</v>
      </c>
      <c r="E629" s="24">
        <f t="shared" si="322"/>
        <v>4032</v>
      </c>
      <c r="F629" s="24">
        <f t="shared" si="322"/>
        <v>1281.8</v>
      </c>
      <c r="G629" s="24">
        <f t="shared" si="322"/>
        <v>612</v>
      </c>
      <c r="H629" s="25">
        <f t="shared" si="322"/>
        <v>612</v>
      </c>
      <c r="I629" s="3">
        <f t="shared" si="303"/>
        <v>6537.8</v>
      </c>
    </row>
    <row r="630" spans="1:9" hidden="1" x14ac:dyDescent="0.2">
      <c r="A630" s="32" t="s">
        <v>1</v>
      </c>
      <c r="B630" s="59"/>
      <c r="C630" s="24"/>
      <c r="D630" s="24"/>
      <c r="E630" s="24"/>
      <c r="F630" s="24"/>
      <c r="G630" s="24"/>
      <c r="H630" s="25"/>
      <c r="I630" s="3">
        <f t="shared" si="303"/>
        <v>0</v>
      </c>
    </row>
    <row r="631" spans="1:9" x14ac:dyDescent="0.2">
      <c r="A631" s="32" t="s">
        <v>36</v>
      </c>
      <c r="B631" s="59"/>
      <c r="C631" s="24">
        <v>654</v>
      </c>
      <c r="D631" s="24">
        <f t="shared" ref="D631:H631" si="323">D633+D634+D635-D632</f>
        <v>0</v>
      </c>
      <c r="E631" s="24">
        <f t="shared" si="323"/>
        <v>654</v>
      </c>
      <c r="F631" s="24">
        <f t="shared" si="323"/>
        <v>612</v>
      </c>
      <c r="G631" s="24">
        <f t="shared" si="323"/>
        <v>612</v>
      </c>
      <c r="H631" s="25">
        <f t="shared" si="323"/>
        <v>612</v>
      </c>
      <c r="I631" s="3">
        <f t="shared" si="303"/>
        <v>2490</v>
      </c>
    </row>
    <row r="632" spans="1:9" x14ac:dyDescent="0.2">
      <c r="A632" s="32" t="s">
        <v>37</v>
      </c>
      <c r="B632" s="59"/>
      <c r="C632" s="24">
        <v>3378</v>
      </c>
      <c r="D632" s="24">
        <f t="shared" ref="D632:H635" si="324">D679</f>
        <v>0</v>
      </c>
      <c r="E632" s="24">
        <f t="shared" si="324"/>
        <v>3378</v>
      </c>
      <c r="F632" s="24">
        <f>F679</f>
        <v>669.8</v>
      </c>
      <c r="G632" s="24">
        <f t="shared" si="324"/>
        <v>0</v>
      </c>
      <c r="H632" s="25">
        <f t="shared" si="324"/>
        <v>0</v>
      </c>
      <c r="I632" s="3">
        <f t="shared" si="303"/>
        <v>4047.8</v>
      </c>
    </row>
    <row r="633" spans="1:9" x14ac:dyDescent="0.2">
      <c r="A633" s="20" t="s">
        <v>38</v>
      </c>
      <c r="B633" s="60" t="s">
        <v>39</v>
      </c>
      <c r="C633" s="21">
        <v>605</v>
      </c>
      <c r="D633" s="21">
        <f t="shared" si="324"/>
        <v>0</v>
      </c>
      <c r="E633" s="21">
        <f t="shared" ref="E633:E635" si="325">C633+D633</f>
        <v>605</v>
      </c>
      <c r="F633" s="21">
        <f t="shared" si="324"/>
        <v>0</v>
      </c>
      <c r="G633" s="21">
        <f t="shared" si="324"/>
        <v>0</v>
      </c>
      <c r="H633" s="22">
        <f t="shared" si="324"/>
        <v>0</v>
      </c>
      <c r="I633" s="3">
        <f t="shared" si="303"/>
        <v>605</v>
      </c>
    </row>
    <row r="634" spans="1:9" x14ac:dyDescent="0.2">
      <c r="A634" s="20" t="s">
        <v>40</v>
      </c>
      <c r="B634" s="60" t="s">
        <v>41</v>
      </c>
      <c r="C634" s="21">
        <v>3427</v>
      </c>
      <c r="D634" s="21">
        <f t="shared" si="324"/>
        <v>0</v>
      </c>
      <c r="E634" s="21">
        <f t="shared" si="325"/>
        <v>3427</v>
      </c>
      <c r="F634" s="21">
        <f t="shared" si="324"/>
        <v>0</v>
      </c>
      <c r="G634" s="21">
        <f t="shared" si="324"/>
        <v>0</v>
      </c>
      <c r="H634" s="22">
        <f t="shared" si="324"/>
        <v>0</v>
      </c>
      <c r="I634" s="3">
        <f t="shared" si="303"/>
        <v>3427</v>
      </c>
    </row>
    <row r="635" spans="1:9" x14ac:dyDescent="0.2">
      <c r="A635" s="20" t="s">
        <v>42</v>
      </c>
      <c r="B635" s="61" t="s">
        <v>43</v>
      </c>
      <c r="C635" s="21">
        <v>0</v>
      </c>
      <c r="D635" s="21">
        <f t="shared" si="324"/>
        <v>0</v>
      </c>
      <c r="E635" s="21">
        <f t="shared" si="325"/>
        <v>0</v>
      </c>
      <c r="F635" s="21">
        <f t="shared" si="324"/>
        <v>1281.8</v>
      </c>
      <c r="G635" s="21">
        <f t="shared" si="324"/>
        <v>612</v>
      </c>
      <c r="H635" s="22">
        <f t="shared" si="324"/>
        <v>612</v>
      </c>
      <c r="I635" s="3">
        <f t="shared" si="303"/>
        <v>2505.8000000000002</v>
      </c>
    </row>
    <row r="636" spans="1:9" hidden="1" x14ac:dyDescent="0.2">
      <c r="A636" s="31" t="s">
        <v>44</v>
      </c>
      <c r="B636" s="62" t="s">
        <v>45</v>
      </c>
      <c r="C636" s="24">
        <v>0</v>
      </c>
      <c r="D636" s="24">
        <f t="shared" ref="D636:H636" si="326">SUM(D640,D641,D642)</f>
        <v>0</v>
      </c>
      <c r="E636" s="24">
        <f t="shared" si="326"/>
        <v>0</v>
      </c>
      <c r="F636" s="24">
        <f t="shared" si="326"/>
        <v>0</v>
      </c>
      <c r="G636" s="24">
        <f t="shared" si="326"/>
        <v>0</v>
      </c>
      <c r="H636" s="25">
        <f t="shared" si="326"/>
        <v>0</v>
      </c>
      <c r="I636" s="3">
        <f t="shared" si="303"/>
        <v>0</v>
      </c>
    </row>
    <row r="637" spans="1:9" hidden="1" x14ac:dyDescent="0.2">
      <c r="A637" s="82" t="s">
        <v>1</v>
      </c>
      <c r="B637" s="62"/>
      <c r="C637" s="24"/>
      <c r="D637" s="24"/>
      <c r="E637" s="24"/>
      <c r="F637" s="24"/>
      <c r="G637" s="24"/>
      <c r="H637" s="25"/>
      <c r="I637" s="3">
        <f t="shared" si="303"/>
        <v>0</v>
      </c>
    </row>
    <row r="638" spans="1:9" hidden="1" x14ac:dyDescent="0.2">
      <c r="A638" s="32" t="s">
        <v>36</v>
      </c>
      <c r="B638" s="59"/>
      <c r="C638" s="24">
        <v>0</v>
      </c>
      <c r="D638" s="24">
        <f t="shared" ref="D638:H638" si="327">D640+D641+D642-D639</f>
        <v>0</v>
      </c>
      <c r="E638" s="24">
        <f t="shared" si="327"/>
        <v>0</v>
      </c>
      <c r="F638" s="24">
        <f t="shared" si="327"/>
        <v>0</v>
      </c>
      <c r="G638" s="24">
        <f t="shared" si="327"/>
        <v>0</v>
      </c>
      <c r="H638" s="25">
        <f t="shared" si="327"/>
        <v>0</v>
      </c>
      <c r="I638" s="3">
        <f t="shared" si="303"/>
        <v>0</v>
      </c>
    </row>
    <row r="639" spans="1:9" hidden="1" x14ac:dyDescent="0.2">
      <c r="A639" s="32" t="s">
        <v>37</v>
      </c>
      <c r="B639" s="59"/>
      <c r="C639" s="24">
        <v>0</v>
      </c>
      <c r="D639" s="24">
        <f t="shared" ref="D639:H642" si="328">D686</f>
        <v>0</v>
      </c>
      <c r="E639" s="24">
        <f t="shared" si="328"/>
        <v>0</v>
      </c>
      <c r="F639" s="24">
        <f t="shared" si="328"/>
        <v>0</v>
      </c>
      <c r="G639" s="24">
        <f t="shared" si="328"/>
        <v>0</v>
      </c>
      <c r="H639" s="25">
        <f t="shared" si="328"/>
        <v>0</v>
      </c>
      <c r="I639" s="3">
        <f t="shared" si="303"/>
        <v>0</v>
      </c>
    </row>
    <row r="640" spans="1:9" hidden="1" x14ac:dyDescent="0.2">
      <c r="A640" s="20" t="s">
        <v>38</v>
      </c>
      <c r="B640" s="61" t="s">
        <v>46</v>
      </c>
      <c r="C640" s="21">
        <v>0</v>
      </c>
      <c r="D640" s="21">
        <f t="shared" si="328"/>
        <v>0</v>
      </c>
      <c r="E640" s="21">
        <f t="shared" ref="E640:E642" si="329">C640+D640</f>
        <v>0</v>
      </c>
      <c r="F640" s="21">
        <f t="shared" si="328"/>
        <v>0</v>
      </c>
      <c r="G640" s="21">
        <f t="shared" si="328"/>
        <v>0</v>
      </c>
      <c r="H640" s="22">
        <f t="shared" si="328"/>
        <v>0</v>
      </c>
      <c r="I640" s="3">
        <f t="shared" si="303"/>
        <v>0</v>
      </c>
    </row>
    <row r="641" spans="1:9" hidden="1" x14ac:dyDescent="0.2">
      <c r="A641" s="20" t="s">
        <v>40</v>
      </c>
      <c r="B641" s="61" t="s">
        <v>47</v>
      </c>
      <c r="C641" s="21">
        <v>0</v>
      </c>
      <c r="D641" s="21">
        <f t="shared" si="328"/>
        <v>0</v>
      </c>
      <c r="E641" s="21">
        <f t="shared" si="329"/>
        <v>0</v>
      </c>
      <c r="F641" s="21">
        <f t="shared" si="328"/>
        <v>0</v>
      </c>
      <c r="G641" s="21">
        <f t="shared" si="328"/>
        <v>0</v>
      </c>
      <c r="H641" s="22">
        <f t="shared" si="328"/>
        <v>0</v>
      </c>
      <c r="I641" s="3">
        <f t="shared" si="303"/>
        <v>0</v>
      </c>
    </row>
    <row r="642" spans="1:9" hidden="1" x14ac:dyDescent="0.2">
      <c r="A642" s="20" t="s">
        <v>42</v>
      </c>
      <c r="B642" s="61" t="s">
        <v>48</v>
      </c>
      <c r="C642" s="21">
        <v>0</v>
      </c>
      <c r="D642" s="21">
        <f t="shared" si="328"/>
        <v>0</v>
      </c>
      <c r="E642" s="21">
        <f t="shared" si="329"/>
        <v>0</v>
      </c>
      <c r="F642" s="21">
        <f t="shared" si="328"/>
        <v>0</v>
      </c>
      <c r="G642" s="21">
        <f t="shared" si="328"/>
        <v>0</v>
      </c>
      <c r="H642" s="22">
        <f t="shared" si="328"/>
        <v>0</v>
      </c>
      <c r="I642" s="3">
        <f t="shared" si="303"/>
        <v>0</v>
      </c>
    </row>
    <row r="643" spans="1:9" hidden="1" x14ac:dyDescent="0.2">
      <c r="A643" s="31" t="s">
        <v>49</v>
      </c>
      <c r="B643" s="63" t="s">
        <v>50</v>
      </c>
      <c r="C643" s="24">
        <v>0</v>
      </c>
      <c r="D643" s="24">
        <f t="shared" ref="D643:H643" si="330">SUM(D647,D648,D649)</f>
        <v>0</v>
      </c>
      <c r="E643" s="24">
        <f t="shared" si="330"/>
        <v>0</v>
      </c>
      <c r="F643" s="24">
        <f t="shared" si="330"/>
        <v>0</v>
      </c>
      <c r="G643" s="24">
        <f t="shared" si="330"/>
        <v>0</v>
      </c>
      <c r="H643" s="25">
        <f t="shared" si="330"/>
        <v>0</v>
      </c>
      <c r="I643" s="3">
        <f t="shared" si="303"/>
        <v>0</v>
      </c>
    </row>
    <row r="644" spans="1:9" hidden="1" x14ac:dyDescent="0.2">
      <c r="A644" s="82" t="s">
        <v>1</v>
      </c>
      <c r="B644" s="63"/>
      <c r="C644" s="24"/>
      <c r="D644" s="24"/>
      <c r="E644" s="24"/>
      <c r="F644" s="24"/>
      <c r="G644" s="24"/>
      <c r="H644" s="25"/>
      <c r="I644" s="3">
        <f t="shared" si="303"/>
        <v>0</v>
      </c>
    </row>
    <row r="645" spans="1:9" hidden="1" x14ac:dyDescent="0.2">
      <c r="A645" s="32" t="s">
        <v>36</v>
      </c>
      <c r="B645" s="59"/>
      <c r="C645" s="24">
        <v>0</v>
      </c>
      <c r="D645" s="24">
        <f t="shared" ref="D645:H645" si="331">D647+D648+D649-D646</f>
        <v>0</v>
      </c>
      <c r="E645" s="24">
        <f t="shared" si="331"/>
        <v>0</v>
      </c>
      <c r="F645" s="24">
        <f t="shared" si="331"/>
        <v>0</v>
      </c>
      <c r="G645" s="24">
        <f t="shared" si="331"/>
        <v>0</v>
      </c>
      <c r="H645" s="25">
        <f t="shared" si="331"/>
        <v>0</v>
      </c>
      <c r="I645" s="3">
        <f t="shared" si="303"/>
        <v>0</v>
      </c>
    </row>
    <row r="646" spans="1:9" hidden="1" x14ac:dyDescent="0.2">
      <c r="A646" s="32" t="s">
        <v>37</v>
      </c>
      <c r="B646" s="59"/>
      <c r="C646" s="24">
        <v>0</v>
      </c>
      <c r="D646" s="24">
        <f t="shared" ref="D646:H649" si="332">D693</f>
        <v>0</v>
      </c>
      <c r="E646" s="24">
        <f t="shared" si="332"/>
        <v>0</v>
      </c>
      <c r="F646" s="24">
        <f t="shared" si="332"/>
        <v>0</v>
      </c>
      <c r="G646" s="24">
        <f t="shared" si="332"/>
        <v>0</v>
      </c>
      <c r="H646" s="25">
        <f t="shared" si="332"/>
        <v>0</v>
      </c>
      <c r="I646" s="3">
        <f t="shared" si="303"/>
        <v>0</v>
      </c>
    </row>
    <row r="647" spans="1:9" hidden="1" x14ac:dyDescent="0.2">
      <c r="A647" s="20" t="s">
        <v>38</v>
      </c>
      <c r="B647" s="61" t="s">
        <v>51</v>
      </c>
      <c r="C647" s="21">
        <v>0</v>
      </c>
      <c r="D647" s="21">
        <f t="shared" si="332"/>
        <v>0</v>
      </c>
      <c r="E647" s="21">
        <f t="shared" ref="E647:E649" si="333">C647+D647</f>
        <v>0</v>
      </c>
      <c r="F647" s="21">
        <f t="shared" si="332"/>
        <v>0</v>
      </c>
      <c r="G647" s="21">
        <f t="shared" si="332"/>
        <v>0</v>
      </c>
      <c r="H647" s="22">
        <f t="shared" si="332"/>
        <v>0</v>
      </c>
      <c r="I647" s="3">
        <f t="shared" si="303"/>
        <v>0</v>
      </c>
    </row>
    <row r="648" spans="1:9" hidden="1" x14ac:dyDescent="0.2">
      <c r="A648" s="20" t="s">
        <v>40</v>
      </c>
      <c r="B648" s="61" t="s">
        <v>52</v>
      </c>
      <c r="C648" s="21">
        <v>0</v>
      </c>
      <c r="D648" s="21">
        <f t="shared" si="332"/>
        <v>0</v>
      </c>
      <c r="E648" s="21">
        <f t="shared" si="333"/>
        <v>0</v>
      </c>
      <c r="F648" s="21">
        <f t="shared" si="332"/>
        <v>0</v>
      </c>
      <c r="G648" s="21">
        <f t="shared" si="332"/>
        <v>0</v>
      </c>
      <c r="H648" s="22">
        <f t="shared" si="332"/>
        <v>0</v>
      </c>
      <c r="I648" s="3">
        <f t="shared" si="303"/>
        <v>0</v>
      </c>
    </row>
    <row r="649" spans="1:9" hidden="1" x14ac:dyDescent="0.2">
      <c r="A649" s="20" t="s">
        <v>42</v>
      </c>
      <c r="B649" s="61" t="s">
        <v>53</v>
      </c>
      <c r="C649" s="21">
        <v>0</v>
      </c>
      <c r="D649" s="21">
        <f t="shared" si="332"/>
        <v>0</v>
      </c>
      <c r="E649" s="21">
        <f t="shared" si="333"/>
        <v>0</v>
      </c>
      <c r="F649" s="21">
        <f t="shared" si="332"/>
        <v>0</v>
      </c>
      <c r="G649" s="21">
        <f t="shared" si="332"/>
        <v>0</v>
      </c>
      <c r="H649" s="22">
        <f t="shared" si="332"/>
        <v>0</v>
      </c>
      <c r="I649" s="3">
        <f t="shared" si="303"/>
        <v>0</v>
      </c>
    </row>
    <row r="650" spans="1:9" hidden="1" x14ac:dyDescent="0.2">
      <c r="A650" s="83"/>
      <c r="B650" s="95"/>
      <c r="C650" s="21"/>
      <c r="D650" s="21"/>
      <c r="E650" s="21"/>
      <c r="F650" s="21"/>
      <c r="G650" s="21"/>
      <c r="H650" s="22"/>
      <c r="I650" s="3">
        <f t="shared" si="303"/>
        <v>0</v>
      </c>
    </row>
    <row r="651" spans="1:9" hidden="1" x14ac:dyDescent="0.2">
      <c r="A651" s="26" t="s">
        <v>54</v>
      </c>
      <c r="B651" s="63" t="s">
        <v>55</v>
      </c>
      <c r="C651" s="24">
        <v>0</v>
      </c>
      <c r="D651" s="24">
        <f t="shared" ref="D651" si="334">D698</f>
        <v>0</v>
      </c>
      <c r="E651" s="24">
        <f>C651+D651</f>
        <v>0</v>
      </c>
      <c r="F651" s="24">
        <f t="shared" ref="F651:H651" si="335">F698</f>
        <v>0</v>
      </c>
      <c r="G651" s="24">
        <f t="shared" si="335"/>
        <v>0</v>
      </c>
      <c r="H651" s="25">
        <f t="shared" si="335"/>
        <v>0</v>
      </c>
      <c r="I651" s="3">
        <f t="shared" si="303"/>
        <v>0</v>
      </c>
    </row>
    <row r="652" spans="1:9" hidden="1" x14ac:dyDescent="0.2">
      <c r="A652" s="81"/>
      <c r="B652" s="95"/>
      <c r="C652" s="21"/>
      <c r="D652" s="21"/>
      <c r="E652" s="21"/>
      <c r="F652" s="21"/>
      <c r="G652" s="21"/>
      <c r="H652" s="22"/>
      <c r="I652" s="3">
        <f t="shared" si="303"/>
        <v>0</v>
      </c>
    </row>
    <row r="653" spans="1:9" s="6" customFormat="1" ht="25.5" x14ac:dyDescent="0.2">
      <c r="A653" s="77" t="s">
        <v>71</v>
      </c>
      <c r="B653" s="78"/>
      <c r="C653" s="79">
        <v>4034</v>
      </c>
      <c r="D653" s="79">
        <f t="shared" ref="D653:H653" si="336">D654</f>
        <v>0</v>
      </c>
      <c r="E653" s="79">
        <f t="shared" si="336"/>
        <v>4034</v>
      </c>
      <c r="F653" s="79">
        <f t="shared" si="336"/>
        <v>1281.8</v>
      </c>
      <c r="G653" s="79">
        <f t="shared" si="336"/>
        <v>612</v>
      </c>
      <c r="H653" s="80">
        <f t="shared" si="336"/>
        <v>612</v>
      </c>
      <c r="I653" s="19">
        <f t="shared" si="303"/>
        <v>6539.8</v>
      </c>
    </row>
    <row r="654" spans="1:9" s="40" customFormat="1" x14ac:dyDescent="0.2">
      <c r="A654" s="36" t="s">
        <v>61</v>
      </c>
      <c r="B654" s="65"/>
      <c r="C654" s="37">
        <v>4034</v>
      </c>
      <c r="D654" s="37">
        <f t="shared" ref="D654:H654" si="337">SUM(D655,D656,D657,D658)</f>
        <v>0</v>
      </c>
      <c r="E654" s="37">
        <f t="shared" si="337"/>
        <v>4034</v>
      </c>
      <c r="F654" s="37">
        <f t="shared" si="337"/>
        <v>1281.8</v>
      </c>
      <c r="G654" s="37">
        <f t="shared" si="337"/>
        <v>612</v>
      </c>
      <c r="H654" s="38">
        <f t="shared" si="337"/>
        <v>612</v>
      </c>
      <c r="I654" s="39">
        <f t="shared" ref="I654:I717" si="338">SUM(E654:H654)</f>
        <v>6539.8</v>
      </c>
    </row>
    <row r="655" spans="1:9" x14ac:dyDescent="0.2">
      <c r="A655" s="20" t="s">
        <v>6</v>
      </c>
      <c r="B655" s="48"/>
      <c r="C655" s="21">
        <v>2715</v>
      </c>
      <c r="D655" s="21"/>
      <c r="E655" s="21">
        <f>SUM(C655,D655)</f>
        <v>2715</v>
      </c>
      <c r="F655" s="21">
        <f>612+669.8</f>
        <v>1281.8</v>
      </c>
      <c r="G655" s="21">
        <v>612</v>
      </c>
      <c r="H655" s="22">
        <v>612</v>
      </c>
      <c r="I655" s="3">
        <f t="shared" si="338"/>
        <v>5220.8</v>
      </c>
    </row>
    <row r="656" spans="1:9" hidden="1" x14ac:dyDescent="0.2">
      <c r="A656" s="20" t="s">
        <v>7</v>
      </c>
      <c r="B656" s="94"/>
      <c r="C656" s="21">
        <v>0</v>
      </c>
      <c r="D656" s="21"/>
      <c r="E656" s="21">
        <f t="shared" ref="E656:E657" si="339">SUM(C656,D656)</f>
        <v>0</v>
      </c>
      <c r="F656" s="21"/>
      <c r="G656" s="21"/>
      <c r="H656" s="22"/>
      <c r="I656" s="3">
        <f t="shared" si="338"/>
        <v>0</v>
      </c>
    </row>
    <row r="657" spans="1:9" ht="38.25" hidden="1" x14ac:dyDescent="0.2">
      <c r="A657" s="20" t="s">
        <v>8</v>
      </c>
      <c r="B657" s="48">
        <v>420269</v>
      </c>
      <c r="C657" s="21">
        <v>0</v>
      </c>
      <c r="D657" s="21"/>
      <c r="E657" s="21">
        <f t="shared" si="339"/>
        <v>0</v>
      </c>
      <c r="F657" s="21"/>
      <c r="G657" s="21"/>
      <c r="H657" s="22"/>
      <c r="I657" s="3">
        <f t="shared" si="338"/>
        <v>0</v>
      </c>
    </row>
    <row r="658" spans="1:9" ht="25.5" x14ac:dyDescent="0.2">
      <c r="A658" s="23" t="s">
        <v>9</v>
      </c>
      <c r="B658" s="49" t="s">
        <v>10</v>
      </c>
      <c r="C658" s="24">
        <v>1319</v>
      </c>
      <c r="D658" s="24">
        <f t="shared" ref="D658:H658" si="340">SUM(D659,D663,D667)</f>
        <v>0</v>
      </c>
      <c r="E658" s="24">
        <f t="shared" si="340"/>
        <v>1319</v>
      </c>
      <c r="F658" s="24">
        <f t="shared" si="340"/>
        <v>0</v>
      </c>
      <c r="G658" s="24">
        <f t="shared" si="340"/>
        <v>0</v>
      </c>
      <c r="H658" s="25">
        <f t="shared" si="340"/>
        <v>0</v>
      </c>
      <c r="I658" s="3">
        <f t="shared" si="338"/>
        <v>1319</v>
      </c>
    </row>
    <row r="659" spans="1:9" x14ac:dyDescent="0.2">
      <c r="A659" s="26" t="s">
        <v>11</v>
      </c>
      <c r="B659" s="50" t="s">
        <v>12</v>
      </c>
      <c r="C659" s="24">
        <v>1319</v>
      </c>
      <c r="D659" s="24">
        <f t="shared" ref="D659:H659" si="341">SUM(D660:D662)</f>
        <v>0</v>
      </c>
      <c r="E659" s="24">
        <f t="shared" si="341"/>
        <v>1319</v>
      </c>
      <c r="F659" s="24">
        <f t="shared" si="341"/>
        <v>0</v>
      </c>
      <c r="G659" s="24">
        <f t="shared" si="341"/>
        <v>0</v>
      </c>
      <c r="H659" s="25">
        <f t="shared" si="341"/>
        <v>0</v>
      </c>
      <c r="I659" s="3">
        <f t="shared" si="338"/>
        <v>1319</v>
      </c>
    </row>
    <row r="660" spans="1:9" x14ac:dyDescent="0.2">
      <c r="A660" s="27" t="s">
        <v>13</v>
      </c>
      <c r="B660" s="51" t="s">
        <v>14</v>
      </c>
      <c r="C660" s="21">
        <v>1319</v>
      </c>
      <c r="D660" s="21"/>
      <c r="E660" s="21">
        <f t="shared" ref="E660:E662" si="342">SUM(C660,D660)</f>
        <v>1319</v>
      </c>
      <c r="F660" s="21"/>
      <c r="G660" s="21"/>
      <c r="H660" s="22"/>
      <c r="I660" s="3">
        <f t="shared" si="338"/>
        <v>1319</v>
      </c>
    </row>
    <row r="661" spans="1:9" hidden="1" x14ac:dyDescent="0.2">
      <c r="A661" s="27" t="s">
        <v>15</v>
      </c>
      <c r="B661" s="52" t="s">
        <v>16</v>
      </c>
      <c r="C661" s="21">
        <v>0</v>
      </c>
      <c r="D661" s="21"/>
      <c r="E661" s="21">
        <f t="shared" si="342"/>
        <v>0</v>
      </c>
      <c r="F661" s="21"/>
      <c r="G661" s="21"/>
      <c r="H661" s="22"/>
      <c r="I661" s="3">
        <f t="shared" si="338"/>
        <v>0</v>
      </c>
    </row>
    <row r="662" spans="1:9" hidden="1" x14ac:dyDescent="0.2">
      <c r="A662" s="27" t="s">
        <v>17</v>
      </c>
      <c r="B662" s="52" t="s">
        <v>18</v>
      </c>
      <c r="C662" s="21">
        <v>0</v>
      </c>
      <c r="D662" s="21"/>
      <c r="E662" s="21">
        <f t="shared" si="342"/>
        <v>0</v>
      </c>
      <c r="F662" s="21"/>
      <c r="G662" s="21"/>
      <c r="H662" s="22"/>
      <c r="I662" s="3">
        <f t="shared" si="338"/>
        <v>0</v>
      </c>
    </row>
    <row r="663" spans="1:9" hidden="1" x14ac:dyDescent="0.2">
      <c r="A663" s="26" t="s">
        <v>19</v>
      </c>
      <c r="B663" s="53" t="s">
        <v>20</v>
      </c>
      <c r="C663" s="24">
        <v>0</v>
      </c>
      <c r="D663" s="24">
        <f t="shared" ref="D663:H663" si="343">SUM(D664:D666)</f>
        <v>0</v>
      </c>
      <c r="E663" s="24">
        <f t="shared" si="343"/>
        <v>0</v>
      </c>
      <c r="F663" s="24">
        <f t="shared" si="343"/>
        <v>0</v>
      </c>
      <c r="G663" s="24">
        <f t="shared" si="343"/>
        <v>0</v>
      </c>
      <c r="H663" s="25">
        <f t="shared" si="343"/>
        <v>0</v>
      </c>
      <c r="I663" s="3">
        <f t="shared" si="338"/>
        <v>0</v>
      </c>
    </row>
    <row r="664" spans="1:9" hidden="1" x14ac:dyDescent="0.2">
      <c r="A664" s="27" t="s">
        <v>13</v>
      </c>
      <c r="B664" s="52" t="s">
        <v>21</v>
      </c>
      <c r="C664" s="21">
        <v>0</v>
      </c>
      <c r="D664" s="21"/>
      <c r="E664" s="21">
        <f t="shared" ref="E664:E666" si="344">SUM(C664,D664)</f>
        <v>0</v>
      </c>
      <c r="F664" s="21"/>
      <c r="G664" s="21"/>
      <c r="H664" s="22"/>
      <c r="I664" s="3">
        <f t="shared" si="338"/>
        <v>0</v>
      </c>
    </row>
    <row r="665" spans="1:9" hidden="1" x14ac:dyDescent="0.2">
      <c r="A665" s="27" t="s">
        <v>15</v>
      </c>
      <c r="B665" s="52" t="s">
        <v>22</v>
      </c>
      <c r="C665" s="21">
        <v>0</v>
      </c>
      <c r="D665" s="21"/>
      <c r="E665" s="21">
        <f t="shared" si="344"/>
        <v>0</v>
      </c>
      <c r="F665" s="21"/>
      <c r="G665" s="21"/>
      <c r="H665" s="22"/>
      <c r="I665" s="3">
        <f t="shared" si="338"/>
        <v>0</v>
      </c>
    </row>
    <row r="666" spans="1:9" hidden="1" x14ac:dyDescent="0.2">
      <c r="A666" s="27" t="s">
        <v>17</v>
      </c>
      <c r="B666" s="52" t="s">
        <v>23</v>
      </c>
      <c r="C666" s="21">
        <v>0</v>
      </c>
      <c r="D666" s="21"/>
      <c r="E666" s="21">
        <f t="shared" si="344"/>
        <v>0</v>
      </c>
      <c r="F666" s="21"/>
      <c r="G666" s="21"/>
      <c r="H666" s="22"/>
      <c r="I666" s="3">
        <f t="shared" si="338"/>
        <v>0</v>
      </c>
    </row>
    <row r="667" spans="1:9" hidden="1" x14ac:dyDescent="0.2">
      <c r="A667" s="26" t="s">
        <v>24</v>
      </c>
      <c r="B667" s="53" t="s">
        <v>25</v>
      </c>
      <c r="C667" s="24">
        <v>0</v>
      </c>
      <c r="D667" s="24">
        <f t="shared" ref="D667:H667" si="345">SUM(D668:D670)</f>
        <v>0</v>
      </c>
      <c r="E667" s="24">
        <f t="shared" si="345"/>
        <v>0</v>
      </c>
      <c r="F667" s="24">
        <f t="shared" si="345"/>
        <v>0</v>
      </c>
      <c r="G667" s="24">
        <f t="shared" si="345"/>
        <v>0</v>
      </c>
      <c r="H667" s="25">
        <f t="shared" si="345"/>
        <v>0</v>
      </c>
      <c r="I667" s="3">
        <f t="shared" si="338"/>
        <v>0</v>
      </c>
    </row>
    <row r="668" spans="1:9" hidden="1" x14ac:dyDescent="0.2">
      <c r="A668" s="27" t="s">
        <v>13</v>
      </c>
      <c r="B668" s="52" t="s">
        <v>26</v>
      </c>
      <c r="C668" s="21">
        <v>0</v>
      </c>
      <c r="D668" s="21"/>
      <c r="E668" s="21">
        <f t="shared" ref="E668:E670" si="346">SUM(C668,D668)</f>
        <v>0</v>
      </c>
      <c r="F668" s="21"/>
      <c r="G668" s="21"/>
      <c r="H668" s="22"/>
      <c r="I668" s="3">
        <f t="shared" si="338"/>
        <v>0</v>
      </c>
    </row>
    <row r="669" spans="1:9" hidden="1" x14ac:dyDescent="0.2">
      <c r="A669" s="27" t="s">
        <v>15</v>
      </c>
      <c r="B669" s="52" t="s">
        <v>27</v>
      </c>
      <c r="C669" s="21">
        <v>0</v>
      </c>
      <c r="D669" s="21"/>
      <c r="E669" s="21">
        <f t="shared" si="346"/>
        <v>0</v>
      </c>
      <c r="F669" s="21"/>
      <c r="G669" s="21"/>
      <c r="H669" s="22"/>
      <c r="I669" s="3">
        <f t="shared" si="338"/>
        <v>0</v>
      </c>
    </row>
    <row r="670" spans="1:9" hidden="1" x14ac:dyDescent="0.2">
      <c r="A670" s="27" t="s">
        <v>17</v>
      </c>
      <c r="B670" s="52" t="s">
        <v>28</v>
      </c>
      <c r="C670" s="21">
        <v>0</v>
      </c>
      <c r="D670" s="21"/>
      <c r="E670" s="21">
        <f t="shared" si="346"/>
        <v>0</v>
      </c>
      <c r="F670" s="21"/>
      <c r="G670" s="21"/>
      <c r="H670" s="22"/>
      <c r="I670" s="3">
        <f t="shared" si="338"/>
        <v>0</v>
      </c>
    </row>
    <row r="671" spans="1:9" s="40" customFormat="1" x14ac:dyDescent="0.2">
      <c r="A671" s="36" t="s">
        <v>80</v>
      </c>
      <c r="B671" s="65"/>
      <c r="C671" s="37">
        <v>4034</v>
      </c>
      <c r="D671" s="37">
        <f t="shared" ref="D671:H671" si="347">SUM(D672,D675,D698)</f>
        <v>0</v>
      </c>
      <c r="E671" s="37">
        <f t="shared" si="347"/>
        <v>4034</v>
      </c>
      <c r="F671" s="37">
        <f t="shared" si="347"/>
        <v>1281.8</v>
      </c>
      <c r="G671" s="37">
        <f t="shared" si="347"/>
        <v>612</v>
      </c>
      <c r="H671" s="38">
        <f t="shared" si="347"/>
        <v>612</v>
      </c>
      <c r="I671" s="39">
        <f t="shared" si="338"/>
        <v>6539.8</v>
      </c>
    </row>
    <row r="672" spans="1:9" x14ac:dyDescent="0.2">
      <c r="A672" s="31" t="s">
        <v>30</v>
      </c>
      <c r="B672" s="55">
        <v>20</v>
      </c>
      <c r="C672" s="24">
        <v>2</v>
      </c>
      <c r="D672" s="24">
        <f t="shared" ref="D672:H672" si="348">SUM(D673)</f>
        <v>0</v>
      </c>
      <c r="E672" s="24">
        <f t="shared" si="348"/>
        <v>2</v>
      </c>
      <c r="F672" s="24">
        <f t="shared" si="348"/>
        <v>0</v>
      </c>
      <c r="G672" s="24">
        <f t="shared" si="348"/>
        <v>0</v>
      </c>
      <c r="H672" s="25">
        <f t="shared" si="348"/>
        <v>0</v>
      </c>
      <c r="I672" s="3">
        <f t="shared" si="338"/>
        <v>2</v>
      </c>
    </row>
    <row r="673" spans="1:11" x14ac:dyDescent="0.2">
      <c r="A673" s="27" t="s">
        <v>31</v>
      </c>
      <c r="B673" s="56" t="s">
        <v>32</v>
      </c>
      <c r="C673" s="21">
        <v>2</v>
      </c>
      <c r="D673" s="21"/>
      <c r="E673" s="21">
        <f>C673+D673</f>
        <v>2</v>
      </c>
      <c r="F673" s="21"/>
      <c r="G673" s="21"/>
      <c r="H673" s="22"/>
      <c r="I673" s="3">
        <f t="shared" si="338"/>
        <v>2</v>
      </c>
    </row>
    <row r="674" spans="1:11" hidden="1" x14ac:dyDescent="0.2">
      <c r="A674" s="27"/>
      <c r="B674" s="51"/>
      <c r="C674" s="21"/>
      <c r="D674" s="21"/>
      <c r="E674" s="21"/>
      <c r="F674" s="21"/>
      <c r="G674" s="21"/>
      <c r="H674" s="22"/>
      <c r="I674" s="3">
        <f t="shared" si="338"/>
        <v>0</v>
      </c>
    </row>
    <row r="675" spans="1:11" ht="25.5" x14ac:dyDescent="0.2">
      <c r="A675" s="31" t="s">
        <v>33</v>
      </c>
      <c r="B675" s="57">
        <v>58</v>
      </c>
      <c r="C675" s="24">
        <v>4032</v>
      </c>
      <c r="D675" s="24">
        <f t="shared" ref="D675:H675" si="349">SUM(D676,D683,D690)</f>
        <v>0</v>
      </c>
      <c r="E675" s="24">
        <f t="shared" si="349"/>
        <v>4032</v>
      </c>
      <c r="F675" s="24">
        <f t="shared" si="349"/>
        <v>1281.8</v>
      </c>
      <c r="G675" s="24">
        <f t="shared" si="349"/>
        <v>612</v>
      </c>
      <c r="H675" s="25">
        <f t="shared" si="349"/>
        <v>612</v>
      </c>
      <c r="I675" s="3">
        <f t="shared" si="338"/>
        <v>6537.8</v>
      </c>
    </row>
    <row r="676" spans="1:11" x14ac:dyDescent="0.2">
      <c r="A676" s="31" t="s">
        <v>34</v>
      </c>
      <c r="B676" s="58" t="s">
        <v>35</v>
      </c>
      <c r="C676" s="24">
        <v>4032</v>
      </c>
      <c r="D676" s="24">
        <f t="shared" ref="D676:H676" si="350">SUM(D680,D681,D682)</f>
        <v>0</v>
      </c>
      <c r="E676" s="24">
        <f>SUM(E680,E681,E682)</f>
        <v>4032</v>
      </c>
      <c r="F676" s="24">
        <f t="shared" si="350"/>
        <v>1281.8</v>
      </c>
      <c r="G676" s="24">
        <f t="shared" si="350"/>
        <v>612</v>
      </c>
      <c r="H676" s="25">
        <f t="shared" si="350"/>
        <v>612</v>
      </c>
      <c r="I676" s="3">
        <f t="shared" si="338"/>
        <v>6537.8</v>
      </c>
    </row>
    <row r="677" spans="1:11" hidden="1" x14ac:dyDescent="0.2">
      <c r="A677" s="32" t="s">
        <v>1</v>
      </c>
      <c r="B677" s="59"/>
      <c r="C677" s="24"/>
      <c r="D677" s="24"/>
      <c r="E677" s="24"/>
      <c r="F677" s="24"/>
      <c r="G677" s="24"/>
      <c r="H677" s="25"/>
      <c r="I677" s="3">
        <f t="shared" si="338"/>
        <v>0</v>
      </c>
    </row>
    <row r="678" spans="1:11" x14ac:dyDescent="0.2">
      <c r="A678" s="32" t="s">
        <v>36</v>
      </c>
      <c r="B678" s="59"/>
      <c r="C678" s="24">
        <v>654</v>
      </c>
      <c r="D678" s="24">
        <f t="shared" ref="D678:H678" si="351">D680+D681+D682-D679</f>
        <v>0</v>
      </c>
      <c r="E678" s="24">
        <f t="shared" si="351"/>
        <v>654</v>
      </c>
      <c r="F678" s="24">
        <f t="shared" si="351"/>
        <v>612</v>
      </c>
      <c r="G678" s="24">
        <f t="shared" si="351"/>
        <v>612</v>
      </c>
      <c r="H678" s="25">
        <f t="shared" si="351"/>
        <v>612</v>
      </c>
      <c r="I678" s="3">
        <f t="shared" si="338"/>
        <v>2490</v>
      </c>
    </row>
    <row r="679" spans="1:11" x14ac:dyDescent="0.2">
      <c r="A679" s="32" t="s">
        <v>37</v>
      </c>
      <c r="B679" s="59"/>
      <c r="C679" s="24">
        <v>3378</v>
      </c>
      <c r="D679" s="24"/>
      <c r="E679" s="24">
        <f t="shared" ref="E679:E682" si="352">C679+D679</f>
        <v>3378</v>
      </c>
      <c r="F679" s="24">
        <v>669.8</v>
      </c>
      <c r="G679" s="24"/>
      <c r="H679" s="25"/>
      <c r="I679" s="3">
        <f t="shared" si="338"/>
        <v>4047.8</v>
      </c>
    </row>
    <row r="680" spans="1:11" x14ac:dyDescent="0.2">
      <c r="A680" s="20" t="s">
        <v>38</v>
      </c>
      <c r="B680" s="60" t="s">
        <v>39</v>
      </c>
      <c r="C680" s="21">
        <v>605</v>
      </c>
      <c r="D680" s="21"/>
      <c r="E680" s="21">
        <f t="shared" si="352"/>
        <v>605</v>
      </c>
      <c r="F680" s="21"/>
      <c r="G680" s="21"/>
      <c r="H680" s="22"/>
      <c r="I680" s="3">
        <f t="shared" si="338"/>
        <v>605</v>
      </c>
      <c r="J680" s="2">
        <v>0.02</v>
      </c>
      <c r="K680" s="2">
        <v>0.13</v>
      </c>
    </row>
    <row r="681" spans="1:11" x14ac:dyDescent="0.2">
      <c r="A681" s="20" t="s">
        <v>40</v>
      </c>
      <c r="B681" s="60" t="s">
        <v>41</v>
      </c>
      <c r="C681" s="21">
        <v>3427</v>
      </c>
      <c r="D681" s="21"/>
      <c r="E681" s="21">
        <f t="shared" si="352"/>
        <v>3427</v>
      </c>
      <c r="F681" s="21"/>
      <c r="G681" s="21"/>
      <c r="H681" s="22"/>
      <c r="I681" s="3">
        <f t="shared" si="338"/>
        <v>3427</v>
      </c>
      <c r="J681" s="2">
        <v>0.85</v>
      </c>
    </row>
    <row r="682" spans="1:11" x14ac:dyDescent="0.2">
      <c r="A682" s="20" t="s">
        <v>42</v>
      </c>
      <c r="B682" s="61" t="s">
        <v>43</v>
      </c>
      <c r="C682" s="21">
        <v>0</v>
      </c>
      <c r="D682" s="21"/>
      <c r="E682" s="21">
        <f t="shared" si="352"/>
        <v>0</v>
      </c>
      <c r="F682" s="21">
        <f>612+669.8</f>
        <v>1281.8</v>
      </c>
      <c r="G682" s="21">
        <v>612</v>
      </c>
      <c r="H682" s="22">
        <v>612</v>
      </c>
      <c r="I682" s="3">
        <f t="shared" si="338"/>
        <v>2505.8000000000002</v>
      </c>
    </row>
    <row r="683" spans="1:11" hidden="1" x14ac:dyDescent="0.2">
      <c r="A683" s="31" t="s">
        <v>44</v>
      </c>
      <c r="B683" s="62" t="s">
        <v>45</v>
      </c>
      <c r="C683" s="24">
        <v>0</v>
      </c>
      <c r="D683" s="24">
        <f t="shared" ref="D683:H683" si="353">SUM(D687,D688,D689)</f>
        <v>0</v>
      </c>
      <c r="E683" s="24">
        <f t="shared" si="353"/>
        <v>0</v>
      </c>
      <c r="F683" s="24">
        <f t="shared" si="353"/>
        <v>0</v>
      </c>
      <c r="G683" s="24">
        <f t="shared" si="353"/>
        <v>0</v>
      </c>
      <c r="H683" s="25">
        <f t="shared" si="353"/>
        <v>0</v>
      </c>
      <c r="I683" s="3">
        <f t="shared" si="338"/>
        <v>0</v>
      </c>
    </row>
    <row r="684" spans="1:11" hidden="1" x14ac:dyDescent="0.2">
      <c r="A684" s="82" t="s">
        <v>1</v>
      </c>
      <c r="B684" s="62"/>
      <c r="C684" s="24"/>
      <c r="D684" s="24"/>
      <c r="E684" s="24"/>
      <c r="F684" s="24"/>
      <c r="G684" s="24"/>
      <c r="H684" s="25"/>
      <c r="I684" s="3">
        <f t="shared" si="338"/>
        <v>0</v>
      </c>
    </row>
    <row r="685" spans="1:11" hidden="1" x14ac:dyDescent="0.2">
      <c r="A685" s="32" t="s">
        <v>36</v>
      </c>
      <c r="B685" s="59"/>
      <c r="C685" s="24">
        <v>0</v>
      </c>
      <c r="D685" s="24">
        <f t="shared" ref="D685:H685" si="354">D687+D688+D689-D686</f>
        <v>0</v>
      </c>
      <c r="E685" s="24">
        <f t="shared" si="354"/>
        <v>0</v>
      </c>
      <c r="F685" s="24">
        <f t="shared" si="354"/>
        <v>0</v>
      </c>
      <c r="G685" s="24">
        <f t="shared" si="354"/>
        <v>0</v>
      </c>
      <c r="H685" s="25">
        <f t="shared" si="354"/>
        <v>0</v>
      </c>
      <c r="I685" s="3">
        <f t="shared" si="338"/>
        <v>0</v>
      </c>
    </row>
    <row r="686" spans="1:11" hidden="1" x14ac:dyDescent="0.2">
      <c r="A686" s="32" t="s">
        <v>37</v>
      </c>
      <c r="B686" s="59"/>
      <c r="C686" s="24">
        <v>0</v>
      </c>
      <c r="D686" s="24"/>
      <c r="E686" s="24">
        <f t="shared" ref="E686:E689" si="355">C686+D686</f>
        <v>0</v>
      </c>
      <c r="F686" s="24"/>
      <c r="G686" s="24"/>
      <c r="H686" s="25"/>
      <c r="I686" s="3">
        <f t="shared" si="338"/>
        <v>0</v>
      </c>
    </row>
    <row r="687" spans="1:11" hidden="1" x14ac:dyDescent="0.2">
      <c r="A687" s="20" t="s">
        <v>38</v>
      </c>
      <c r="B687" s="61" t="s">
        <v>46</v>
      </c>
      <c r="C687" s="21">
        <v>0</v>
      </c>
      <c r="D687" s="21"/>
      <c r="E687" s="21">
        <f t="shared" si="355"/>
        <v>0</v>
      </c>
      <c r="F687" s="21"/>
      <c r="G687" s="21"/>
      <c r="H687" s="22"/>
      <c r="I687" s="3">
        <f t="shared" si="338"/>
        <v>0</v>
      </c>
    </row>
    <row r="688" spans="1:11" hidden="1" x14ac:dyDescent="0.2">
      <c r="A688" s="20" t="s">
        <v>40</v>
      </c>
      <c r="B688" s="61" t="s">
        <v>47</v>
      </c>
      <c r="C688" s="21">
        <v>0</v>
      </c>
      <c r="D688" s="21"/>
      <c r="E688" s="21">
        <f t="shared" si="355"/>
        <v>0</v>
      </c>
      <c r="F688" s="21"/>
      <c r="G688" s="21"/>
      <c r="H688" s="22"/>
      <c r="I688" s="3">
        <f t="shared" si="338"/>
        <v>0</v>
      </c>
    </row>
    <row r="689" spans="1:9" hidden="1" x14ac:dyDescent="0.2">
      <c r="A689" s="20" t="s">
        <v>42</v>
      </c>
      <c r="B689" s="61" t="s">
        <v>48</v>
      </c>
      <c r="C689" s="21">
        <v>0</v>
      </c>
      <c r="D689" s="21"/>
      <c r="E689" s="21">
        <f t="shared" si="355"/>
        <v>0</v>
      </c>
      <c r="F689" s="21"/>
      <c r="G689" s="21"/>
      <c r="H689" s="22"/>
      <c r="I689" s="3">
        <f t="shared" si="338"/>
        <v>0</v>
      </c>
    </row>
    <row r="690" spans="1:9" hidden="1" x14ac:dyDescent="0.2">
      <c r="A690" s="31" t="s">
        <v>49</v>
      </c>
      <c r="B690" s="63" t="s">
        <v>50</v>
      </c>
      <c r="C690" s="24">
        <v>0</v>
      </c>
      <c r="D690" s="24">
        <f t="shared" ref="D690:H690" si="356">SUM(D694,D695,D696)</f>
        <v>0</v>
      </c>
      <c r="E690" s="24">
        <f t="shared" si="356"/>
        <v>0</v>
      </c>
      <c r="F690" s="24">
        <f t="shared" si="356"/>
        <v>0</v>
      </c>
      <c r="G690" s="24">
        <f t="shared" si="356"/>
        <v>0</v>
      </c>
      <c r="H690" s="25">
        <f t="shared" si="356"/>
        <v>0</v>
      </c>
      <c r="I690" s="3">
        <f t="shared" si="338"/>
        <v>0</v>
      </c>
    </row>
    <row r="691" spans="1:9" hidden="1" x14ac:dyDescent="0.2">
      <c r="A691" s="82" t="s">
        <v>1</v>
      </c>
      <c r="B691" s="63"/>
      <c r="C691" s="24"/>
      <c r="D691" s="24"/>
      <c r="E691" s="24"/>
      <c r="F691" s="24"/>
      <c r="G691" s="24"/>
      <c r="H691" s="25"/>
      <c r="I691" s="3">
        <f t="shared" si="338"/>
        <v>0</v>
      </c>
    </row>
    <row r="692" spans="1:9" hidden="1" x14ac:dyDescent="0.2">
      <c r="A692" s="32" t="s">
        <v>36</v>
      </c>
      <c r="B692" s="59"/>
      <c r="C692" s="24">
        <v>0</v>
      </c>
      <c r="D692" s="24">
        <f t="shared" ref="D692:H692" si="357">D694+D695+D696-D693</f>
        <v>0</v>
      </c>
      <c r="E692" s="24">
        <f t="shared" si="357"/>
        <v>0</v>
      </c>
      <c r="F692" s="24">
        <f t="shared" si="357"/>
        <v>0</v>
      </c>
      <c r="G692" s="24">
        <f t="shared" si="357"/>
        <v>0</v>
      </c>
      <c r="H692" s="25">
        <f t="shared" si="357"/>
        <v>0</v>
      </c>
      <c r="I692" s="3">
        <f t="shared" si="338"/>
        <v>0</v>
      </c>
    </row>
    <row r="693" spans="1:9" hidden="1" x14ac:dyDescent="0.2">
      <c r="A693" s="32" t="s">
        <v>37</v>
      </c>
      <c r="B693" s="59"/>
      <c r="C693" s="24">
        <v>0</v>
      </c>
      <c r="D693" s="24"/>
      <c r="E693" s="24">
        <f t="shared" ref="E693:E696" si="358">C693+D693</f>
        <v>0</v>
      </c>
      <c r="F693" s="24"/>
      <c r="G693" s="24"/>
      <c r="H693" s="25"/>
      <c r="I693" s="3">
        <f t="shared" si="338"/>
        <v>0</v>
      </c>
    </row>
    <row r="694" spans="1:9" hidden="1" x14ac:dyDescent="0.2">
      <c r="A694" s="20" t="s">
        <v>38</v>
      </c>
      <c r="B694" s="61" t="s">
        <v>51</v>
      </c>
      <c r="C694" s="21">
        <v>0</v>
      </c>
      <c r="D694" s="21"/>
      <c r="E694" s="21">
        <f t="shared" si="358"/>
        <v>0</v>
      </c>
      <c r="F694" s="21"/>
      <c r="G694" s="21"/>
      <c r="H694" s="22"/>
      <c r="I694" s="3">
        <f t="shared" si="338"/>
        <v>0</v>
      </c>
    </row>
    <row r="695" spans="1:9" hidden="1" x14ac:dyDescent="0.2">
      <c r="A695" s="20" t="s">
        <v>40</v>
      </c>
      <c r="B695" s="61" t="s">
        <v>52</v>
      </c>
      <c r="C695" s="21">
        <v>0</v>
      </c>
      <c r="D695" s="21"/>
      <c r="E695" s="21">
        <f t="shared" si="358"/>
        <v>0</v>
      </c>
      <c r="F695" s="21"/>
      <c r="G695" s="21"/>
      <c r="H695" s="22"/>
      <c r="I695" s="3">
        <f t="shared" si="338"/>
        <v>0</v>
      </c>
    </row>
    <row r="696" spans="1:9" hidden="1" x14ac:dyDescent="0.2">
      <c r="A696" s="20" t="s">
        <v>42</v>
      </c>
      <c r="B696" s="61" t="s">
        <v>53</v>
      </c>
      <c r="C696" s="21">
        <v>0</v>
      </c>
      <c r="D696" s="21"/>
      <c r="E696" s="21">
        <f t="shared" si="358"/>
        <v>0</v>
      </c>
      <c r="F696" s="21"/>
      <c r="G696" s="21"/>
      <c r="H696" s="22"/>
      <c r="I696" s="3">
        <f t="shared" si="338"/>
        <v>0</v>
      </c>
    </row>
    <row r="697" spans="1:9" hidden="1" x14ac:dyDescent="0.2">
      <c r="A697" s="83"/>
      <c r="B697" s="95"/>
      <c r="C697" s="21"/>
      <c r="D697" s="21"/>
      <c r="E697" s="21"/>
      <c r="F697" s="21"/>
      <c r="G697" s="21"/>
      <c r="H697" s="22"/>
      <c r="I697" s="3">
        <f t="shared" si="338"/>
        <v>0</v>
      </c>
    </row>
    <row r="698" spans="1:9" hidden="1" x14ac:dyDescent="0.2">
      <c r="A698" s="26" t="s">
        <v>54</v>
      </c>
      <c r="B698" s="63" t="s">
        <v>55</v>
      </c>
      <c r="C698" s="24">
        <v>0</v>
      </c>
      <c r="D698" s="24"/>
      <c r="E698" s="24">
        <f>C698+D698</f>
        <v>0</v>
      </c>
      <c r="F698" s="24"/>
      <c r="G698" s="24"/>
      <c r="H698" s="25"/>
      <c r="I698" s="3">
        <f t="shared" si="338"/>
        <v>0</v>
      </c>
    </row>
    <row r="699" spans="1:9" hidden="1" x14ac:dyDescent="0.2">
      <c r="A699" s="83"/>
      <c r="B699" s="95"/>
      <c r="C699" s="21"/>
      <c r="D699" s="21"/>
      <c r="E699" s="21"/>
      <c r="F699" s="21"/>
      <c r="G699" s="21"/>
      <c r="H699" s="22"/>
      <c r="I699" s="3">
        <f t="shared" si="338"/>
        <v>0</v>
      </c>
    </row>
    <row r="700" spans="1:9" hidden="1" x14ac:dyDescent="0.2">
      <c r="A700" s="26" t="s">
        <v>56</v>
      </c>
      <c r="B700" s="63"/>
      <c r="C700" s="24">
        <v>0</v>
      </c>
      <c r="D700" s="24">
        <f t="shared" ref="D700:H700" si="359">D653-D671</f>
        <v>0</v>
      </c>
      <c r="E700" s="24">
        <f t="shared" si="359"/>
        <v>0</v>
      </c>
      <c r="F700" s="24">
        <f t="shared" si="359"/>
        <v>0</v>
      </c>
      <c r="G700" s="24">
        <f t="shared" si="359"/>
        <v>0</v>
      </c>
      <c r="H700" s="25">
        <f t="shared" si="359"/>
        <v>0</v>
      </c>
      <c r="I700" s="3">
        <f t="shared" si="338"/>
        <v>0</v>
      </c>
    </row>
    <row r="701" spans="1:9" hidden="1" x14ac:dyDescent="0.2">
      <c r="A701" s="81"/>
      <c r="B701" s="95"/>
      <c r="C701" s="21"/>
      <c r="D701" s="21"/>
      <c r="E701" s="21"/>
      <c r="F701" s="21"/>
      <c r="G701" s="21"/>
      <c r="H701" s="22"/>
      <c r="I701" s="3">
        <f t="shared" si="338"/>
        <v>0</v>
      </c>
    </row>
    <row r="702" spans="1:9" s="6" customFormat="1" x14ac:dyDescent="0.2">
      <c r="A702" s="28" t="s">
        <v>81</v>
      </c>
      <c r="B702" s="54" t="s">
        <v>5</v>
      </c>
      <c r="C702" s="29">
        <v>71301</v>
      </c>
      <c r="D702" s="29">
        <f t="shared" ref="D702:H702" si="360">SUM(D732,D781,D829,D878)</f>
        <v>100</v>
      </c>
      <c r="E702" s="29">
        <f t="shared" si="360"/>
        <v>71401</v>
      </c>
      <c r="F702" s="29">
        <f t="shared" si="360"/>
        <v>25335.4</v>
      </c>
      <c r="G702" s="29">
        <f t="shared" si="360"/>
        <v>0</v>
      </c>
      <c r="H702" s="30">
        <f t="shared" si="360"/>
        <v>0</v>
      </c>
      <c r="I702" s="19">
        <f t="shared" si="338"/>
        <v>96736.4</v>
      </c>
    </row>
    <row r="703" spans="1:9" s="40" customFormat="1" x14ac:dyDescent="0.2">
      <c r="A703" s="36" t="s">
        <v>82</v>
      </c>
      <c r="B703" s="65"/>
      <c r="C703" s="37">
        <v>71301</v>
      </c>
      <c r="D703" s="37">
        <f t="shared" ref="D703:H703" si="361">SUM(D704,D707,D730)</f>
        <v>100</v>
      </c>
      <c r="E703" s="37">
        <f t="shared" si="361"/>
        <v>71401</v>
      </c>
      <c r="F703" s="37">
        <f t="shared" si="361"/>
        <v>25335.4</v>
      </c>
      <c r="G703" s="37">
        <f t="shared" si="361"/>
        <v>0</v>
      </c>
      <c r="H703" s="38">
        <f t="shared" si="361"/>
        <v>0</v>
      </c>
      <c r="I703" s="39">
        <f t="shared" si="338"/>
        <v>96736.4</v>
      </c>
    </row>
    <row r="704" spans="1:9" x14ac:dyDescent="0.2">
      <c r="A704" s="31" t="s">
        <v>30</v>
      </c>
      <c r="B704" s="55">
        <v>20</v>
      </c>
      <c r="C704" s="24">
        <v>4</v>
      </c>
      <c r="D704" s="24">
        <f t="shared" ref="D704:H704" si="362">SUM(D705)</f>
        <v>0</v>
      </c>
      <c r="E704" s="24">
        <f t="shared" si="362"/>
        <v>4</v>
      </c>
      <c r="F704" s="24">
        <f t="shared" si="362"/>
        <v>0</v>
      </c>
      <c r="G704" s="24">
        <f t="shared" si="362"/>
        <v>0</v>
      </c>
      <c r="H704" s="25">
        <f t="shared" si="362"/>
        <v>0</v>
      </c>
      <c r="I704" s="3">
        <f t="shared" si="338"/>
        <v>4</v>
      </c>
    </row>
    <row r="705" spans="1:9" x14ac:dyDescent="0.2">
      <c r="A705" s="27" t="s">
        <v>31</v>
      </c>
      <c r="B705" s="56" t="s">
        <v>32</v>
      </c>
      <c r="C705" s="21">
        <v>4</v>
      </c>
      <c r="D705" s="21">
        <f>SUM(D752,D801,D849,D898)</f>
        <v>0</v>
      </c>
      <c r="E705" s="21">
        <f>C705+D705</f>
        <v>4</v>
      </c>
      <c r="F705" s="21">
        <f t="shared" ref="F705:H705" si="363">SUM(F752,F801,F849,F898)</f>
        <v>0</v>
      </c>
      <c r="G705" s="21">
        <f t="shared" si="363"/>
        <v>0</v>
      </c>
      <c r="H705" s="22">
        <f t="shared" si="363"/>
        <v>0</v>
      </c>
      <c r="I705" s="3">
        <f t="shared" si="338"/>
        <v>4</v>
      </c>
    </row>
    <row r="706" spans="1:9" hidden="1" x14ac:dyDescent="0.2">
      <c r="A706" s="27"/>
      <c r="B706" s="51"/>
      <c r="C706" s="21"/>
      <c r="D706" s="21"/>
      <c r="E706" s="21"/>
      <c r="F706" s="21"/>
      <c r="G706" s="21"/>
      <c r="H706" s="22"/>
      <c r="I706" s="3">
        <f t="shared" si="338"/>
        <v>0</v>
      </c>
    </row>
    <row r="707" spans="1:9" ht="25.5" x14ac:dyDescent="0.2">
      <c r="A707" s="31" t="s">
        <v>33</v>
      </c>
      <c r="B707" s="57">
        <v>58</v>
      </c>
      <c r="C707" s="24">
        <v>71297</v>
      </c>
      <c r="D707" s="24">
        <f t="shared" ref="D707:H707" si="364">SUM(D708,D715,D722)</f>
        <v>100</v>
      </c>
      <c r="E707" s="24">
        <f t="shared" si="364"/>
        <v>71397</v>
      </c>
      <c r="F707" s="24">
        <f t="shared" si="364"/>
        <v>25335.4</v>
      </c>
      <c r="G707" s="24">
        <f t="shared" si="364"/>
        <v>0</v>
      </c>
      <c r="H707" s="25">
        <f t="shared" si="364"/>
        <v>0</v>
      </c>
      <c r="I707" s="3">
        <f t="shared" si="338"/>
        <v>96732.4</v>
      </c>
    </row>
    <row r="708" spans="1:9" x14ac:dyDescent="0.2">
      <c r="A708" s="31" t="s">
        <v>34</v>
      </c>
      <c r="B708" s="58" t="s">
        <v>35</v>
      </c>
      <c r="C708" s="24">
        <v>71011</v>
      </c>
      <c r="D708" s="24">
        <f t="shared" ref="D708:H708" si="365">SUM(D712,D713,D714)</f>
        <v>0</v>
      </c>
      <c r="E708" s="24">
        <f t="shared" si="365"/>
        <v>71011</v>
      </c>
      <c r="F708" s="24">
        <f t="shared" si="365"/>
        <v>25335.4</v>
      </c>
      <c r="G708" s="24">
        <f t="shared" si="365"/>
        <v>0</v>
      </c>
      <c r="H708" s="25">
        <f t="shared" si="365"/>
        <v>0</v>
      </c>
      <c r="I708" s="3">
        <f t="shared" si="338"/>
        <v>96346.4</v>
      </c>
    </row>
    <row r="709" spans="1:9" hidden="1" x14ac:dyDescent="0.2">
      <c r="A709" s="32" t="s">
        <v>1</v>
      </c>
      <c r="B709" s="59"/>
      <c r="C709" s="24"/>
      <c r="D709" s="24"/>
      <c r="E709" s="24"/>
      <c r="F709" s="24"/>
      <c r="G709" s="24"/>
      <c r="H709" s="25"/>
      <c r="I709" s="3">
        <f t="shared" si="338"/>
        <v>0</v>
      </c>
    </row>
    <row r="710" spans="1:9" x14ac:dyDescent="0.2">
      <c r="A710" s="32" t="s">
        <v>36</v>
      </c>
      <c r="B710" s="59"/>
      <c r="C710" s="24">
        <v>6</v>
      </c>
      <c r="D710" s="24">
        <f t="shared" ref="D710:H710" si="366">D712+D713+D714-D711</f>
        <v>0</v>
      </c>
      <c r="E710" s="24">
        <f t="shared" si="366"/>
        <v>6</v>
      </c>
      <c r="F710" s="24">
        <f t="shared" si="366"/>
        <v>0</v>
      </c>
      <c r="G710" s="24">
        <f t="shared" si="366"/>
        <v>0</v>
      </c>
      <c r="H710" s="25">
        <f t="shared" si="366"/>
        <v>0</v>
      </c>
      <c r="I710" s="3">
        <f t="shared" si="338"/>
        <v>6</v>
      </c>
    </row>
    <row r="711" spans="1:9" x14ac:dyDescent="0.2">
      <c r="A711" s="32" t="s">
        <v>37</v>
      </c>
      <c r="B711" s="59"/>
      <c r="C711" s="24">
        <v>71005</v>
      </c>
      <c r="D711" s="24">
        <f t="shared" ref="D711:H714" si="367">SUM(D758,D807,D855,D904)</f>
        <v>0</v>
      </c>
      <c r="E711" s="24">
        <f t="shared" si="367"/>
        <v>71005</v>
      </c>
      <c r="F711" s="24">
        <f t="shared" si="367"/>
        <v>25335.4</v>
      </c>
      <c r="G711" s="24">
        <f t="shared" si="367"/>
        <v>0</v>
      </c>
      <c r="H711" s="25">
        <f t="shared" si="367"/>
        <v>0</v>
      </c>
      <c r="I711" s="3">
        <f t="shared" si="338"/>
        <v>96340.4</v>
      </c>
    </row>
    <row r="712" spans="1:9" x14ac:dyDescent="0.2">
      <c r="A712" s="20" t="s">
        <v>38</v>
      </c>
      <c r="B712" s="60" t="s">
        <v>39</v>
      </c>
      <c r="C712" s="21">
        <v>10637.3</v>
      </c>
      <c r="D712" s="21">
        <f t="shared" si="367"/>
        <v>0</v>
      </c>
      <c r="E712" s="21">
        <f t="shared" ref="E712:E714" si="368">C712+D712</f>
        <v>10637.3</v>
      </c>
      <c r="F712" s="21">
        <f t="shared" si="367"/>
        <v>0</v>
      </c>
      <c r="G712" s="21">
        <f t="shared" si="367"/>
        <v>0</v>
      </c>
      <c r="H712" s="22">
        <f t="shared" si="367"/>
        <v>0</v>
      </c>
      <c r="I712" s="3">
        <f t="shared" si="338"/>
        <v>10637.3</v>
      </c>
    </row>
    <row r="713" spans="1:9" x14ac:dyDescent="0.2">
      <c r="A713" s="20" t="s">
        <v>40</v>
      </c>
      <c r="B713" s="60" t="s">
        <v>41</v>
      </c>
      <c r="C713" s="21">
        <v>60275.199999999997</v>
      </c>
      <c r="D713" s="21">
        <f t="shared" si="367"/>
        <v>0</v>
      </c>
      <c r="E713" s="21">
        <f t="shared" si="368"/>
        <v>60275.199999999997</v>
      </c>
      <c r="F713" s="21">
        <f t="shared" si="367"/>
        <v>0</v>
      </c>
      <c r="G713" s="21">
        <f t="shared" si="367"/>
        <v>0</v>
      </c>
      <c r="H713" s="22">
        <f t="shared" si="367"/>
        <v>0</v>
      </c>
      <c r="I713" s="3">
        <f t="shared" si="338"/>
        <v>60275.199999999997</v>
      </c>
    </row>
    <row r="714" spans="1:9" x14ac:dyDescent="0.2">
      <c r="A714" s="20" t="s">
        <v>42</v>
      </c>
      <c r="B714" s="61" t="s">
        <v>43</v>
      </c>
      <c r="C714" s="21">
        <v>98.5</v>
      </c>
      <c r="D714" s="21">
        <f t="shared" si="367"/>
        <v>0</v>
      </c>
      <c r="E714" s="21">
        <f t="shared" si="368"/>
        <v>98.5</v>
      </c>
      <c r="F714" s="21">
        <f t="shared" si="367"/>
        <v>25335.4</v>
      </c>
      <c r="G714" s="21">
        <f t="shared" si="367"/>
        <v>0</v>
      </c>
      <c r="H714" s="22">
        <f t="shared" si="367"/>
        <v>0</v>
      </c>
      <c r="I714" s="3">
        <f t="shared" si="338"/>
        <v>25433.9</v>
      </c>
    </row>
    <row r="715" spans="1:9" hidden="1" x14ac:dyDescent="0.2">
      <c r="A715" s="31" t="s">
        <v>44</v>
      </c>
      <c r="B715" s="62" t="s">
        <v>45</v>
      </c>
      <c r="C715" s="24">
        <v>0</v>
      </c>
      <c r="D715" s="24">
        <f t="shared" ref="D715:H715" si="369">SUM(D719,D720,D721)</f>
        <v>0</v>
      </c>
      <c r="E715" s="24">
        <f t="shared" si="369"/>
        <v>0</v>
      </c>
      <c r="F715" s="24">
        <f t="shared" si="369"/>
        <v>0</v>
      </c>
      <c r="G715" s="24">
        <f t="shared" si="369"/>
        <v>0</v>
      </c>
      <c r="H715" s="25">
        <f t="shared" si="369"/>
        <v>0</v>
      </c>
      <c r="I715" s="3">
        <f t="shared" si="338"/>
        <v>0</v>
      </c>
    </row>
    <row r="716" spans="1:9" hidden="1" x14ac:dyDescent="0.2">
      <c r="A716" s="82" t="s">
        <v>1</v>
      </c>
      <c r="B716" s="62"/>
      <c r="C716" s="24"/>
      <c r="D716" s="24"/>
      <c r="E716" s="24"/>
      <c r="F716" s="24"/>
      <c r="G716" s="24"/>
      <c r="H716" s="25"/>
      <c r="I716" s="3">
        <f t="shared" si="338"/>
        <v>0</v>
      </c>
    </row>
    <row r="717" spans="1:9" hidden="1" x14ac:dyDescent="0.2">
      <c r="A717" s="32" t="s">
        <v>36</v>
      </c>
      <c r="B717" s="59"/>
      <c r="C717" s="24">
        <v>0</v>
      </c>
      <c r="D717" s="24">
        <f t="shared" ref="D717:H717" si="370">D719+D720+D721-D718</f>
        <v>0</v>
      </c>
      <c r="E717" s="24">
        <f t="shared" si="370"/>
        <v>0</v>
      </c>
      <c r="F717" s="24">
        <f t="shared" si="370"/>
        <v>0</v>
      </c>
      <c r="G717" s="24">
        <f t="shared" si="370"/>
        <v>0</v>
      </c>
      <c r="H717" s="25">
        <f t="shared" si="370"/>
        <v>0</v>
      </c>
      <c r="I717" s="3">
        <f t="shared" si="338"/>
        <v>0</v>
      </c>
    </row>
    <row r="718" spans="1:9" hidden="1" x14ac:dyDescent="0.2">
      <c r="A718" s="32" t="s">
        <v>37</v>
      </c>
      <c r="B718" s="59"/>
      <c r="C718" s="24">
        <v>0</v>
      </c>
      <c r="D718" s="24">
        <f t="shared" ref="D718:H721" si="371">SUM(D765,D814,D862,D911)</f>
        <v>0</v>
      </c>
      <c r="E718" s="24">
        <f t="shared" si="371"/>
        <v>0</v>
      </c>
      <c r="F718" s="24">
        <f t="shared" si="371"/>
        <v>0</v>
      </c>
      <c r="G718" s="24">
        <f t="shared" si="371"/>
        <v>0</v>
      </c>
      <c r="H718" s="25">
        <f t="shared" si="371"/>
        <v>0</v>
      </c>
      <c r="I718" s="3">
        <f t="shared" ref="I718:I781" si="372">SUM(E718:H718)</f>
        <v>0</v>
      </c>
    </row>
    <row r="719" spans="1:9" hidden="1" x14ac:dyDescent="0.2">
      <c r="A719" s="20" t="s">
        <v>38</v>
      </c>
      <c r="B719" s="61" t="s">
        <v>46</v>
      </c>
      <c r="C719" s="21">
        <v>0</v>
      </c>
      <c r="D719" s="21">
        <f t="shared" si="371"/>
        <v>0</v>
      </c>
      <c r="E719" s="21">
        <f t="shared" ref="E719:E721" si="373">C719+D719</f>
        <v>0</v>
      </c>
      <c r="F719" s="21">
        <f t="shared" si="371"/>
        <v>0</v>
      </c>
      <c r="G719" s="21">
        <f t="shared" si="371"/>
        <v>0</v>
      </c>
      <c r="H719" s="22">
        <f t="shared" si="371"/>
        <v>0</v>
      </c>
      <c r="I719" s="3">
        <f t="shared" si="372"/>
        <v>0</v>
      </c>
    </row>
    <row r="720" spans="1:9" hidden="1" x14ac:dyDescent="0.2">
      <c r="A720" s="20" t="s">
        <v>40</v>
      </c>
      <c r="B720" s="61" t="s">
        <v>47</v>
      </c>
      <c r="C720" s="21">
        <v>0</v>
      </c>
      <c r="D720" s="21">
        <f t="shared" si="371"/>
        <v>0</v>
      </c>
      <c r="E720" s="21">
        <f t="shared" si="373"/>
        <v>0</v>
      </c>
      <c r="F720" s="21">
        <f t="shared" si="371"/>
        <v>0</v>
      </c>
      <c r="G720" s="21">
        <f t="shared" si="371"/>
        <v>0</v>
      </c>
      <c r="H720" s="22">
        <f t="shared" si="371"/>
        <v>0</v>
      </c>
      <c r="I720" s="3">
        <f t="shared" si="372"/>
        <v>0</v>
      </c>
    </row>
    <row r="721" spans="1:11" hidden="1" x14ac:dyDescent="0.2">
      <c r="A721" s="20" t="s">
        <v>42</v>
      </c>
      <c r="B721" s="61" t="s">
        <v>48</v>
      </c>
      <c r="C721" s="21">
        <v>0</v>
      </c>
      <c r="D721" s="21">
        <f t="shared" si="371"/>
        <v>0</v>
      </c>
      <c r="E721" s="21">
        <f t="shared" si="373"/>
        <v>0</v>
      </c>
      <c r="F721" s="21">
        <f t="shared" si="371"/>
        <v>0</v>
      </c>
      <c r="G721" s="21">
        <f t="shared" si="371"/>
        <v>0</v>
      </c>
      <c r="H721" s="22">
        <f t="shared" si="371"/>
        <v>0</v>
      </c>
      <c r="I721" s="3">
        <f t="shared" si="372"/>
        <v>0</v>
      </c>
    </row>
    <row r="722" spans="1:11" x14ac:dyDescent="0.2">
      <c r="A722" s="31" t="s">
        <v>49</v>
      </c>
      <c r="B722" s="63" t="s">
        <v>50</v>
      </c>
      <c r="C722" s="24">
        <v>286</v>
      </c>
      <c r="D722" s="24">
        <f t="shared" ref="D722:H722" si="374">SUM(D726,D727,D728)</f>
        <v>100</v>
      </c>
      <c r="E722" s="24">
        <f t="shared" si="374"/>
        <v>386</v>
      </c>
      <c r="F722" s="24">
        <f t="shared" si="374"/>
        <v>0</v>
      </c>
      <c r="G722" s="24">
        <f t="shared" si="374"/>
        <v>0</v>
      </c>
      <c r="H722" s="25">
        <f t="shared" si="374"/>
        <v>0</v>
      </c>
      <c r="I722" s="3">
        <f t="shared" si="372"/>
        <v>386</v>
      </c>
    </row>
    <row r="723" spans="1:11" hidden="1" x14ac:dyDescent="0.2">
      <c r="A723" s="82" t="s">
        <v>1</v>
      </c>
      <c r="B723" s="63"/>
      <c r="C723" s="24"/>
      <c r="D723" s="24"/>
      <c r="E723" s="24"/>
      <c r="F723" s="24"/>
      <c r="G723" s="24"/>
      <c r="H723" s="25"/>
      <c r="I723" s="3">
        <f t="shared" si="372"/>
        <v>0</v>
      </c>
    </row>
    <row r="724" spans="1:11" x14ac:dyDescent="0.2">
      <c r="A724" s="32" t="s">
        <v>36</v>
      </c>
      <c r="B724" s="59"/>
      <c r="C724" s="24">
        <v>261</v>
      </c>
      <c r="D724" s="24">
        <f t="shared" ref="D724:H724" si="375">D726+D727+D728-D725</f>
        <v>0</v>
      </c>
      <c r="E724" s="24">
        <f t="shared" si="375"/>
        <v>261</v>
      </c>
      <c r="F724" s="24">
        <f t="shared" si="375"/>
        <v>0</v>
      </c>
      <c r="G724" s="24">
        <f t="shared" si="375"/>
        <v>0</v>
      </c>
      <c r="H724" s="25">
        <f t="shared" si="375"/>
        <v>0</v>
      </c>
      <c r="I724" s="3">
        <f t="shared" si="372"/>
        <v>261</v>
      </c>
    </row>
    <row r="725" spans="1:11" x14ac:dyDescent="0.2">
      <c r="A725" s="32" t="s">
        <v>37</v>
      </c>
      <c r="B725" s="59"/>
      <c r="C725" s="24">
        <v>25</v>
      </c>
      <c r="D725" s="24">
        <f t="shared" ref="D725:H728" si="376">SUM(D772,D821,D869,D918)</f>
        <v>100</v>
      </c>
      <c r="E725" s="24">
        <f t="shared" si="376"/>
        <v>125</v>
      </c>
      <c r="F725" s="24">
        <f t="shared" si="376"/>
        <v>0</v>
      </c>
      <c r="G725" s="24">
        <f t="shared" si="376"/>
        <v>0</v>
      </c>
      <c r="H725" s="25">
        <f t="shared" si="376"/>
        <v>0</v>
      </c>
      <c r="I725" s="3">
        <f t="shared" si="372"/>
        <v>125</v>
      </c>
    </row>
    <row r="726" spans="1:11" x14ac:dyDescent="0.2">
      <c r="A726" s="20" t="s">
        <v>38</v>
      </c>
      <c r="B726" s="61" t="s">
        <v>51</v>
      </c>
      <c r="C726" s="21">
        <v>28</v>
      </c>
      <c r="D726" s="21">
        <f t="shared" si="376"/>
        <v>10</v>
      </c>
      <c r="E726" s="21">
        <f t="shared" ref="E726:E728" si="377">C726+D726</f>
        <v>38</v>
      </c>
      <c r="F726" s="21">
        <f t="shared" si="376"/>
        <v>0</v>
      </c>
      <c r="G726" s="21">
        <f t="shared" si="376"/>
        <v>0</v>
      </c>
      <c r="H726" s="22">
        <f t="shared" si="376"/>
        <v>0</v>
      </c>
      <c r="I726" s="3">
        <f t="shared" si="372"/>
        <v>38</v>
      </c>
    </row>
    <row r="727" spans="1:11" x14ac:dyDescent="0.2">
      <c r="A727" s="20" t="s">
        <v>40</v>
      </c>
      <c r="B727" s="61" t="s">
        <v>52</v>
      </c>
      <c r="C727" s="21">
        <v>258</v>
      </c>
      <c r="D727" s="21">
        <f t="shared" si="376"/>
        <v>90</v>
      </c>
      <c r="E727" s="21">
        <f t="shared" si="377"/>
        <v>348</v>
      </c>
      <c r="F727" s="21">
        <f t="shared" si="376"/>
        <v>0</v>
      </c>
      <c r="G727" s="21">
        <f t="shared" si="376"/>
        <v>0</v>
      </c>
      <c r="H727" s="22">
        <f t="shared" si="376"/>
        <v>0</v>
      </c>
      <c r="I727" s="3">
        <f t="shared" si="372"/>
        <v>348</v>
      </c>
    </row>
    <row r="728" spans="1:11" hidden="1" x14ac:dyDescent="0.2">
      <c r="A728" s="20" t="s">
        <v>42</v>
      </c>
      <c r="B728" s="61" t="s">
        <v>53</v>
      </c>
      <c r="C728" s="21">
        <v>0</v>
      </c>
      <c r="D728" s="21">
        <f t="shared" si="376"/>
        <v>0</v>
      </c>
      <c r="E728" s="21">
        <f t="shared" si="377"/>
        <v>0</v>
      </c>
      <c r="F728" s="21">
        <f t="shared" si="376"/>
        <v>0</v>
      </c>
      <c r="G728" s="21">
        <f t="shared" si="376"/>
        <v>0</v>
      </c>
      <c r="H728" s="22">
        <f t="shared" si="376"/>
        <v>0</v>
      </c>
      <c r="I728" s="3">
        <f t="shared" si="372"/>
        <v>0</v>
      </c>
    </row>
    <row r="729" spans="1:11" hidden="1" x14ac:dyDescent="0.2">
      <c r="A729" s="83"/>
      <c r="B729" s="95"/>
      <c r="C729" s="21"/>
      <c r="D729" s="21"/>
      <c r="E729" s="21"/>
      <c r="F729" s="21"/>
      <c r="G729" s="21"/>
      <c r="H729" s="22"/>
      <c r="I729" s="3">
        <f t="shared" si="372"/>
        <v>0</v>
      </c>
    </row>
    <row r="730" spans="1:11" hidden="1" x14ac:dyDescent="0.2">
      <c r="A730" s="26" t="s">
        <v>54</v>
      </c>
      <c r="B730" s="63" t="s">
        <v>55</v>
      </c>
      <c r="C730" s="24">
        <v>0</v>
      </c>
      <c r="D730" s="24">
        <f t="shared" ref="D730" si="378">SUM(D777,D826,D874,D923)</f>
        <v>0</v>
      </c>
      <c r="E730" s="24">
        <f>C730+D730</f>
        <v>0</v>
      </c>
      <c r="F730" s="24">
        <f t="shared" ref="F730:H730" si="379">SUM(F777,F826,F874,F923)</f>
        <v>0</v>
      </c>
      <c r="G730" s="24">
        <f t="shared" si="379"/>
        <v>0</v>
      </c>
      <c r="H730" s="25">
        <f t="shared" si="379"/>
        <v>0</v>
      </c>
      <c r="I730" s="3">
        <f t="shared" si="372"/>
        <v>0</v>
      </c>
    </row>
    <row r="731" spans="1:11" hidden="1" x14ac:dyDescent="0.2">
      <c r="A731" s="83"/>
      <c r="B731" s="95"/>
      <c r="C731" s="21"/>
      <c r="D731" s="21"/>
      <c r="E731" s="21"/>
      <c r="F731" s="21"/>
      <c r="G731" s="21"/>
      <c r="H731" s="22"/>
      <c r="I731" s="3">
        <f t="shared" si="372"/>
        <v>0</v>
      </c>
    </row>
    <row r="732" spans="1:11" s="6" customFormat="1" ht="38.25" x14ac:dyDescent="0.2">
      <c r="A732" s="77" t="s">
        <v>72</v>
      </c>
      <c r="B732" s="78"/>
      <c r="C732" s="79">
        <v>70667</v>
      </c>
      <c r="D732" s="79">
        <f t="shared" ref="D732:H732" si="380">D733</f>
        <v>0</v>
      </c>
      <c r="E732" s="79">
        <f t="shared" si="380"/>
        <v>70667</v>
      </c>
      <c r="F732" s="79">
        <f t="shared" si="380"/>
        <v>25335.4</v>
      </c>
      <c r="G732" s="79">
        <f t="shared" si="380"/>
        <v>0</v>
      </c>
      <c r="H732" s="80">
        <f t="shared" si="380"/>
        <v>0</v>
      </c>
      <c r="I732" s="19">
        <f t="shared" si="372"/>
        <v>96002.4</v>
      </c>
    </row>
    <row r="733" spans="1:11" s="40" customFormat="1" x14ac:dyDescent="0.2">
      <c r="A733" s="36" t="s">
        <v>61</v>
      </c>
      <c r="B733" s="65"/>
      <c r="C733" s="37">
        <v>70667</v>
      </c>
      <c r="D733" s="37">
        <f t="shared" ref="D733:H733" si="381">SUM(D734,D735,D736,D737)</f>
        <v>0</v>
      </c>
      <c r="E733" s="37">
        <f t="shared" si="381"/>
        <v>70667</v>
      </c>
      <c r="F733" s="37">
        <f t="shared" si="381"/>
        <v>25335.4</v>
      </c>
      <c r="G733" s="37">
        <f t="shared" si="381"/>
        <v>0</v>
      </c>
      <c r="H733" s="38">
        <f t="shared" si="381"/>
        <v>0</v>
      </c>
      <c r="I733" s="39">
        <f t="shared" si="372"/>
        <v>96002.4</v>
      </c>
    </row>
    <row r="734" spans="1:11" x14ac:dyDescent="0.2">
      <c r="A734" s="20" t="s">
        <v>6</v>
      </c>
      <c r="B734" s="48"/>
      <c r="C734" s="21">
        <v>6069.4</v>
      </c>
      <c r="D734" s="21"/>
      <c r="E734" s="21">
        <f>SUM(C734,D734)</f>
        <v>6069.4</v>
      </c>
      <c r="F734" s="21">
        <v>25335.4</v>
      </c>
      <c r="G734" s="21"/>
      <c r="H734" s="22"/>
      <c r="I734" s="3">
        <f t="shared" si="372"/>
        <v>31404.800000000003</v>
      </c>
    </row>
    <row r="735" spans="1:11" hidden="1" x14ac:dyDescent="0.2">
      <c r="A735" s="20" t="s">
        <v>7</v>
      </c>
      <c r="B735" s="94"/>
      <c r="C735" s="21">
        <v>0</v>
      </c>
      <c r="D735" s="21"/>
      <c r="E735" s="21">
        <f t="shared" ref="E735:E736" si="382">SUM(C735,D735)</f>
        <v>0</v>
      </c>
      <c r="F735" s="21"/>
      <c r="G735" s="21"/>
      <c r="H735" s="22"/>
      <c r="I735" s="3">
        <f t="shared" si="372"/>
        <v>0</v>
      </c>
      <c r="J735" s="2">
        <f>J736+J739</f>
        <v>0.98</v>
      </c>
      <c r="K735" s="2">
        <v>1</v>
      </c>
    </row>
    <row r="736" spans="1:11" ht="38.25" x14ac:dyDescent="0.2">
      <c r="A736" s="20" t="s">
        <v>8</v>
      </c>
      <c r="B736" s="48">
        <v>420269</v>
      </c>
      <c r="C736" s="21">
        <v>8569.1</v>
      </c>
      <c r="D736" s="21"/>
      <c r="E736" s="21">
        <f t="shared" si="382"/>
        <v>8569.1</v>
      </c>
      <c r="F736" s="21"/>
      <c r="G736" s="21"/>
      <c r="H736" s="22"/>
      <c r="I736" s="3">
        <f t="shared" si="372"/>
        <v>8569.1</v>
      </c>
      <c r="J736" s="2">
        <v>0.13</v>
      </c>
      <c r="K736" s="2">
        <f>K735*J736/J735</f>
        <v>0.1326530612244898</v>
      </c>
    </row>
    <row r="737" spans="1:11" ht="25.5" x14ac:dyDescent="0.2">
      <c r="A737" s="23" t="s">
        <v>9</v>
      </c>
      <c r="B737" s="49" t="s">
        <v>10</v>
      </c>
      <c r="C737" s="24">
        <v>56028.5</v>
      </c>
      <c r="D737" s="24">
        <f t="shared" ref="D737:H737" si="383">SUM(D738,D742,D746)</f>
        <v>0</v>
      </c>
      <c r="E737" s="24">
        <f t="shared" si="383"/>
        <v>56028.5</v>
      </c>
      <c r="F737" s="24">
        <f t="shared" si="383"/>
        <v>0</v>
      </c>
      <c r="G737" s="24">
        <f t="shared" si="383"/>
        <v>0</v>
      </c>
      <c r="H737" s="25">
        <f t="shared" si="383"/>
        <v>0</v>
      </c>
      <c r="I737" s="3">
        <f t="shared" si="372"/>
        <v>56028.5</v>
      </c>
    </row>
    <row r="738" spans="1:11" x14ac:dyDescent="0.2">
      <c r="A738" s="26" t="s">
        <v>11</v>
      </c>
      <c r="B738" s="50" t="s">
        <v>12</v>
      </c>
      <c r="C738" s="24">
        <v>56028.5</v>
      </c>
      <c r="D738" s="24">
        <f t="shared" ref="D738:H738" si="384">SUM(D739:D741)</f>
        <v>0</v>
      </c>
      <c r="E738" s="24">
        <f t="shared" si="384"/>
        <v>56028.5</v>
      </c>
      <c r="F738" s="24">
        <f t="shared" si="384"/>
        <v>0</v>
      </c>
      <c r="G738" s="24">
        <f t="shared" si="384"/>
        <v>0</v>
      </c>
      <c r="H738" s="25">
        <f t="shared" si="384"/>
        <v>0</v>
      </c>
      <c r="I738" s="3">
        <f t="shared" si="372"/>
        <v>56028.5</v>
      </c>
    </row>
    <row r="739" spans="1:11" x14ac:dyDescent="0.2">
      <c r="A739" s="27" t="s">
        <v>13</v>
      </c>
      <c r="B739" s="51" t="s">
        <v>14</v>
      </c>
      <c r="C739" s="21">
        <v>23268.5</v>
      </c>
      <c r="D739" s="21"/>
      <c r="E739" s="21">
        <f t="shared" ref="E739:E741" si="385">SUM(C739,D739)</f>
        <v>23268.5</v>
      </c>
      <c r="F739" s="21"/>
      <c r="G739" s="21"/>
      <c r="H739" s="22"/>
      <c r="I739" s="3">
        <f t="shared" si="372"/>
        <v>23268.5</v>
      </c>
      <c r="J739" s="2">
        <v>0.85</v>
      </c>
      <c r="K739" s="2">
        <f>K735*J739/J735</f>
        <v>0.86734693877551017</v>
      </c>
    </row>
    <row r="740" spans="1:11" hidden="1" x14ac:dyDescent="0.2">
      <c r="A740" s="27" t="s">
        <v>15</v>
      </c>
      <c r="B740" s="52" t="s">
        <v>16</v>
      </c>
      <c r="C740" s="21">
        <v>0</v>
      </c>
      <c r="D740" s="21"/>
      <c r="E740" s="21">
        <f t="shared" si="385"/>
        <v>0</v>
      </c>
      <c r="F740" s="21"/>
      <c r="G740" s="21"/>
      <c r="H740" s="22"/>
      <c r="I740" s="3">
        <f t="shared" si="372"/>
        <v>0</v>
      </c>
    </row>
    <row r="741" spans="1:11" x14ac:dyDescent="0.2">
      <c r="A741" s="27" t="s">
        <v>17</v>
      </c>
      <c r="B741" s="52" t="s">
        <v>18</v>
      </c>
      <c r="C741" s="21">
        <v>32760</v>
      </c>
      <c r="D741" s="21"/>
      <c r="E741" s="21">
        <f t="shared" si="385"/>
        <v>32760</v>
      </c>
      <c r="F741" s="21"/>
      <c r="G741" s="21"/>
      <c r="H741" s="22"/>
      <c r="I741" s="3">
        <f t="shared" si="372"/>
        <v>32760</v>
      </c>
    </row>
    <row r="742" spans="1:11" hidden="1" x14ac:dyDescent="0.2">
      <c r="A742" s="26" t="s">
        <v>19</v>
      </c>
      <c r="B742" s="53" t="s">
        <v>20</v>
      </c>
      <c r="C742" s="24">
        <v>0</v>
      </c>
      <c r="D742" s="24">
        <f t="shared" ref="D742:H742" si="386">SUM(D743:D745)</f>
        <v>0</v>
      </c>
      <c r="E742" s="24">
        <f t="shared" si="386"/>
        <v>0</v>
      </c>
      <c r="F742" s="24">
        <f t="shared" si="386"/>
        <v>0</v>
      </c>
      <c r="G742" s="24">
        <f t="shared" si="386"/>
        <v>0</v>
      </c>
      <c r="H742" s="25">
        <f t="shared" si="386"/>
        <v>0</v>
      </c>
      <c r="I742" s="3">
        <f t="shared" si="372"/>
        <v>0</v>
      </c>
    </row>
    <row r="743" spans="1:11" hidden="1" x14ac:dyDescent="0.2">
      <c r="A743" s="27" t="s">
        <v>13</v>
      </c>
      <c r="B743" s="52" t="s">
        <v>21</v>
      </c>
      <c r="C743" s="21">
        <v>0</v>
      </c>
      <c r="D743" s="21"/>
      <c r="E743" s="21">
        <f t="shared" ref="E743:E745" si="387">SUM(C743,D743)</f>
        <v>0</v>
      </c>
      <c r="F743" s="21"/>
      <c r="G743" s="21"/>
      <c r="H743" s="22"/>
      <c r="I743" s="3">
        <f t="shared" si="372"/>
        <v>0</v>
      </c>
    </row>
    <row r="744" spans="1:11" hidden="1" x14ac:dyDescent="0.2">
      <c r="A744" s="27" t="s">
        <v>15</v>
      </c>
      <c r="B744" s="52" t="s">
        <v>22</v>
      </c>
      <c r="C744" s="21">
        <v>0</v>
      </c>
      <c r="D744" s="21"/>
      <c r="E744" s="21">
        <f t="shared" si="387"/>
        <v>0</v>
      </c>
      <c r="F744" s="21"/>
      <c r="G744" s="21"/>
      <c r="H744" s="22"/>
      <c r="I744" s="3">
        <f t="shared" si="372"/>
        <v>0</v>
      </c>
    </row>
    <row r="745" spans="1:11" hidden="1" x14ac:dyDescent="0.2">
      <c r="A745" s="27" t="s">
        <v>17</v>
      </c>
      <c r="B745" s="52" t="s">
        <v>23</v>
      </c>
      <c r="C745" s="21">
        <v>0</v>
      </c>
      <c r="D745" s="21"/>
      <c r="E745" s="21">
        <f t="shared" si="387"/>
        <v>0</v>
      </c>
      <c r="F745" s="21"/>
      <c r="G745" s="21"/>
      <c r="H745" s="22"/>
      <c r="I745" s="3">
        <f t="shared" si="372"/>
        <v>0</v>
      </c>
    </row>
    <row r="746" spans="1:11" hidden="1" x14ac:dyDescent="0.2">
      <c r="A746" s="26" t="s">
        <v>24</v>
      </c>
      <c r="B746" s="53" t="s">
        <v>25</v>
      </c>
      <c r="C746" s="24">
        <v>0</v>
      </c>
      <c r="D746" s="24">
        <f t="shared" ref="D746:H746" si="388">SUM(D747:D749)</f>
        <v>0</v>
      </c>
      <c r="E746" s="24">
        <f t="shared" si="388"/>
        <v>0</v>
      </c>
      <c r="F746" s="24">
        <f t="shared" si="388"/>
        <v>0</v>
      </c>
      <c r="G746" s="24">
        <f t="shared" si="388"/>
        <v>0</v>
      </c>
      <c r="H746" s="25">
        <f t="shared" si="388"/>
        <v>0</v>
      </c>
      <c r="I746" s="3">
        <f t="shared" si="372"/>
        <v>0</v>
      </c>
    </row>
    <row r="747" spans="1:11" hidden="1" x14ac:dyDescent="0.2">
      <c r="A747" s="27" t="s">
        <v>13</v>
      </c>
      <c r="B747" s="52" t="s">
        <v>26</v>
      </c>
      <c r="C747" s="21">
        <v>0</v>
      </c>
      <c r="D747" s="21"/>
      <c r="E747" s="21">
        <f t="shared" ref="E747:E749" si="389">SUM(C747,D747)</f>
        <v>0</v>
      </c>
      <c r="F747" s="21"/>
      <c r="G747" s="21"/>
      <c r="H747" s="22"/>
      <c r="I747" s="3">
        <f t="shared" si="372"/>
        <v>0</v>
      </c>
    </row>
    <row r="748" spans="1:11" hidden="1" x14ac:dyDescent="0.2">
      <c r="A748" s="27" t="s">
        <v>15</v>
      </c>
      <c r="B748" s="52" t="s">
        <v>27</v>
      </c>
      <c r="C748" s="21">
        <v>0</v>
      </c>
      <c r="D748" s="21"/>
      <c r="E748" s="21">
        <f t="shared" si="389"/>
        <v>0</v>
      </c>
      <c r="F748" s="21"/>
      <c r="G748" s="21"/>
      <c r="H748" s="22"/>
      <c r="I748" s="3">
        <f t="shared" si="372"/>
        <v>0</v>
      </c>
    </row>
    <row r="749" spans="1:11" hidden="1" x14ac:dyDescent="0.2">
      <c r="A749" s="27" t="s">
        <v>17</v>
      </c>
      <c r="B749" s="52" t="s">
        <v>28</v>
      </c>
      <c r="C749" s="21">
        <v>0</v>
      </c>
      <c r="D749" s="21"/>
      <c r="E749" s="21">
        <f t="shared" si="389"/>
        <v>0</v>
      </c>
      <c r="F749" s="21"/>
      <c r="G749" s="21"/>
      <c r="H749" s="22"/>
      <c r="I749" s="3">
        <f t="shared" si="372"/>
        <v>0</v>
      </c>
    </row>
    <row r="750" spans="1:11" s="40" customFormat="1" x14ac:dyDescent="0.2">
      <c r="A750" s="36" t="s">
        <v>80</v>
      </c>
      <c r="B750" s="65"/>
      <c r="C750" s="37">
        <v>70667</v>
      </c>
      <c r="D750" s="37">
        <f t="shared" ref="D750:H750" si="390">SUM(D751,D754,D777)</f>
        <v>0</v>
      </c>
      <c r="E750" s="37">
        <f t="shared" si="390"/>
        <v>70667</v>
      </c>
      <c r="F750" s="37">
        <f t="shared" si="390"/>
        <v>25335.4</v>
      </c>
      <c r="G750" s="37">
        <f t="shared" si="390"/>
        <v>0</v>
      </c>
      <c r="H750" s="38">
        <f t="shared" si="390"/>
        <v>0</v>
      </c>
      <c r="I750" s="39">
        <f t="shared" si="372"/>
        <v>96002.4</v>
      </c>
    </row>
    <row r="751" spans="1:11" hidden="1" x14ac:dyDescent="0.2">
      <c r="A751" s="31" t="s">
        <v>30</v>
      </c>
      <c r="B751" s="55">
        <v>20</v>
      </c>
      <c r="C751" s="24">
        <v>0</v>
      </c>
      <c r="D751" s="24">
        <f t="shared" ref="D751:H751" si="391">SUM(D752)</f>
        <v>0</v>
      </c>
      <c r="E751" s="24">
        <f t="shared" si="391"/>
        <v>0</v>
      </c>
      <c r="F751" s="24">
        <f t="shared" si="391"/>
        <v>0</v>
      </c>
      <c r="G751" s="24">
        <f t="shared" si="391"/>
        <v>0</v>
      </c>
      <c r="H751" s="25">
        <f t="shared" si="391"/>
        <v>0</v>
      </c>
      <c r="I751" s="3">
        <f t="shared" si="372"/>
        <v>0</v>
      </c>
    </row>
    <row r="752" spans="1:11" hidden="1" x14ac:dyDescent="0.2">
      <c r="A752" s="27" t="s">
        <v>31</v>
      </c>
      <c r="B752" s="56" t="s">
        <v>32</v>
      </c>
      <c r="C752" s="21">
        <v>0</v>
      </c>
      <c r="D752" s="21"/>
      <c r="E752" s="21">
        <f>C752+D752</f>
        <v>0</v>
      </c>
      <c r="F752" s="21"/>
      <c r="G752" s="21"/>
      <c r="H752" s="22"/>
      <c r="I752" s="3">
        <f t="shared" si="372"/>
        <v>0</v>
      </c>
    </row>
    <row r="753" spans="1:11" hidden="1" x14ac:dyDescent="0.2">
      <c r="A753" s="27"/>
      <c r="B753" s="51"/>
      <c r="C753" s="21"/>
      <c r="D753" s="21"/>
      <c r="E753" s="21"/>
      <c r="F753" s="21"/>
      <c r="G753" s="21"/>
      <c r="H753" s="22"/>
      <c r="I753" s="3">
        <f t="shared" si="372"/>
        <v>0</v>
      </c>
    </row>
    <row r="754" spans="1:11" ht="25.5" x14ac:dyDescent="0.2">
      <c r="A754" s="31" t="s">
        <v>33</v>
      </c>
      <c r="B754" s="57">
        <v>58</v>
      </c>
      <c r="C754" s="24">
        <v>70667</v>
      </c>
      <c r="D754" s="24">
        <f t="shared" ref="D754:H754" si="392">SUM(D755,D762,D769)</f>
        <v>0</v>
      </c>
      <c r="E754" s="24">
        <f t="shared" si="392"/>
        <v>70667</v>
      </c>
      <c r="F754" s="24">
        <f t="shared" si="392"/>
        <v>25335.4</v>
      </c>
      <c r="G754" s="24">
        <f t="shared" si="392"/>
        <v>0</v>
      </c>
      <c r="H754" s="25">
        <f t="shared" si="392"/>
        <v>0</v>
      </c>
      <c r="I754" s="3">
        <f t="shared" si="372"/>
        <v>96002.4</v>
      </c>
    </row>
    <row r="755" spans="1:11" x14ac:dyDescent="0.2">
      <c r="A755" s="31" t="s">
        <v>34</v>
      </c>
      <c r="B755" s="58" t="s">
        <v>35</v>
      </c>
      <c r="C755" s="24">
        <v>70667</v>
      </c>
      <c r="D755" s="24">
        <f t="shared" ref="D755:H755" si="393">SUM(D759,D760,D761)</f>
        <v>0</v>
      </c>
      <c r="E755" s="24">
        <f t="shared" si="393"/>
        <v>70667</v>
      </c>
      <c r="F755" s="24">
        <f t="shared" si="393"/>
        <v>25335.4</v>
      </c>
      <c r="G755" s="24">
        <f t="shared" si="393"/>
        <v>0</v>
      </c>
      <c r="H755" s="25">
        <f t="shared" si="393"/>
        <v>0</v>
      </c>
      <c r="I755" s="3">
        <f t="shared" si="372"/>
        <v>96002.4</v>
      </c>
    </row>
    <row r="756" spans="1:11" hidden="1" x14ac:dyDescent="0.2">
      <c r="A756" s="32" t="s">
        <v>1</v>
      </c>
      <c r="B756" s="59"/>
      <c r="C756" s="24"/>
      <c r="D756" s="24"/>
      <c r="E756" s="24"/>
      <c r="F756" s="24"/>
      <c r="G756" s="24"/>
      <c r="H756" s="25"/>
      <c r="I756" s="3">
        <f t="shared" si="372"/>
        <v>0</v>
      </c>
    </row>
    <row r="757" spans="1:11" x14ac:dyDescent="0.2">
      <c r="A757" s="32" t="s">
        <v>36</v>
      </c>
      <c r="B757" s="59"/>
      <c r="C757" s="24">
        <v>6</v>
      </c>
      <c r="D757" s="24"/>
      <c r="E757" s="24">
        <f t="shared" ref="E757:H757" si="394">E759+E760+E761-E758</f>
        <v>6</v>
      </c>
      <c r="F757" s="24">
        <f t="shared" si="394"/>
        <v>0</v>
      </c>
      <c r="G757" s="24">
        <f t="shared" si="394"/>
        <v>0</v>
      </c>
      <c r="H757" s="25">
        <f t="shared" si="394"/>
        <v>0</v>
      </c>
      <c r="I757" s="3">
        <f t="shared" si="372"/>
        <v>6</v>
      </c>
    </row>
    <row r="758" spans="1:11" x14ac:dyDescent="0.2">
      <c r="A758" s="32" t="s">
        <v>37</v>
      </c>
      <c r="B758" s="59"/>
      <c r="C758" s="24">
        <v>70661</v>
      </c>
      <c r="D758" s="24"/>
      <c r="E758" s="24">
        <f t="shared" ref="E758:E761" si="395">C758+D758</f>
        <v>70661</v>
      </c>
      <c r="F758" s="24">
        <v>25335.4</v>
      </c>
      <c r="G758" s="24"/>
      <c r="H758" s="25"/>
      <c r="I758" s="3">
        <f t="shared" si="372"/>
        <v>95996.4</v>
      </c>
    </row>
    <row r="759" spans="1:11" x14ac:dyDescent="0.2">
      <c r="A759" s="20" t="s">
        <v>38</v>
      </c>
      <c r="B759" s="60" t="s">
        <v>39</v>
      </c>
      <c r="C759" s="21">
        <v>10585.3</v>
      </c>
      <c r="D759" s="21"/>
      <c r="E759" s="21">
        <f t="shared" si="395"/>
        <v>10585.3</v>
      </c>
      <c r="F759" s="21"/>
      <c r="G759" s="21"/>
      <c r="H759" s="22"/>
      <c r="I759" s="3">
        <f t="shared" si="372"/>
        <v>10585.3</v>
      </c>
      <c r="J759" s="2">
        <v>0.02</v>
      </c>
      <c r="K759" s="2">
        <v>0.13</v>
      </c>
    </row>
    <row r="760" spans="1:11" x14ac:dyDescent="0.2">
      <c r="A760" s="20" t="s">
        <v>40</v>
      </c>
      <c r="B760" s="60" t="s">
        <v>41</v>
      </c>
      <c r="C760" s="21">
        <v>59983.199999999997</v>
      </c>
      <c r="D760" s="21"/>
      <c r="E760" s="21">
        <f t="shared" si="395"/>
        <v>59983.199999999997</v>
      </c>
      <c r="F760" s="21"/>
      <c r="G760" s="21"/>
      <c r="H760" s="22"/>
      <c r="I760" s="3">
        <f t="shared" si="372"/>
        <v>59983.199999999997</v>
      </c>
      <c r="J760" s="2">
        <v>0.85</v>
      </c>
    </row>
    <row r="761" spans="1:11" x14ac:dyDescent="0.2">
      <c r="A761" s="20" t="s">
        <v>42</v>
      </c>
      <c r="B761" s="61" t="s">
        <v>43</v>
      </c>
      <c r="C761" s="21">
        <v>98.5</v>
      </c>
      <c r="D761" s="21"/>
      <c r="E761" s="21">
        <f t="shared" si="395"/>
        <v>98.5</v>
      </c>
      <c r="F761" s="21">
        <v>25335.4</v>
      </c>
      <c r="G761" s="21"/>
      <c r="H761" s="22"/>
      <c r="I761" s="3">
        <f t="shared" si="372"/>
        <v>25433.9</v>
      </c>
    </row>
    <row r="762" spans="1:11" hidden="1" x14ac:dyDescent="0.2">
      <c r="A762" s="31" t="s">
        <v>44</v>
      </c>
      <c r="B762" s="62" t="s">
        <v>45</v>
      </c>
      <c r="C762" s="24">
        <v>0</v>
      </c>
      <c r="D762" s="24">
        <f t="shared" ref="D762:H762" si="396">SUM(D766,D767,D768)</f>
        <v>0</v>
      </c>
      <c r="E762" s="24">
        <f t="shared" si="396"/>
        <v>0</v>
      </c>
      <c r="F762" s="24">
        <f t="shared" si="396"/>
        <v>0</v>
      </c>
      <c r="G762" s="24">
        <f t="shared" si="396"/>
        <v>0</v>
      </c>
      <c r="H762" s="25">
        <f t="shared" si="396"/>
        <v>0</v>
      </c>
      <c r="I762" s="3">
        <f t="shared" si="372"/>
        <v>0</v>
      </c>
    </row>
    <row r="763" spans="1:11" hidden="1" x14ac:dyDescent="0.2">
      <c r="A763" s="82" t="s">
        <v>1</v>
      </c>
      <c r="B763" s="62"/>
      <c r="C763" s="24"/>
      <c r="D763" s="24"/>
      <c r="E763" s="24"/>
      <c r="F763" s="24"/>
      <c r="G763" s="24"/>
      <c r="H763" s="25"/>
      <c r="I763" s="3">
        <f t="shared" si="372"/>
        <v>0</v>
      </c>
    </row>
    <row r="764" spans="1:11" hidden="1" x14ac:dyDescent="0.2">
      <c r="A764" s="32" t="s">
        <v>36</v>
      </c>
      <c r="B764" s="59"/>
      <c r="C764" s="24">
        <v>0</v>
      </c>
      <c r="D764" s="24">
        <f t="shared" ref="D764:H764" si="397">D766+D767+D768-D765</f>
        <v>0</v>
      </c>
      <c r="E764" s="24">
        <f t="shared" si="397"/>
        <v>0</v>
      </c>
      <c r="F764" s="24">
        <f t="shared" si="397"/>
        <v>0</v>
      </c>
      <c r="G764" s="24">
        <f t="shared" si="397"/>
        <v>0</v>
      </c>
      <c r="H764" s="25">
        <f t="shared" si="397"/>
        <v>0</v>
      </c>
      <c r="I764" s="3">
        <f t="shared" si="372"/>
        <v>0</v>
      </c>
    </row>
    <row r="765" spans="1:11" hidden="1" x14ac:dyDescent="0.2">
      <c r="A765" s="32" t="s">
        <v>37</v>
      </c>
      <c r="B765" s="59"/>
      <c r="C765" s="24">
        <v>0</v>
      </c>
      <c r="D765" s="24"/>
      <c r="E765" s="24">
        <f t="shared" ref="E765:E768" si="398">C765+D765</f>
        <v>0</v>
      </c>
      <c r="F765" s="24"/>
      <c r="G765" s="24"/>
      <c r="H765" s="25"/>
      <c r="I765" s="3">
        <f t="shared" si="372"/>
        <v>0</v>
      </c>
    </row>
    <row r="766" spans="1:11" hidden="1" x14ac:dyDescent="0.2">
      <c r="A766" s="20" t="s">
        <v>38</v>
      </c>
      <c r="B766" s="61" t="s">
        <v>46</v>
      </c>
      <c r="C766" s="21">
        <v>0</v>
      </c>
      <c r="D766" s="21"/>
      <c r="E766" s="21">
        <f t="shared" si="398"/>
        <v>0</v>
      </c>
      <c r="F766" s="21"/>
      <c r="G766" s="21"/>
      <c r="H766" s="22"/>
      <c r="I766" s="3">
        <f t="shared" si="372"/>
        <v>0</v>
      </c>
    </row>
    <row r="767" spans="1:11" hidden="1" x14ac:dyDescent="0.2">
      <c r="A767" s="20" t="s">
        <v>40</v>
      </c>
      <c r="B767" s="61" t="s">
        <v>47</v>
      </c>
      <c r="C767" s="21">
        <v>0</v>
      </c>
      <c r="D767" s="21"/>
      <c r="E767" s="21">
        <f t="shared" si="398"/>
        <v>0</v>
      </c>
      <c r="F767" s="21"/>
      <c r="G767" s="21"/>
      <c r="H767" s="22"/>
      <c r="I767" s="3">
        <f t="shared" si="372"/>
        <v>0</v>
      </c>
    </row>
    <row r="768" spans="1:11" hidden="1" x14ac:dyDescent="0.2">
      <c r="A768" s="20" t="s">
        <v>42</v>
      </c>
      <c r="B768" s="61" t="s">
        <v>48</v>
      </c>
      <c r="C768" s="21">
        <v>0</v>
      </c>
      <c r="D768" s="21"/>
      <c r="E768" s="21">
        <f t="shared" si="398"/>
        <v>0</v>
      </c>
      <c r="F768" s="21"/>
      <c r="G768" s="21"/>
      <c r="H768" s="22"/>
      <c r="I768" s="3">
        <f t="shared" si="372"/>
        <v>0</v>
      </c>
    </row>
    <row r="769" spans="1:9" hidden="1" x14ac:dyDescent="0.2">
      <c r="A769" s="31" t="s">
        <v>49</v>
      </c>
      <c r="B769" s="63" t="s">
        <v>50</v>
      </c>
      <c r="C769" s="24">
        <v>0</v>
      </c>
      <c r="D769" s="24">
        <f t="shared" ref="D769:H769" si="399">SUM(D773,D774,D775)</f>
        <v>0</v>
      </c>
      <c r="E769" s="24">
        <f t="shared" si="399"/>
        <v>0</v>
      </c>
      <c r="F769" s="24">
        <f t="shared" si="399"/>
        <v>0</v>
      </c>
      <c r="G769" s="24">
        <f t="shared" si="399"/>
        <v>0</v>
      </c>
      <c r="H769" s="25">
        <f t="shared" si="399"/>
        <v>0</v>
      </c>
      <c r="I769" s="3">
        <f t="shared" si="372"/>
        <v>0</v>
      </c>
    </row>
    <row r="770" spans="1:9" hidden="1" x14ac:dyDescent="0.2">
      <c r="A770" s="82" t="s">
        <v>1</v>
      </c>
      <c r="B770" s="63"/>
      <c r="C770" s="24"/>
      <c r="D770" s="24"/>
      <c r="E770" s="24"/>
      <c r="F770" s="24"/>
      <c r="G770" s="24"/>
      <c r="H770" s="25"/>
      <c r="I770" s="3">
        <f t="shared" si="372"/>
        <v>0</v>
      </c>
    </row>
    <row r="771" spans="1:9" hidden="1" x14ac:dyDescent="0.2">
      <c r="A771" s="32" t="s">
        <v>36</v>
      </c>
      <c r="B771" s="59"/>
      <c r="C771" s="24">
        <v>0</v>
      </c>
      <c r="D771" s="24">
        <f t="shared" ref="D771:H771" si="400">D773+D774+D775-D772</f>
        <v>0</v>
      </c>
      <c r="E771" s="24">
        <f t="shared" si="400"/>
        <v>0</v>
      </c>
      <c r="F771" s="24">
        <f t="shared" si="400"/>
        <v>0</v>
      </c>
      <c r="G771" s="24">
        <f t="shared" si="400"/>
        <v>0</v>
      </c>
      <c r="H771" s="25">
        <f t="shared" si="400"/>
        <v>0</v>
      </c>
      <c r="I771" s="3">
        <f t="shared" si="372"/>
        <v>0</v>
      </c>
    </row>
    <row r="772" spans="1:9" hidden="1" x14ac:dyDescent="0.2">
      <c r="A772" s="32" t="s">
        <v>37</v>
      </c>
      <c r="B772" s="59"/>
      <c r="C772" s="24">
        <v>0</v>
      </c>
      <c r="D772" s="24"/>
      <c r="E772" s="24">
        <f t="shared" ref="E772:E775" si="401">C772+D772</f>
        <v>0</v>
      </c>
      <c r="F772" s="24"/>
      <c r="G772" s="24"/>
      <c r="H772" s="25"/>
      <c r="I772" s="3">
        <f t="shared" si="372"/>
        <v>0</v>
      </c>
    </row>
    <row r="773" spans="1:9" hidden="1" x14ac:dyDescent="0.2">
      <c r="A773" s="20" t="s">
        <v>38</v>
      </c>
      <c r="B773" s="61" t="s">
        <v>51</v>
      </c>
      <c r="C773" s="21">
        <v>0</v>
      </c>
      <c r="D773" s="21"/>
      <c r="E773" s="21">
        <f t="shared" si="401"/>
        <v>0</v>
      </c>
      <c r="F773" s="21"/>
      <c r="G773" s="21"/>
      <c r="H773" s="22"/>
      <c r="I773" s="3">
        <f t="shared" si="372"/>
        <v>0</v>
      </c>
    </row>
    <row r="774" spans="1:9" hidden="1" x14ac:dyDescent="0.2">
      <c r="A774" s="20" t="s">
        <v>40</v>
      </c>
      <c r="B774" s="61" t="s">
        <v>52</v>
      </c>
      <c r="C774" s="21">
        <v>0</v>
      </c>
      <c r="D774" s="21"/>
      <c r="E774" s="21">
        <f t="shared" si="401"/>
        <v>0</v>
      </c>
      <c r="F774" s="21"/>
      <c r="G774" s="21"/>
      <c r="H774" s="22"/>
      <c r="I774" s="3">
        <f t="shared" si="372"/>
        <v>0</v>
      </c>
    </row>
    <row r="775" spans="1:9" hidden="1" x14ac:dyDescent="0.2">
      <c r="A775" s="20" t="s">
        <v>42</v>
      </c>
      <c r="B775" s="61" t="s">
        <v>53</v>
      </c>
      <c r="C775" s="21">
        <v>0</v>
      </c>
      <c r="D775" s="21"/>
      <c r="E775" s="21">
        <f t="shared" si="401"/>
        <v>0</v>
      </c>
      <c r="F775" s="21"/>
      <c r="G775" s="21"/>
      <c r="H775" s="22"/>
      <c r="I775" s="3">
        <f t="shared" si="372"/>
        <v>0</v>
      </c>
    </row>
    <row r="776" spans="1:9" hidden="1" x14ac:dyDescent="0.2">
      <c r="A776" s="83"/>
      <c r="B776" s="95"/>
      <c r="C776" s="21"/>
      <c r="D776" s="21"/>
      <c r="E776" s="21"/>
      <c r="F776" s="21"/>
      <c r="G776" s="21"/>
      <c r="H776" s="22"/>
      <c r="I776" s="3">
        <f t="shared" si="372"/>
        <v>0</v>
      </c>
    </row>
    <row r="777" spans="1:9" hidden="1" x14ac:dyDescent="0.2">
      <c r="A777" s="26" t="s">
        <v>54</v>
      </c>
      <c r="B777" s="63" t="s">
        <v>55</v>
      </c>
      <c r="C777" s="24">
        <v>0</v>
      </c>
      <c r="D777" s="24"/>
      <c r="E777" s="24">
        <f>C777+D777</f>
        <v>0</v>
      </c>
      <c r="F777" s="24"/>
      <c r="G777" s="24"/>
      <c r="H777" s="25"/>
      <c r="I777" s="3">
        <f t="shared" si="372"/>
        <v>0</v>
      </c>
    </row>
    <row r="778" spans="1:9" hidden="1" x14ac:dyDescent="0.2">
      <c r="A778" s="83"/>
      <c r="B778" s="95"/>
      <c r="C778" s="21"/>
      <c r="D778" s="21"/>
      <c r="E778" s="21"/>
      <c r="F778" s="21"/>
      <c r="G778" s="21"/>
      <c r="H778" s="22"/>
      <c r="I778" s="3">
        <f t="shared" si="372"/>
        <v>0</v>
      </c>
    </row>
    <row r="779" spans="1:9" hidden="1" x14ac:dyDescent="0.2">
      <c r="A779" s="26" t="s">
        <v>56</v>
      </c>
      <c r="B779" s="63"/>
      <c r="C779" s="24">
        <v>0</v>
      </c>
      <c r="D779" s="24">
        <f t="shared" ref="D779:H779" si="402">D732-D750</f>
        <v>0</v>
      </c>
      <c r="E779" s="24">
        <f t="shared" si="402"/>
        <v>0</v>
      </c>
      <c r="F779" s="24">
        <f t="shared" si="402"/>
        <v>0</v>
      </c>
      <c r="G779" s="24">
        <f t="shared" si="402"/>
        <v>0</v>
      </c>
      <c r="H779" s="25">
        <f t="shared" si="402"/>
        <v>0</v>
      </c>
      <c r="I779" s="3">
        <f t="shared" si="372"/>
        <v>0</v>
      </c>
    </row>
    <row r="780" spans="1:9" hidden="1" x14ac:dyDescent="0.2">
      <c r="A780" s="81"/>
      <c r="B780" s="95"/>
      <c r="C780" s="21"/>
      <c r="D780" s="21"/>
      <c r="E780" s="21"/>
      <c r="F780" s="21"/>
      <c r="G780" s="21"/>
      <c r="H780" s="22"/>
      <c r="I780" s="3">
        <f t="shared" si="372"/>
        <v>0</v>
      </c>
    </row>
    <row r="781" spans="1:9" s="6" customFormat="1" ht="25.5" x14ac:dyDescent="0.2">
      <c r="A781" s="77" t="s">
        <v>73</v>
      </c>
      <c r="B781" s="78"/>
      <c r="C781" s="79">
        <v>195</v>
      </c>
      <c r="D781" s="79">
        <f t="shared" ref="D781:H781" si="403">D782</f>
        <v>100</v>
      </c>
      <c r="E781" s="79">
        <f t="shared" si="403"/>
        <v>295</v>
      </c>
      <c r="F781" s="79">
        <f t="shared" si="403"/>
        <v>0</v>
      </c>
      <c r="G781" s="79">
        <f t="shared" si="403"/>
        <v>0</v>
      </c>
      <c r="H781" s="80">
        <f t="shared" si="403"/>
        <v>0</v>
      </c>
      <c r="I781" s="19">
        <f t="shared" si="372"/>
        <v>295</v>
      </c>
    </row>
    <row r="782" spans="1:9" x14ac:dyDescent="0.2">
      <c r="A782" s="33" t="s">
        <v>61</v>
      </c>
      <c r="B782" s="64"/>
      <c r="C782" s="34">
        <v>195</v>
      </c>
      <c r="D782" s="34">
        <f t="shared" ref="D782:H782" si="404">SUM(D783,D784,D785,D786)</f>
        <v>100</v>
      </c>
      <c r="E782" s="34">
        <f t="shared" si="404"/>
        <v>295</v>
      </c>
      <c r="F782" s="34">
        <f t="shared" si="404"/>
        <v>0</v>
      </c>
      <c r="G782" s="34">
        <f t="shared" si="404"/>
        <v>0</v>
      </c>
      <c r="H782" s="35">
        <f t="shared" si="404"/>
        <v>0</v>
      </c>
      <c r="I782" s="3">
        <f t="shared" ref="I782:I845" si="405">SUM(E782:H782)</f>
        <v>295</v>
      </c>
    </row>
    <row r="783" spans="1:9" x14ac:dyDescent="0.2">
      <c r="A783" s="20" t="s">
        <v>6</v>
      </c>
      <c r="B783" s="48"/>
      <c r="C783" s="21">
        <v>195</v>
      </c>
      <c r="D783" s="21">
        <v>100</v>
      </c>
      <c r="E783" s="21">
        <f>SUM(C783,D783)</f>
        <v>295</v>
      </c>
      <c r="F783" s="21"/>
      <c r="G783" s="21"/>
      <c r="H783" s="22"/>
      <c r="I783" s="3">
        <f t="shared" si="405"/>
        <v>295</v>
      </c>
    </row>
    <row r="784" spans="1:9" hidden="1" x14ac:dyDescent="0.2">
      <c r="A784" s="20" t="s">
        <v>7</v>
      </c>
      <c r="B784" s="94"/>
      <c r="C784" s="21">
        <v>0</v>
      </c>
      <c r="D784" s="21"/>
      <c r="E784" s="21">
        <f t="shared" ref="E784:E785" si="406">SUM(C784,D784)</f>
        <v>0</v>
      </c>
      <c r="F784" s="21"/>
      <c r="G784" s="21"/>
      <c r="H784" s="22"/>
      <c r="I784" s="3">
        <f t="shared" si="405"/>
        <v>0</v>
      </c>
    </row>
    <row r="785" spans="1:9" ht="38.25" hidden="1" x14ac:dyDescent="0.2">
      <c r="A785" s="20" t="s">
        <v>8</v>
      </c>
      <c r="B785" s="48">
        <v>420269</v>
      </c>
      <c r="C785" s="21">
        <v>0</v>
      </c>
      <c r="D785" s="21"/>
      <c r="E785" s="21">
        <f t="shared" si="406"/>
        <v>0</v>
      </c>
      <c r="F785" s="21"/>
      <c r="G785" s="21"/>
      <c r="H785" s="22"/>
      <c r="I785" s="3">
        <f t="shared" si="405"/>
        <v>0</v>
      </c>
    </row>
    <row r="786" spans="1:9" ht="25.5" hidden="1" x14ac:dyDescent="0.2">
      <c r="A786" s="23" t="s">
        <v>9</v>
      </c>
      <c r="B786" s="49" t="s">
        <v>10</v>
      </c>
      <c r="C786" s="24">
        <v>0</v>
      </c>
      <c r="D786" s="24">
        <f t="shared" ref="D786:H786" si="407">SUM(D787,D791,D795)</f>
        <v>0</v>
      </c>
      <c r="E786" s="24">
        <f t="shared" si="407"/>
        <v>0</v>
      </c>
      <c r="F786" s="24">
        <f t="shared" si="407"/>
        <v>0</v>
      </c>
      <c r="G786" s="24">
        <f t="shared" si="407"/>
        <v>0</v>
      </c>
      <c r="H786" s="25">
        <f t="shared" si="407"/>
        <v>0</v>
      </c>
      <c r="I786" s="3">
        <f t="shared" si="405"/>
        <v>0</v>
      </c>
    </row>
    <row r="787" spans="1:9" hidden="1" x14ac:dyDescent="0.2">
      <c r="A787" s="26" t="s">
        <v>11</v>
      </c>
      <c r="B787" s="50" t="s">
        <v>12</v>
      </c>
      <c r="C787" s="24">
        <v>0</v>
      </c>
      <c r="D787" s="24">
        <f t="shared" ref="D787:H787" si="408">SUM(D788:D790)</f>
        <v>0</v>
      </c>
      <c r="E787" s="24">
        <f t="shared" si="408"/>
        <v>0</v>
      </c>
      <c r="F787" s="24">
        <f t="shared" si="408"/>
        <v>0</v>
      </c>
      <c r="G787" s="24">
        <f t="shared" si="408"/>
        <v>0</v>
      </c>
      <c r="H787" s="25">
        <f t="shared" si="408"/>
        <v>0</v>
      </c>
      <c r="I787" s="3">
        <f t="shared" si="405"/>
        <v>0</v>
      </c>
    </row>
    <row r="788" spans="1:9" hidden="1" x14ac:dyDescent="0.2">
      <c r="A788" s="27" t="s">
        <v>13</v>
      </c>
      <c r="B788" s="51" t="s">
        <v>14</v>
      </c>
      <c r="C788" s="21">
        <v>0</v>
      </c>
      <c r="D788" s="21"/>
      <c r="E788" s="21">
        <f t="shared" ref="E788:E790" si="409">SUM(C788,D788)</f>
        <v>0</v>
      </c>
      <c r="F788" s="21"/>
      <c r="G788" s="21"/>
      <c r="H788" s="22"/>
      <c r="I788" s="3">
        <f t="shared" si="405"/>
        <v>0</v>
      </c>
    </row>
    <row r="789" spans="1:9" hidden="1" x14ac:dyDescent="0.2">
      <c r="A789" s="27" t="s">
        <v>15</v>
      </c>
      <c r="B789" s="52" t="s">
        <v>16</v>
      </c>
      <c r="C789" s="21">
        <v>0</v>
      </c>
      <c r="D789" s="21"/>
      <c r="E789" s="21">
        <f t="shared" si="409"/>
        <v>0</v>
      </c>
      <c r="F789" s="21"/>
      <c r="G789" s="21"/>
      <c r="H789" s="22"/>
      <c r="I789" s="3">
        <f t="shared" si="405"/>
        <v>0</v>
      </c>
    </row>
    <row r="790" spans="1:9" hidden="1" x14ac:dyDescent="0.2">
      <c r="A790" s="27" t="s">
        <v>17</v>
      </c>
      <c r="B790" s="52" t="s">
        <v>18</v>
      </c>
      <c r="C790" s="21">
        <v>0</v>
      </c>
      <c r="D790" s="21"/>
      <c r="E790" s="21">
        <f t="shared" si="409"/>
        <v>0</v>
      </c>
      <c r="F790" s="21"/>
      <c r="G790" s="21"/>
      <c r="H790" s="22"/>
      <c r="I790" s="3">
        <f t="shared" si="405"/>
        <v>0</v>
      </c>
    </row>
    <row r="791" spans="1:9" hidden="1" x14ac:dyDescent="0.2">
      <c r="A791" s="26" t="s">
        <v>19</v>
      </c>
      <c r="B791" s="53" t="s">
        <v>20</v>
      </c>
      <c r="C791" s="24">
        <v>0</v>
      </c>
      <c r="D791" s="24">
        <f t="shared" ref="D791:H791" si="410">SUM(D792:D794)</f>
        <v>0</v>
      </c>
      <c r="E791" s="24">
        <f t="shared" si="410"/>
        <v>0</v>
      </c>
      <c r="F791" s="24">
        <f t="shared" si="410"/>
        <v>0</v>
      </c>
      <c r="G791" s="24">
        <f t="shared" si="410"/>
        <v>0</v>
      </c>
      <c r="H791" s="25">
        <f t="shared" si="410"/>
        <v>0</v>
      </c>
      <c r="I791" s="3">
        <f t="shared" si="405"/>
        <v>0</v>
      </c>
    </row>
    <row r="792" spans="1:9" hidden="1" x14ac:dyDescent="0.2">
      <c r="A792" s="27" t="s">
        <v>13</v>
      </c>
      <c r="B792" s="52" t="s">
        <v>21</v>
      </c>
      <c r="C792" s="21">
        <v>0</v>
      </c>
      <c r="D792" s="21"/>
      <c r="E792" s="21">
        <f t="shared" ref="E792:E794" si="411">SUM(C792,D792)</f>
        <v>0</v>
      </c>
      <c r="F792" s="21"/>
      <c r="G792" s="21"/>
      <c r="H792" s="22"/>
      <c r="I792" s="3">
        <f t="shared" si="405"/>
        <v>0</v>
      </c>
    </row>
    <row r="793" spans="1:9" hidden="1" x14ac:dyDescent="0.2">
      <c r="A793" s="27" t="s">
        <v>15</v>
      </c>
      <c r="B793" s="52" t="s">
        <v>22</v>
      </c>
      <c r="C793" s="21">
        <v>0</v>
      </c>
      <c r="D793" s="21"/>
      <c r="E793" s="21">
        <f t="shared" si="411"/>
        <v>0</v>
      </c>
      <c r="F793" s="21"/>
      <c r="G793" s="21"/>
      <c r="H793" s="22"/>
      <c r="I793" s="3">
        <f t="shared" si="405"/>
        <v>0</v>
      </c>
    </row>
    <row r="794" spans="1:9" hidden="1" x14ac:dyDescent="0.2">
      <c r="A794" s="27" t="s">
        <v>17</v>
      </c>
      <c r="B794" s="52" t="s">
        <v>23</v>
      </c>
      <c r="C794" s="21">
        <v>0</v>
      </c>
      <c r="D794" s="21"/>
      <c r="E794" s="21">
        <f t="shared" si="411"/>
        <v>0</v>
      </c>
      <c r="F794" s="21"/>
      <c r="G794" s="21"/>
      <c r="H794" s="22"/>
      <c r="I794" s="3">
        <f t="shared" si="405"/>
        <v>0</v>
      </c>
    </row>
    <row r="795" spans="1:9" hidden="1" x14ac:dyDescent="0.2">
      <c r="A795" s="26" t="s">
        <v>24</v>
      </c>
      <c r="B795" s="53" t="s">
        <v>25</v>
      </c>
      <c r="C795" s="24">
        <v>0</v>
      </c>
      <c r="D795" s="24">
        <f t="shared" ref="D795:H795" si="412">SUM(D796:D798)</f>
        <v>0</v>
      </c>
      <c r="E795" s="24">
        <f t="shared" si="412"/>
        <v>0</v>
      </c>
      <c r="F795" s="24">
        <f t="shared" si="412"/>
        <v>0</v>
      </c>
      <c r="G795" s="24">
        <f t="shared" si="412"/>
        <v>0</v>
      </c>
      <c r="H795" s="25">
        <f t="shared" si="412"/>
        <v>0</v>
      </c>
      <c r="I795" s="3">
        <f t="shared" si="405"/>
        <v>0</v>
      </c>
    </row>
    <row r="796" spans="1:9" hidden="1" x14ac:dyDescent="0.2">
      <c r="A796" s="27" t="s">
        <v>13</v>
      </c>
      <c r="B796" s="52" t="s">
        <v>26</v>
      </c>
      <c r="C796" s="21">
        <v>0</v>
      </c>
      <c r="D796" s="21"/>
      <c r="E796" s="21">
        <f t="shared" ref="E796:E798" si="413">SUM(C796,D796)</f>
        <v>0</v>
      </c>
      <c r="F796" s="21"/>
      <c r="G796" s="21"/>
      <c r="H796" s="22"/>
      <c r="I796" s="3">
        <f t="shared" si="405"/>
        <v>0</v>
      </c>
    </row>
    <row r="797" spans="1:9" hidden="1" x14ac:dyDescent="0.2">
      <c r="A797" s="27" t="s">
        <v>15</v>
      </c>
      <c r="B797" s="52" t="s">
        <v>27</v>
      </c>
      <c r="C797" s="21">
        <v>0</v>
      </c>
      <c r="D797" s="21"/>
      <c r="E797" s="21">
        <f t="shared" si="413"/>
        <v>0</v>
      </c>
      <c r="F797" s="21"/>
      <c r="G797" s="21"/>
      <c r="H797" s="22"/>
      <c r="I797" s="3">
        <f t="shared" si="405"/>
        <v>0</v>
      </c>
    </row>
    <row r="798" spans="1:9" hidden="1" x14ac:dyDescent="0.2">
      <c r="A798" s="27" t="s">
        <v>17</v>
      </c>
      <c r="B798" s="52" t="s">
        <v>28</v>
      </c>
      <c r="C798" s="21">
        <v>0</v>
      </c>
      <c r="D798" s="21"/>
      <c r="E798" s="21">
        <f t="shared" si="413"/>
        <v>0</v>
      </c>
      <c r="F798" s="21"/>
      <c r="G798" s="21"/>
      <c r="H798" s="22"/>
      <c r="I798" s="3">
        <f t="shared" si="405"/>
        <v>0</v>
      </c>
    </row>
    <row r="799" spans="1:9" x14ac:dyDescent="0.2">
      <c r="A799" s="33" t="s">
        <v>80</v>
      </c>
      <c r="B799" s="64"/>
      <c r="C799" s="34">
        <v>195</v>
      </c>
      <c r="D799" s="34">
        <f t="shared" ref="D799:H799" si="414">SUM(D800,D803,D826)</f>
        <v>100</v>
      </c>
      <c r="E799" s="34">
        <f t="shared" si="414"/>
        <v>295</v>
      </c>
      <c r="F799" s="34">
        <f t="shared" si="414"/>
        <v>0</v>
      </c>
      <c r="G799" s="34">
        <f t="shared" si="414"/>
        <v>0</v>
      </c>
      <c r="H799" s="35">
        <f t="shared" si="414"/>
        <v>0</v>
      </c>
      <c r="I799" s="3">
        <f t="shared" si="405"/>
        <v>295</v>
      </c>
    </row>
    <row r="800" spans="1:9" x14ac:dyDescent="0.2">
      <c r="A800" s="31" t="s">
        <v>30</v>
      </c>
      <c r="B800" s="55">
        <v>20</v>
      </c>
      <c r="C800" s="24">
        <v>2</v>
      </c>
      <c r="D800" s="24">
        <f t="shared" ref="D800:H800" si="415">SUM(D801)</f>
        <v>0</v>
      </c>
      <c r="E800" s="24">
        <f t="shared" si="415"/>
        <v>2</v>
      </c>
      <c r="F800" s="24">
        <f t="shared" si="415"/>
        <v>0</v>
      </c>
      <c r="G800" s="24">
        <f t="shared" si="415"/>
        <v>0</v>
      </c>
      <c r="H800" s="25">
        <f t="shared" si="415"/>
        <v>0</v>
      </c>
      <c r="I800" s="3">
        <f t="shared" si="405"/>
        <v>2</v>
      </c>
    </row>
    <row r="801" spans="1:9" x14ac:dyDescent="0.2">
      <c r="A801" s="27" t="s">
        <v>31</v>
      </c>
      <c r="B801" s="56" t="s">
        <v>32</v>
      </c>
      <c r="C801" s="21">
        <v>2</v>
      </c>
      <c r="D801" s="21"/>
      <c r="E801" s="21">
        <f>C801+D801</f>
        <v>2</v>
      </c>
      <c r="F801" s="21"/>
      <c r="G801" s="21"/>
      <c r="H801" s="22"/>
      <c r="I801" s="3">
        <f t="shared" si="405"/>
        <v>2</v>
      </c>
    </row>
    <row r="802" spans="1:9" hidden="1" x14ac:dyDescent="0.2">
      <c r="A802" s="27"/>
      <c r="B802" s="51"/>
      <c r="C802" s="21"/>
      <c r="D802" s="21"/>
      <c r="E802" s="21"/>
      <c r="F802" s="21"/>
      <c r="G802" s="21"/>
      <c r="H802" s="22"/>
      <c r="I802" s="3">
        <f t="shared" si="405"/>
        <v>0</v>
      </c>
    </row>
    <row r="803" spans="1:9" ht="25.5" x14ac:dyDescent="0.2">
      <c r="A803" s="31" t="s">
        <v>33</v>
      </c>
      <c r="B803" s="57">
        <v>58</v>
      </c>
      <c r="C803" s="24">
        <v>193</v>
      </c>
      <c r="D803" s="24">
        <f t="shared" ref="D803:H803" si="416">SUM(D804,D811,D818)</f>
        <v>100</v>
      </c>
      <c r="E803" s="24">
        <f t="shared" si="416"/>
        <v>293</v>
      </c>
      <c r="F803" s="24">
        <f t="shared" si="416"/>
        <v>0</v>
      </c>
      <c r="G803" s="24">
        <f t="shared" si="416"/>
        <v>0</v>
      </c>
      <c r="H803" s="25">
        <f t="shared" si="416"/>
        <v>0</v>
      </c>
      <c r="I803" s="3">
        <f t="shared" si="405"/>
        <v>293</v>
      </c>
    </row>
    <row r="804" spans="1:9" hidden="1" x14ac:dyDescent="0.2">
      <c r="A804" s="31" t="s">
        <v>34</v>
      </c>
      <c r="B804" s="58" t="s">
        <v>35</v>
      </c>
      <c r="C804" s="24">
        <v>0</v>
      </c>
      <c r="D804" s="24">
        <f t="shared" ref="D804:H804" si="417">SUM(D808,D809,D810)</f>
        <v>0</v>
      </c>
      <c r="E804" s="24">
        <f t="shared" si="417"/>
        <v>0</v>
      </c>
      <c r="F804" s="24">
        <f t="shared" si="417"/>
        <v>0</v>
      </c>
      <c r="G804" s="24">
        <f t="shared" si="417"/>
        <v>0</v>
      </c>
      <c r="H804" s="25">
        <f t="shared" si="417"/>
        <v>0</v>
      </c>
      <c r="I804" s="3">
        <f t="shared" si="405"/>
        <v>0</v>
      </c>
    </row>
    <row r="805" spans="1:9" hidden="1" x14ac:dyDescent="0.2">
      <c r="A805" s="32" t="s">
        <v>1</v>
      </c>
      <c r="B805" s="59"/>
      <c r="C805" s="24"/>
      <c r="D805" s="24"/>
      <c r="E805" s="24"/>
      <c r="F805" s="24"/>
      <c r="G805" s="24"/>
      <c r="H805" s="25"/>
      <c r="I805" s="3">
        <f t="shared" si="405"/>
        <v>0</v>
      </c>
    </row>
    <row r="806" spans="1:9" hidden="1" x14ac:dyDescent="0.2">
      <c r="A806" s="32" t="s">
        <v>36</v>
      </c>
      <c r="B806" s="59"/>
      <c r="C806" s="24">
        <v>0</v>
      </c>
      <c r="D806" s="24">
        <f t="shared" ref="D806:H806" si="418">D808+D809+D810-D807</f>
        <v>0</v>
      </c>
      <c r="E806" s="24">
        <f t="shared" si="418"/>
        <v>0</v>
      </c>
      <c r="F806" s="24">
        <f t="shared" si="418"/>
        <v>0</v>
      </c>
      <c r="G806" s="24">
        <f t="shared" si="418"/>
        <v>0</v>
      </c>
      <c r="H806" s="25">
        <f t="shared" si="418"/>
        <v>0</v>
      </c>
      <c r="I806" s="3">
        <f t="shared" si="405"/>
        <v>0</v>
      </c>
    </row>
    <row r="807" spans="1:9" hidden="1" x14ac:dyDescent="0.2">
      <c r="A807" s="32" t="s">
        <v>37</v>
      </c>
      <c r="B807" s="59"/>
      <c r="C807" s="24">
        <v>0</v>
      </c>
      <c r="D807" s="24"/>
      <c r="E807" s="24">
        <f t="shared" ref="E807:E810" si="419">C807+D807</f>
        <v>0</v>
      </c>
      <c r="F807" s="24"/>
      <c r="G807" s="24"/>
      <c r="H807" s="25"/>
      <c r="I807" s="3">
        <f t="shared" si="405"/>
        <v>0</v>
      </c>
    </row>
    <row r="808" spans="1:9" hidden="1" x14ac:dyDescent="0.2">
      <c r="A808" s="20" t="s">
        <v>38</v>
      </c>
      <c r="B808" s="60" t="s">
        <v>39</v>
      </c>
      <c r="C808" s="21">
        <v>0</v>
      </c>
      <c r="D808" s="21"/>
      <c r="E808" s="21">
        <f t="shared" si="419"/>
        <v>0</v>
      </c>
      <c r="F808" s="21"/>
      <c r="G808" s="21"/>
      <c r="H808" s="22"/>
      <c r="I808" s="3">
        <f t="shared" si="405"/>
        <v>0</v>
      </c>
    </row>
    <row r="809" spans="1:9" hidden="1" x14ac:dyDescent="0.2">
      <c r="A809" s="20" t="s">
        <v>40</v>
      </c>
      <c r="B809" s="60" t="s">
        <v>41</v>
      </c>
      <c r="C809" s="21">
        <v>0</v>
      </c>
      <c r="D809" s="21"/>
      <c r="E809" s="21">
        <f t="shared" si="419"/>
        <v>0</v>
      </c>
      <c r="F809" s="21"/>
      <c r="G809" s="21"/>
      <c r="H809" s="22"/>
      <c r="I809" s="3">
        <f t="shared" si="405"/>
        <v>0</v>
      </c>
    </row>
    <row r="810" spans="1:9" hidden="1" x14ac:dyDescent="0.2">
      <c r="A810" s="20" t="s">
        <v>42</v>
      </c>
      <c r="B810" s="61" t="s">
        <v>43</v>
      </c>
      <c r="C810" s="21">
        <v>0</v>
      </c>
      <c r="D810" s="21"/>
      <c r="E810" s="21">
        <f t="shared" si="419"/>
        <v>0</v>
      </c>
      <c r="F810" s="21"/>
      <c r="G810" s="21"/>
      <c r="H810" s="22"/>
      <c r="I810" s="3">
        <f t="shared" si="405"/>
        <v>0</v>
      </c>
    </row>
    <row r="811" spans="1:9" hidden="1" x14ac:dyDescent="0.2">
      <c r="A811" s="31" t="s">
        <v>44</v>
      </c>
      <c r="B811" s="62" t="s">
        <v>45</v>
      </c>
      <c r="C811" s="24">
        <v>0</v>
      </c>
      <c r="D811" s="24">
        <f t="shared" ref="D811:H811" si="420">SUM(D815,D816,D817)</f>
        <v>0</v>
      </c>
      <c r="E811" s="24">
        <f t="shared" si="420"/>
        <v>0</v>
      </c>
      <c r="F811" s="24">
        <f t="shared" si="420"/>
        <v>0</v>
      </c>
      <c r="G811" s="24">
        <f t="shared" si="420"/>
        <v>0</v>
      </c>
      <c r="H811" s="25">
        <f t="shared" si="420"/>
        <v>0</v>
      </c>
      <c r="I811" s="3">
        <f t="shared" si="405"/>
        <v>0</v>
      </c>
    </row>
    <row r="812" spans="1:9" hidden="1" x14ac:dyDescent="0.2">
      <c r="A812" s="82" t="s">
        <v>1</v>
      </c>
      <c r="B812" s="62"/>
      <c r="C812" s="24"/>
      <c r="D812" s="24"/>
      <c r="E812" s="24"/>
      <c r="F812" s="24"/>
      <c r="G812" s="24"/>
      <c r="H812" s="25"/>
      <c r="I812" s="3">
        <f t="shared" si="405"/>
        <v>0</v>
      </c>
    </row>
    <row r="813" spans="1:9" hidden="1" x14ac:dyDescent="0.2">
      <c r="A813" s="32" t="s">
        <v>36</v>
      </c>
      <c r="B813" s="59"/>
      <c r="C813" s="24">
        <v>0</v>
      </c>
      <c r="D813" s="24">
        <f t="shared" ref="D813:H813" si="421">D815+D816+D817-D814</f>
        <v>0</v>
      </c>
      <c r="E813" s="24">
        <f t="shared" si="421"/>
        <v>0</v>
      </c>
      <c r="F813" s="24">
        <f t="shared" si="421"/>
        <v>0</v>
      </c>
      <c r="G813" s="24">
        <f t="shared" si="421"/>
        <v>0</v>
      </c>
      <c r="H813" s="25">
        <f t="shared" si="421"/>
        <v>0</v>
      </c>
      <c r="I813" s="3">
        <f t="shared" si="405"/>
        <v>0</v>
      </c>
    </row>
    <row r="814" spans="1:9" hidden="1" x14ac:dyDescent="0.2">
      <c r="A814" s="32" t="s">
        <v>37</v>
      </c>
      <c r="B814" s="59"/>
      <c r="C814" s="24">
        <v>0</v>
      </c>
      <c r="D814" s="24"/>
      <c r="E814" s="24">
        <f t="shared" ref="E814:E817" si="422">C814+D814</f>
        <v>0</v>
      </c>
      <c r="F814" s="24"/>
      <c r="G814" s="24"/>
      <c r="H814" s="25"/>
      <c r="I814" s="3">
        <f t="shared" si="405"/>
        <v>0</v>
      </c>
    </row>
    <row r="815" spans="1:9" hidden="1" x14ac:dyDescent="0.2">
      <c r="A815" s="20" t="s">
        <v>38</v>
      </c>
      <c r="B815" s="61" t="s">
        <v>46</v>
      </c>
      <c r="C815" s="21">
        <v>0</v>
      </c>
      <c r="D815" s="21"/>
      <c r="E815" s="21">
        <f t="shared" si="422"/>
        <v>0</v>
      </c>
      <c r="F815" s="21"/>
      <c r="G815" s="21"/>
      <c r="H815" s="22"/>
      <c r="I815" s="3">
        <f t="shared" si="405"/>
        <v>0</v>
      </c>
    </row>
    <row r="816" spans="1:9" hidden="1" x14ac:dyDescent="0.2">
      <c r="A816" s="20" t="s">
        <v>40</v>
      </c>
      <c r="B816" s="61" t="s">
        <v>47</v>
      </c>
      <c r="C816" s="21">
        <v>0</v>
      </c>
      <c r="D816" s="21"/>
      <c r="E816" s="21">
        <f t="shared" si="422"/>
        <v>0</v>
      </c>
      <c r="F816" s="21"/>
      <c r="G816" s="21"/>
      <c r="H816" s="22"/>
      <c r="I816" s="3">
        <f t="shared" si="405"/>
        <v>0</v>
      </c>
    </row>
    <row r="817" spans="1:11" hidden="1" x14ac:dyDescent="0.2">
      <c r="A817" s="20" t="s">
        <v>42</v>
      </c>
      <c r="B817" s="61" t="s">
        <v>48</v>
      </c>
      <c r="C817" s="21">
        <v>0</v>
      </c>
      <c r="D817" s="21"/>
      <c r="E817" s="21">
        <f t="shared" si="422"/>
        <v>0</v>
      </c>
      <c r="F817" s="21"/>
      <c r="G817" s="21"/>
      <c r="H817" s="22"/>
      <c r="I817" s="3">
        <f t="shared" si="405"/>
        <v>0</v>
      </c>
    </row>
    <row r="818" spans="1:11" x14ac:dyDescent="0.2">
      <c r="A818" s="31" t="s">
        <v>49</v>
      </c>
      <c r="B818" s="63" t="s">
        <v>50</v>
      </c>
      <c r="C818" s="24">
        <v>193</v>
      </c>
      <c r="D818" s="24">
        <f t="shared" ref="D818:H818" si="423">SUM(D822,D823,D824)</f>
        <v>100</v>
      </c>
      <c r="E818" s="24">
        <f t="shared" si="423"/>
        <v>293</v>
      </c>
      <c r="F818" s="24">
        <f t="shared" si="423"/>
        <v>0</v>
      </c>
      <c r="G818" s="24">
        <f t="shared" si="423"/>
        <v>0</v>
      </c>
      <c r="H818" s="25">
        <f t="shared" si="423"/>
        <v>0</v>
      </c>
      <c r="I818" s="3">
        <f t="shared" si="405"/>
        <v>293</v>
      </c>
    </row>
    <row r="819" spans="1:11" hidden="1" x14ac:dyDescent="0.2">
      <c r="A819" s="82" t="s">
        <v>1</v>
      </c>
      <c r="B819" s="63"/>
      <c r="C819" s="24"/>
      <c r="D819" s="24"/>
      <c r="E819" s="24"/>
      <c r="F819" s="24"/>
      <c r="G819" s="24"/>
      <c r="H819" s="25"/>
      <c r="I819" s="3">
        <f t="shared" si="405"/>
        <v>0</v>
      </c>
    </row>
    <row r="820" spans="1:11" x14ac:dyDescent="0.2">
      <c r="A820" s="32" t="s">
        <v>36</v>
      </c>
      <c r="B820" s="59"/>
      <c r="C820" s="24">
        <v>168</v>
      </c>
      <c r="D820" s="24">
        <f t="shared" ref="D820:H820" si="424">D822+D823+D824-D821</f>
        <v>0</v>
      </c>
      <c r="E820" s="24">
        <f t="shared" si="424"/>
        <v>168</v>
      </c>
      <c r="F820" s="24">
        <f t="shared" si="424"/>
        <v>0</v>
      </c>
      <c r="G820" s="24">
        <f t="shared" si="424"/>
        <v>0</v>
      </c>
      <c r="H820" s="25">
        <f t="shared" si="424"/>
        <v>0</v>
      </c>
      <c r="I820" s="3">
        <f t="shared" si="405"/>
        <v>168</v>
      </c>
    </row>
    <row r="821" spans="1:11" x14ac:dyDescent="0.2">
      <c r="A821" s="32" t="s">
        <v>37</v>
      </c>
      <c r="B821" s="59"/>
      <c r="C821" s="24">
        <v>25</v>
      </c>
      <c r="D821" s="24">
        <v>100</v>
      </c>
      <c r="E821" s="24">
        <f>C821+D821</f>
        <v>125</v>
      </c>
      <c r="F821" s="24"/>
      <c r="G821" s="24"/>
      <c r="H821" s="25"/>
      <c r="I821" s="3">
        <f t="shared" si="405"/>
        <v>125</v>
      </c>
    </row>
    <row r="822" spans="1:11" x14ac:dyDescent="0.2">
      <c r="A822" s="20" t="s">
        <v>38</v>
      </c>
      <c r="B822" s="61" t="s">
        <v>51</v>
      </c>
      <c r="C822" s="21">
        <v>19</v>
      </c>
      <c r="D822" s="21">
        <v>10</v>
      </c>
      <c r="E822" s="21">
        <f t="shared" ref="E821:E824" si="425">C822+D822</f>
        <v>29</v>
      </c>
      <c r="F822" s="21"/>
      <c r="G822" s="21"/>
      <c r="H822" s="22"/>
      <c r="I822" s="3">
        <f t="shared" si="405"/>
        <v>29</v>
      </c>
      <c r="J822" s="2">
        <v>0.05</v>
      </c>
      <c r="K822" s="2">
        <v>0.05</v>
      </c>
    </row>
    <row r="823" spans="1:11" x14ac:dyDescent="0.2">
      <c r="A823" s="20" t="s">
        <v>40</v>
      </c>
      <c r="B823" s="61" t="s">
        <v>52</v>
      </c>
      <c r="C823" s="21">
        <v>174</v>
      </c>
      <c r="D823" s="21">
        <v>90</v>
      </c>
      <c r="E823" s="21">
        <f t="shared" si="425"/>
        <v>264</v>
      </c>
      <c r="F823" s="21"/>
      <c r="G823" s="21"/>
      <c r="H823" s="22"/>
      <c r="I823" s="3">
        <f t="shared" si="405"/>
        <v>264</v>
      </c>
      <c r="J823" s="2">
        <v>0.9</v>
      </c>
    </row>
    <row r="824" spans="1:11" hidden="1" x14ac:dyDescent="0.2">
      <c r="A824" s="20" t="s">
        <v>42</v>
      </c>
      <c r="B824" s="61" t="s">
        <v>53</v>
      </c>
      <c r="C824" s="21">
        <v>0</v>
      </c>
      <c r="D824" s="21"/>
      <c r="E824" s="21">
        <f t="shared" si="425"/>
        <v>0</v>
      </c>
      <c r="F824" s="21"/>
      <c r="G824" s="21"/>
      <c r="H824" s="22"/>
      <c r="I824" s="3">
        <f t="shared" si="405"/>
        <v>0</v>
      </c>
    </row>
    <row r="825" spans="1:11" hidden="1" x14ac:dyDescent="0.2">
      <c r="A825" s="83"/>
      <c r="B825" s="95"/>
      <c r="C825" s="21"/>
      <c r="D825" s="21"/>
      <c r="E825" s="21"/>
      <c r="F825" s="21"/>
      <c r="G825" s="21"/>
      <c r="H825" s="22"/>
      <c r="I825" s="3">
        <f t="shared" si="405"/>
        <v>0</v>
      </c>
    </row>
    <row r="826" spans="1:11" hidden="1" x14ac:dyDescent="0.2">
      <c r="A826" s="26" t="s">
        <v>54</v>
      </c>
      <c r="B826" s="63" t="s">
        <v>55</v>
      </c>
      <c r="C826" s="24">
        <v>0</v>
      </c>
      <c r="D826" s="24"/>
      <c r="E826" s="24">
        <f>C826+D826</f>
        <v>0</v>
      </c>
      <c r="F826" s="24"/>
      <c r="G826" s="24"/>
      <c r="H826" s="25"/>
      <c r="I826" s="3">
        <f t="shared" si="405"/>
        <v>0</v>
      </c>
    </row>
    <row r="827" spans="1:11" hidden="1" x14ac:dyDescent="0.2">
      <c r="A827" s="83"/>
      <c r="B827" s="95"/>
      <c r="C827" s="21"/>
      <c r="D827" s="21"/>
      <c r="E827" s="21"/>
      <c r="F827" s="21"/>
      <c r="G827" s="21"/>
      <c r="H827" s="22"/>
      <c r="I827" s="3">
        <f t="shared" si="405"/>
        <v>0</v>
      </c>
    </row>
    <row r="828" spans="1:11" hidden="1" x14ac:dyDescent="0.2">
      <c r="A828" s="26" t="s">
        <v>56</v>
      </c>
      <c r="B828" s="63"/>
      <c r="C828" s="24">
        <v>0</v>
      </c>
      <c r="D828" s="24">
        <f t="shared" ref="D828:H828" si="426">D781-D799</f>
        <v>0</v>
      </c>
      <c r="E828" s="24">
        <f t="shared" si="426"/>
        <v>0</v>
      </c>
      <c r="F828" s="24">
        <f t="shared" si="426"/>
        <v>0</v>
      </c>
      <c r="G828" s="24">
        <f t="shared" si="426"/>
        <v>0</v>
      </c>
      <c r="H828" s="25">
        <f t="shared" si="426"/>
        <v>0</v>
      </c>
      <c r="I828" s="3">
        <f t="shared" si="405"/>
        <v>0</v>
      </c>
    </row>
    <row r="829" spans="1:11" s="6" customFormat="1" ht="38.25" x14ac:dyDescent="0.2">
      <c r="A829" s="77" t="s">
        <v>74</v>
      </c>
      <c r="B829" s="78"/>
      <c r="C829" s="79">
        <v>95</v>
      </c>
      <c r="D829" s="79">
        <f t="shared" ref="D829:H829" si="427">D830</f>
        <v>0</v>
      </c>
      <c r="E829" s="79">
        <f t="shared" si="427"/>
        <v>95</v>
      </c>
      <c r="F829" s="79">
        <f t="shared" si="427"/>
        <v>0</v>
      </c>
      <c r="G829" s="79">
        <f t="shared" si="427"/>
        <v>0</v>
      </c>
      <c r="H829" s="80">
        <f t="shared" si="427"/>
        <v>0</v>
      </c>
      <c r="I829" s="19">
        <f t="shared" si="405"/>
        <v>95</v>
      </c>
    </row>
    <row r="830" spans="1:11" x14ac:dyDescent="0.2">
      <c r="A830" s="33" t="s">
        <v>61</v>
      </c>
      <c r="B830" s="64"/>
      <c r="C830" s="34">
        <v>95</v>
      </c>
      <c r="D830" s="34">
        <f t="shared" ref="D830:H830" si="428">SUM(D831,D832,D833,D834)</f>
        <v>0</v>
      </c>
      <c r="E830" s="34">
        <f t="shared" si="428"/>
        <v>95</v>
      </c>
      <c r="F830" s="34">
        <f t="shared" si="428"/>
        <v>0</v>
      </c>
      <c r="G830" s="34">
        <f t="shared" si="428"/>
        <v>0</v>
      </c>
      <c r="H830" s="35">
        <f t="shared" si="428"/>
        <v>0</v>
      </c>
      <c r="I830" s="3">
        <f t="shared" si="405"/>
        <v>95</v>
      </c>
    </row>
    <row r="831" spans="1:11" x14ac:dyDescent="0.2">
      <c r="A831" s="20" t="s">
        <v>6</v>
      </c>
      <c r="B831" s="48"/>
      <c r="C831" s="21">
        <v>95</v>
      </c>
      <c r="D831" s="21"/>
      <c r="E831" s="21">
        <f>SUM(C831,D831)</f>
        <v>95</v>
      </c>
      <c r="F831" s="21"/>
      <c r="G831" s="21"/>
      <c r="H831" s="22"/>
      <c r="I831" s="3">
        <f t="shared" si="405"/>
        <v>95</v>
      </c>
    </row>
    <row r="832" spans="1:11" hidden="1" x14ac:dyDescent="0.2">
      <c r="A832" s="20" t="s">
        <v>7</v>
      </c>
      <c r="B832" s="94"/>
      <c r="C832" s="21">
        <v>0</v>
      </c>
      <c r="D832" s="21"/>
      <c r="E832" s="21">
        <f t="shared" ref="E832:E833" si="429">SUM(C832,D832)</f>
        <v>0</v>
      </c>
      <c r="F832" s="21"/>
      <c r="G832" s="21"/>
      <c r="H832" s="22"/>
      <c r="I832" s="3">
        <f t="shared" si="405"/>
        <v>0</v>
      </c>
    </row>
    <row r="833" spans="1:9" ht="38.25" hidden="1" x14ac:dyDescent="0.2">
      <c r="A833" s="20" t="s">
        <v>8</v>
      </c>
      <c r="B833" s="48">
        <v>420269</v>
      </c>
      <c r="C833" s="21">
        <v>0</v>
      </c>
      <c r="D833" s="21"/>
      <c r="E833" s="21">
        <f t="shared" si="429"/>
        <v>0</v>
      </c>
      <c r="F833" s="21"/>
      <c r="G833" s="21"/>
      <c r="H833" s="22"/>
      <c r="I833" s="3">
        <f t="shared" si="405"/>
        <v>0</v>
      </c>
    </row>
    <row r="834" spans="1:9" ht="25.5" hidden="1" x14ac:dyDescent="0.2">
      <c r="A834" s="23" t="s">
        <v>9</v>
      </c>
      <c r="B834" s="49" t="s">
        <v>10</v>
      </c>
      <c r="C834" s="24">
        <v>0</v>
      </c>
      <c r="D834" s="24">
        <f t="shared" ref="D834:H834" si="430">SUM(D835,D839,D843)</f>
        <v>0</v>
      </c>
      <c r="E834" s="24">
        <f t="shared" si="430"/>
        <v>0</v>
      </c>
      <c r="F834" s="24">
        <f t="shared" si="430"/>
        <v>0</v>
      </c>
      <c r="G834" s="24">
        <f t="shared" si="430"/>
        <v>0</v>
      </c>
      <c r="H834" s="25">
        <f t="shared" si="430"/>
        <v>0</v>
      </c>
      <c r="I834" s="3">
        <f t="shared" si="405"/>
        <v>0</v>
      </c>
    </row>
    <row r="835" spans="1:9" hidden="1" x14ac:dyDescent="0.2">
      <c r="A835" s="26" t="s">
        <v>11</v>
      </c>
      <c r="B835" s="50" t="s">
        <v>12</v>
      </c>
      <c r="C835" s="24">
        <v>0</v>
      </c>
      <c r="D835" s="24">
        <f t="shared" ref="D835:H835" si="431">SUM(D836:D838)</f>
        <v>0</v>
      </c>
      <c r="E835" s="24">
        <f t="shared" si="431"/>
        <v>0</v>
      </c>
      <c r="F835" s="24">
        <f t="shared" si="431"/>
        <v>0</v>
      </c>
      <c r="G835" s="24">
        <f t="shared" si="431"/>
        <v>0</v>
      </c>
      <c r="H835" s="25">
        <f t="shared" si="431"/>
        <v>0</v>
      </c>
      <c r="I835" s="3">
        <f t="shared" si="405"/>
        <v>0</v>
      </c>
    </row>
    <row r="836" spans="1:9" hidden="1" x14ac:dyDescent="0.2">
      <c r="A836" s="27" t="s">
        <v>13</v>
      </c>
      <c r="B836" s="51" t="s">
        <v>14</v>
      </c>
      <c r="C836" s="21">
        <v>0</v>
      </c>
      <c r="D836" s="21"/>
      <c r="E836" s="21">
        <f t="shared" ref="E836:E838" si="432">SUM(C836,D836)</f>
        <v>0</v>
      </c>
      <c r="F836" s="21"/>
      <c r="G836" s="21"/>
      <c r="H836" s="22"/>
      <c r="I836" s="3">
        <f t="shared" si="405"/>
        <v>0</v>
      </c>
    </row>
    <row r="837" spans="1:9" hidden="1" x14ac:dyDescent="0.2">
      <c r="A837" s="27" t="s">
        <v>15</v>
      </c>
      <c r="B837" s="52" t="s">
        <v>16</v>
      </c>
      <c r="C837" s="21">
        <v>0</v>
      </c>
      <c r="D837" s="21"/>
      <c r="E837" s="21">
        <f t="shared" si="432"/>
        <v>0</v>
      </c>
      <c r="F837" s="21"/>
      <c r="G837" s="21"/>
      <c r="H837" s="22"/>
      <c r="I837" s="3">
        <f t="shared" si="405"/>
        <v>0</v>
      </c>
    </row>
    <row r="838" spans="1:9" hidden="1" x14ac:dyDescent="0.2">
      <c r="A838" s="27" t="s">
        <v>17</v>
      </c>
      <c r="B838" s="52" t="s">
        <v>18</v>
      </c>
      <c r="C838" s="21">
        <v>0</v>
      </c>
      <c r="D838" s="21"/>
      <c r="E838" s="21">
        <f t="shared" si="432"/>
        <v>0</v>
      </c>
      <c r="F838" s="21"/>
      <c r="G838" s="21"/>
      <c r="H838" s="22"/>
      <c r="I838" s="3">
        <f t="shared" si="405"/>
        <v>0</v>
      </c>
    </row>
    <row r="839" spans="1:9" hidden="1" x14ac:dyDescent="0.2">
      <c r="A839" s="26" t="s">
        <v>19</v>
      </c>
      <c r="B839" s="53" t="s">
        <v>20</v>
      </c>
      <c r="C839" s="24">
        <v>0</v>
      </c>
      <c r="D839" s="24">
        <f t="shared" ref="D839:H839" si="433">SUM(D840:D842)</f>
        <v>0</v>
      </c>
      <c r="E839" s="24">
        <f t="shared" si="433"/>
        <v>0</v>
      </c>
      <c r="F839" s="24">
        <f t="shared" si="433"/>
        <v>0</v>
      </c>
      <c r="G839" s="24">
        <f t="shared" si="433"/>
        <v>0</v>
      </c>
      <c r="H839" s="25">
        <f t="shared" si="433"/>
        <v>0</v>
      </c>
      <c r="I839" s="3">
        <f t="shared" si="405"/>
        <v>0</v>
      </c>
    </row>
    <row r="840" spans="1:9" hidden="1" x14ac:dyDescent="0.2">
      <c r="A840" s="27" t="s">
        <v>13</v>
      </c>
      <c r="B840" s="52" t="s">
        <v>21</v>
      </c>
      <c r="C840" s="21">
        <v>0</v>
      </c>
      <c r="D840" s="21"/>
      <c r="E840" s="21">
        <f t="shared" ref="E840:E842" si="434">SUM(C840,D840)</f>
        <v>0</v>
      </c>
      <c r="F840" s="21"/>
      <c r="G840" s="21"/>
      <c r="H840" s="22"/>
      <c r="I840" s="3">
        <f t="shared" si="405"/>
        <v>0</v>
      </c>
    </row>
    <row r="841" spans="1:9" hidden="1" x14ac:dyDescent="0.2">
      <c r="A841" s="27" t="s">
        <v>15</v>
      </c>
      <c r="B841" s="52" t="s">
        <v>22</v>
      </c>
      <c r="C841" s="21">
        <v>0</v>
      </c>
      <c r="D841" s="21"/>
      <c r="E841" s="21">
        <f t="shared" si="434"/>
        <v>0</v>
      </c>
      <c r="F841" s="21"/>
      <c r="G841" s="21"/>
      <c r="H841" s="22"/>
      <c r="I841" s="3">
        <f t="shared" si="405"/>
        <v>0</v>
      </c>
    </row>
    <row r="842" spans="1:9" hidden="1" x14ac:dyDescent="0.2">
      <c r="A842" s="27" t="s">
        <v>17</v>
      </c>
      <c r="B842" s="52" t="s">
        <v>23</v>
      </c>
      <c r="C842" s="21">
        <v>0</v>
      </c>
      <c r="D842" s="21"/>
      <c r="E842" s="21">
        <f t="shared" si="434"/>
        <v>0</v>
      </c>
      <c r="F842" s="21"/>
      <c r="G842" s="21"/>
      <c r="H842" s="22"/>
      <c r="I842" s="3">
        <f t="shared" si="405"/>
        <v>0</v>
      </c>
    </row>
    <row r="843" spans="1:9" hidden="1" x14ac:dyDescent="0.2">
      <c r="A843" s="26" t="s">
        <v>24</v>
      </c>
      <c r="B843" s="53" t="s">
        <v>25</v>
      </c>
      <c r="C843" s="24">
        <v>0</v>
      </c>
      <c r="D843" s="24">
        <f t="shared" ref="D843:H843" si="435">SUM(D844:D846)</f>
        <v>0</v>
      </c>
      <c r="E843" s="24">
        <f t="shared" si="435"/>
        <v>0</v>
      </c>
      <c r="F843" s="24">
        <f t="shared" si="435"/>
        <v>0</v>
      </c>
      <c r="G843" s="24">
        <f t="shared" si="435"/>
        <v>0</v>
      </c>
      <c r="H843" s="25">
        <f t="shared" si="435"/>
        <v>0</v>
      </c>
      <c r="I843" s="3">
        <f t="shared" si="405"/>
        <v>0</v>
      </c>
    </row>
    <row r="844" spans="1:9" hidden="1" x14ac:dyDescent="0.2">
      <c r="A844" s="27" t="s">
        <v>13</v>
      </c>
      <c r="B844" s="52" t="s">
        <v>26</v>
      </c>
      <c r="C844" s="21">
        <v>0</v>
      </c>
      <c r="D844" s="21"/>
      <c r="E844" s="21">
        <f t="shared" ref="E844:E846" si="436">SUM(C844,D844)</f>
        <v>0</v>
      </c>
      <c r="F844" s="21"/>
      <c r="G844" s="21"/>
      <c r="H844" s="22"/>
      <c r="I844" s="3">
        <f t="shared" si="405"/>
        <v>0</v>
      </c>
    </row>
    <row r="845" spans="1:9" hidden="1" x14ac:dyDescent="0.2">
      <c r="A845" s="27" t="s">
        <v>15</v>
      </c>
      <c r="B845" s="52" t="s">
        <v>27</v>
      </c>
      <c r="C845" s="21">
        <v>0</v>
      </c>
      <c r="D845" s="21"/>
      <c r="E845" s="21">
        <f t="shared" si="436"/>
        <v>0</v>
      </c>
      <c r="F845" s="21"/>
      <c r="G845" s="21"/>
      <c r="H845" s="22"/>
      <c r="I845" s="3">
        <f t="shared" si="405"/>
        <v>0</v>
      </c>
    </row>
    <row r="846" spans="1:9" hidden="1" x14ac:dyDescent="0.2">
      <c r="A846" s="27" t="s">
        <v>17</v>
      </c>
      <c r="B846" s="52" t="s">
        <v>28</v>
      </c>
      <c r="C846" s="21">
        <v>0</v>
      </c>
      <c r="D846" s="21"/>
      <c r="E846" s="21">
        <f t="shared" si="436"/>
        <v>0</v>
      </c>
      <c r="F846" s="21"/>
      <c r="G846" s="21"/>
      <c r="H846" s="22"/>
      <c r="I846" s="3">
        <f t="shared" ref="I846:I909" si="437">SUM(E846:H846)</f>
        <v>0</v>
      </c>
    </row>
    <row r="847" spans="1:9" x14ac:dyDescent="0.2">
      <c r="A847" s="33" t="s">
        <v>80</v>
      </c>
      <c r="B847" s="64"/>
      <c r="C847" s="34">
        <v>95</v>
      </c>
      <c r="D847" s="34">
        <f t="shared" ref="D847:H847" si="438">SUM(D848,D851,D874)</f>
        <v>0</v>
      </c>
      <c r="E847" s="34">
        <f t="shared" si="438"/>
        <v>95</v>
      </c>
      <c r="F847" s="34">
        <f t="shared" si="438"/>
        <v>0</v>
      </c>
      <c r="G847" s="34">
        <f t="shared" si="438"/>
        <v>0</v>
      </c>
      <c r="H847" s="35">
        <f t="shared" si="438"/>
        <v>0</v>
      </c>
      <c r="I847" s="3">
        <f t="shared" si="437"/>
        <v>95</v>
      </c>
    </row>
    <row r="848" spans="1:9" x14ac:dyDescent="0.2">
      <c r="A848" s="31" t="s">
        <v>30</v>
      </c>
      <c r="B848" s="55">
        <v>20</v>
      </c>
      <c r="C848" s="24">
        <v>2</v>
      </c>
      <c r="D848" s="24">
        <f t="shared" ref="D848:H848" si="439">SUM(D849)</f>
        <v>0</v>
      </c>
      <c r="E848" s="24">
        <f t="shared" si="439"/>
        <v>2</v>
      </c>
      <c r="F848" s="24">
        <f t="shared" si="439"/>
        <v>0</v>
      </c>
      <c r="G848" s="24">
        <f t="shared" si="439"/>
        <v>0</v>
      </c>
      <c r="H848" s="25">
        <f t="shared" si="439"/>
        <v>0</v>
      </c>
      <c r="I848" s="3">
        <f t="shared" si="437"/>
        <v>2</v>
      </c>
    </row>
    <row r="849" spans="1:9" x14ac:dyDescent="0.2">
      <c r="A849" s="27" t="s">
        <v>31</v>
      </c>
      <c r="B849" s="56" t="s">
        <v>32</v>
      </c>
      <c r="C849" s="21">
        <v>2</v>
      </c>
      <c r="D849" s="21"/>
      <c r="E849" s="21">
        <f>C849+D849</f>
        <v>2</v>
      </c>
      <c r="F849" s="21"/>
      <c r="G849" s="21"/>
      <c r="H849" s="22"/>
      <c r="I849" s="3">
        <f t="shared" si="437"/>
        <v>2</v>
      </c>
    </row>
    <row r="850" spans="1:9" hidden="1" x14ac:dyDescent="0.2">
      <c r="A850" s="27"/>
      <c r="B850" s="51"/>
      <c r="C850" s="21"/>
      <c r="D850" s="21"/>
      <c r="E850" s="21"/>
      <c r="F850" s="21"/>
      <c r="G850" s="21"/>
      <c r="H850" s="22"/>
      <c r="I850" s="3">
        <f t="shared" si="437"/>
        <v>0</v>
      </c>
    </row>
    <row r="851" spans="1:9" ht="25.5" x14ac:dyDescent="0.2">
      <c r="A851" s="31" t="s">
        <v>33</v>
      </c>
      <c r="B851" s="57">
        <v>58</v>
      </c>
      <c r="C851" s="24">
        <v>93</v>
      </c>
      <c r="D851" s="24">
        <f t="shared" ref="D851:H851" si="440">SUM(D852,D859,D866)</f>
        <v>0</v>
      </c>
      <c r="E851" s="24">
        <f t="shared" si="440"/>
        <v>93</v>
      </c>
      <c r="F851" s="24">
        <f t="shared" si="440"/>
        <v>0</v>
      </c>
      <c r="G851" s="24">
        <f t="shared" si="440"/>
        <v>0</v>
      </c>
      <c r="H851" s="25">
        <f t="shared" si="440"/>
        <v>0</v>
      </c>
      <c r="I851" s="3">
        <f t="shared" si="437"/>
        <v>93</v>
      </c>
    </row>
    <row r="852" spans="1:9" hidden="1" x14ac:dyDescent="0.2">
      <c r="A852" s="31" t="s">
        <v>34</v>
      </c>
      <c r="B852" s="58" t="s">
        <v>35</v>
      </c>
      <c r="C852" s="24">
        <v>0</v>
      </c>
      <c r="D852" s="24">
        <f t="shared" ref="D852:H852" si="441">SUM(D856,D857,D858)</f>
        <v>0</v>
      </c>
      <c r="E852" s="24">
        <f t="shared" si="441"/>
        <v>0</v>
      </c>
      <c r="F852" s="24">
        <f t="shared" si="441"/>
        <v>0</v>
      </c>
      <c r="G852" s="24">
        <f t="shared" si="441"/>
        <v>0</v>
      </c>
      <c r="H852" s="25">
        <f t="shared" si="441"/>
        <v>0</v>
      </c>
      <c r="I852" s="3">
        <f t="shared" si="437"/>
        <v>0</v>
      </c>
    </row>
    <row r="853" spans="1:9" hidden="1" x14ac:dyDescent="0.2">
      <c r="A853" s="32" t="s">
        <v>1</v>
      </c>
      <c r="B853" s="59"/>
      <c r="C853" s="24"/>
      <c r="D853" s="24"/>
      <c r="E853" s="24"/>
      <c r="F853" s="24"/>
      <c r="G853" s="24"/>
      <c r="H853" s="25"/>
      <c r="I853" s="3">
        <f t="shared" si="437"/>
        <v>0</v>
      </c>
    </row>
    <row r="854" spans="1:9" hidden="1" x14ac:dyDescent="0.2">
      <c r="A854" s="32" t="s">
        <v>36</v>
      </c>
      <c r="B854" s="59"/>
      <c r="C854" s="24">
        <v>0</v>
      </c>
      <c r="D854" s="24">
        <f t="shared" ref="D854:H854" si="442">D856+D857+D858-D855</f>
        <v>0</v>
      </c>
      <c r="E854" s="24">
        <f t="shared" si="442"/>
        <v>0</v>
      </c>
      <c r="F854" s="24">
        <f t="shared" si="442"/>
        <v>0</v>
      </c>
      <c r="G854" s="24">
        <f t="shared" si="442"/>
        <v>0</v>
      </c>
      <c r="H854" s="25">
        <f t="shared" si="442"/>
        <v>0</v>
      </c>
      <c r="I854" s="3">
        <f t="shared" si="437"/>
        <v>0</v>
      </c>
    </row>
    <row r="855" spans="1:9" hidden="1" x14ac:dyDescent="0.2">
      <c r="A855" s="32" t="s">
        <v>37</v>
      </c>
      <c r="B855" s="59"/>
      <c r="C855" s="24">
        <v>0</v>
      </c>
      <c r="D855" s="24"/>
      <c r="E855" s="24">
        <f t="shared" ref="E855:E858" si="443">C855+D855</f>
        <v>0</v>
      </c>
      <c r="F855" s="24"/>
      <c r="G855" s="24"/>
      <c r="H855" s="25"/>
      <c r="I855" s="3">
        <f t="shared" si="437"/>
        <v>0</v>
      </c>
    </row>
    <row r="856" spans="1:9" hidden="1" x14ac:dyDescent="0.2">
      <c r="A856" s="20" t="s">
        <v>38</v>
      </c>
      <c r="B856" s="60" t="s">
        <v>39</v>
      </c>
      <c r="C856" s="21">
        <v>0</v>
      </c>
      <c r="D856" s="21"/>
      <c r="E856" s="21">
        <f t="shared" si="443"/>
        <v>0</v>
      </c>
      <c r="F856" s="21"/>
      <c r="G856" s="21"/>
      <c r="H856" s="22"/>
      <c r="I856" s="3">
        <f t="shared" si="437"/>
        <v>0</v>
      </c>
    </row>
    <row r="857" spans="1:9" hidden="1" x14ac:dyDescent="0.2">
      <c r="A857" s="20" t="s">
        <v>40</v>
      </c>
      <c r="B857" s="60" t="s">
        <v>41</v>
      </c>
      <c r="C857" s="21">
        <v>0</v>
      </c>
      <c r="D857" s="21"/>
      <c r="E857" s="21">
        <f t="shared" si="443"/>
        <v>0</v>
      </c>
      <c r="F857" s="21"/>
      <c r="G857" s="21"/>
      <c r="H857" s="22"/>
      <c r="I857" s="3">
        <f t="shared" si="437"/>
        <v>0</v>
      </c>
    </row>
    <row r="858" spans="1:9" hidden="1" x14ac:dyDescent="0.2">
      <c r="A858" s="20" t="s">
        <v>42</v>
      </c>
      <c r="B858" s="61" t="s">
        <v>43</v>
      </c>
      <c r="C858" s="21">
        <v>0</v>
      </c>
      <c r="D858" s="21"/>
      <c r="E858" s="21">
        <f t="shared" si="443"/>
        <v>0</v>
      </c>
      <c r="F858" s="21"/>
      <c r="G858" s="21"/>
      <c r="H858" s="22"/>
      <c r="I858" s="3">
        <f t="shared" si="437"/>
        <v>0</v>
      </c>
    </row>
    <row r="859" spans="1:9" hidden="1" x14ac:dyDescent="0.2">
      <c r="A859" s="31" t="s">
        <v>44</v>
      </c>
      <c r="B859" s="62" t="s">
        <v>45</v>
      </c>
      <c r="C859" s="24">
        <v>0</v>
      </c>
      <c r="D859" s="24">
        <f t="shared" ref="D859:H859" si="444">SUM(D863,D864,D865)</f>
        <v>0</v>
      </c>
      <c r="E859" s="24">
        <f t="shared" si="444"/>
        <v>0</v>
      </c>
      <c r="F859" s="24">
        <f t="shared" si="444"/>
        <v>0</v>
      </c>
      <c r="G859" s="24">
        <f t="shared" si="444"/>
        <v>0</v>
      </c>
      <c r="H859" s="25">
        <f t="shared" si="444"/>
        <v>0</v>
      </c>
      <c r="I859" s="3">
        <f t="shared" si="437"/>
        <v>0</v>
      </c>
    </row>
    <row r="860" spans="1:9" hidden="1" x14ac:dyDescent="0.2">
      <c r="A860" s="82" t="s">
        <v>1</v>
      </c>
      <c r="B860" s="62"/>
      <c r="C860" s="24"/>
      <c r="D860" s="24"/>
      <c r="E860" s="24"/>
      <c r="F860" s="24"/>
      <c r="G860" s="24"/>
      <c r="H860" s="25"/>
      <c r="I860" s="3">
        <f t="shared" si="437"/>
        <v>0</v>
      </c>
    </row>
    <row r="861" spans="1:9" hidden="1" x14ac:dyDescent="0.2">
      <c r="A861" s="32" t="s">
        <v>36</v>
      </c>
      <c r="B861" s="59"/>
      <c r="C861" s="24">
        <v>0</v>
      </c>
      <c r="D861" s="24">
        <f t="shared" ref="D861:H861" si="445">D863+D864+D865-D862</f>
        <v>0</v>
      </c>
      <c r="E861" s="24">
        <f t="shared" si="445"/>
        <v>0</v>
      </c>
      <c r="F861" s="24">
        <f t="shared" si="445"/>
        <v>0</v>
      </c>
      <c r="G861" s="24">
        <f t="shared" si="445"/>
        <v>0</v>
      </c>
      <c r="H861" s="25">
        <f t="shared" si="445"/>
        <v>0</v>
      </c>
      <c r="I861" s="3">
        <f t="shared" si="437"/>
        <v>0</v>
      </c>
    </row>
    <row r="862" spans="1:9" hidden="1" x14ac:dyDescent="0.2">
      <c r="A862" s="32" t="s">
        <v>37</v>
      </c>
      <c r="B862" s="59"/>
      <c r="C862" s="24">
        <v>0</v>
      </c>
      <c r="D862" s="24"/>
      <c r="E862" s="24">
        <f t="shared" ref="E862:E865" si="446">C862+D862</f>
        <v>0</v>
      </c>
      <c r="F862" s="24"/>
      <c r="G862" s="24"/>
      <c r="H862" s="25"/>
      <c r="I862" s="3">
        <f t="shared" si="437"/>
        <v>0</v>
      </c>
    </row>
    <row r="863" spans="1:9" hidden="1" x14ac:dyDescent="0.2">
      <c r="A863" s="20" t="s">
        <v>38</v>
      </c>
      <c r="B863" s="61" t="s">
        <v>46</v>
      </c>
      <c r="C863" s="21">
        <v>0</v>
      </c>
      <c r="D863" s="21"/>
      <c r="E863" s="21">
        <f t="shared" si="446"/>
        <v>0</v>
      </c>
      <c r="F863" s="21"/>
      <c r="G863" s="21"/>
      <c r="H863" s="22"/>
      <c r="I863" s="3">
        <f t="shared" si="437"/>
        <v>0</v>
      </c>
    </row>
    <row r="864" spans="1:9" hidden="1" x14ac:dyDescent="0.2">
      <c r="A864" s="20" t="s">
        <v>40</v>
      </c>
      <c r="B864" s="61" t="s">
        <v>47</v>
      </c>
      <c r="C864" s="21">
        <v>0</v>
      </c>
      <c r="D864" s="21"/>
      <c r="E864" s="21">
        <f t="shared" si="446"/>
        <v>0</v>
      </c>
      <c r="F864" s="21"/>
      <c r="G864" s="21"/>
      <c r="H864" s="22"/>
      <c r="I864" s="3">
        <f t="shared" si="437"/>
        <v>0</v>
      </c>
    </row>
    <row r="865" spans="1:11" hidden="1" x14ac:dyDescent="0.2">
      <c r="A865" s="20" t="s">
        <v>42</v>
      </c>
      <c r="B865" s="61" t="s">
        <v>48</v>
      </c>
      <c r="C865" s="21">
        <v>0</v>
      </c>
      <c r="D865" s="21"/>
      <c r="E865" s="21">
        <f t="shared" si="446"/>
        <v>0</v>
      </c>
      <c r="F865" s="21"/>
      <c r="G865" s="21"/>
      <c r="H865" s="22"/>
      <c r="I865" s="3">
        <f t="shared" si="437"/>
        <v>0</v>
      </c>
    </row>
    <row r="866" spans="1:11" x14ac:dyDescent="0.2">
      <c r="A866" s="31" t="s">
        <v>49</v>
      </c>
      <c r="B866" s="63" t="s">
        <v>50</v>
      </c>
      <c r="C866" s="24">
        <v>93</v>
      </c>
      <c r="D866" s="24">
        <f t="shared" ref="D866:H866" si="447">SUM(D870,D871,D872)</f>
        <v>0</v>
      </c>
      <c r="E866" s="24">
        <f t="shared" si="447"/>
        <v>93</v>
      </c>
      <c r="F866" s="24">
        <f t="shared" si="447"/>
        <v>0</v>
      </c>
      <c r="G866" s="24">
        <f t="shared" si="447"/>
        <v>0</v>
      </c>
      <c r="H866" s="25">
        <f t="shared" si="447"/>
        <v>0</v>
      </c>
      <c r="I866" s="3">
        <f t="shared" si="437"/>
        <v>93</v>
      </c>
    </row>
    <row r="867" spans="1:11" hidden="1" x14ac:dyDescent="0.2">
      <c r="A867" s="82" t="s">
        <v>1</v>
      </c>
      <c r="B867" s="63"/>
      <c r="C867" s="24"/>
      <c r="D867" s="24"/>
      <c r="E867" s="24"/>
      <c r="F867" s="24"/>
      <c r="G867" s="24"/>
      <c r="H867" s="25"/>
      <c r="I867" s="3">
        <f t="shared" si="437"/>
        <v>0</v>
      </c>
    </row>
    <row r="868" spans="1:11" s="40" customFormat="1" x14ac:dyDescent="0.2">
      <c r="A868" s="32" t="s">
        <v>36</v>
      </c>
      <c r="B868" s="59"/>
      <c r="C868" s="41">
        <v>93</v>
      </c>
      <c r="D868" s="41">
        <f t="shared" ref="D868:H868" si="448">D870+D871+D872-D869</f>
        <v>0</v>
      </c>
      <c r="E868" s="41">
        <f t="shared" si="448"/>
        <v>93</v>
      </c>
      <c r="F868" s="41">
        <f t="shared" si="448"/>
        <v>0</v>
      </c>
      <c r="G868" s="41">
        <f t="shared" si="448"/>
        <v>0</v>
      </c>
      <c r="H868" s="42">
        <f t="shared" si="448"/>
        <v>0</v>
      </c>
      <c r="I868" s="39">
        <f t="shared" si="437"/>
        <v>93</v>
      </c>
    </row>
    <row r="869" spans="1:11" s="40" customFormat="1" hidden="1" x14ac:dyDescent="0.2">
      <c r="A869" s="32" t="s">
        <v>37</v>
      </c>
      <c r="B869" s="59"/>
      <c r="C869" s="41">
        <v>0</v>
      </c>
      <c r="D869" s="41"/>
      <c r="E869" s="41">
        <f t="shared" ref="E869:E872" si="449">C869+D869</f>
        <v>0</v>
      </c>
      <c r="F869" s="41"/>
      <c r="G869" s="41"/>
      <c r="H869" s="42"/>
      <c r="I869" s="39">
        <f t="shared" si="437"/>
        <v>0</v>
      </c>
    </row>
    <row r="870" spans="1:11" x14ac:dyDescent="0.2">
      <c r="A870" s="20" t="s">
        <v>38</v>
      </c>
      <c r="B870" s="61" t="s">
        <v>51</v>
      </c>
      <c r="C870" s="21">
        <v>9</v>
      </c>
      <c r="D870" s="21"/>
      <c r="E870" s="21">
        <f t="shared" si="449"/>
        <v>9</v>
      </c>
      <c r="F870" s="21"/>
      <c r="G870" s="21"/>
      <c r="H870" s="22"/>
      <c r="I870" s="3">
        <f t="shared" si="437"/>
        <v>9</v>
      </c>
      <c r="J870" s="2">
        <v>0.05</v>
      </c>
      <c r="K870" s="2">
        <v>0.05</v>
      </c>
    </row>
    <row r="871" spans="1:11" x14ac:dyDescent="0.2">
      <c r="A871" s="20" t="s">
        <v>40</v>
      </c>
      <c r="B871" s="61" t="s">
        <v>52</v>
      </c>
      <c r="C871" s="21">
        <v>84</v>
      </c>
      <c r="D871" s="21"/>
      <c r="E871" s="21">
        <f t="shared" si="449"/>
        <v>84</v>
      </c>
      <c r="F871" s="21"/>
      <c r="G871" s="21"/>
      <c r="H871" s="22"/>
      <c r="I871" s="3">
        <f t="shared" si="437"/>
        <v>84</v>
      </c>
      <c r="J871" s="2">
        <v>0.9</v>
      </c>
    </row>
    <row r="872" spans="1:11" hidden="1" x14ac:dyDescent="0.2">
      <c r="A872" s="20" t="s">
        <v>42</v>
      </c>
      <c r="B872" s="61" t="s">
        <v>53</v>
      </c>
      <c r="C872" s="21">
        <v>0</v>
      </c>
      <c r="D872" s="21"/>
      <c r="E872" s="21">
        <f t="shared" si="449"/>
        <v>0</v>
      </c>
      <c r="F872" s="21"/>
      <c r="G872" s="21"/>
      <c r="H872" s="22"/>
      <c r="I872" s="3">
        <f t="shared" si="437"/>
        <v>0</v>
      </c>
    </row>
    <row r="873" spans="1:11" hidden="1" x14ac:dyDescent="0.2">
      <c r="A873" s="83"/>
      <c r="B873" s="95"/>
      <c r="C873" s="21"/>
      <c r="D873" s="21"/>
      <c r="E873" s="21"/>
      <c r="F873" s="21"/>
      <c r="G873" s="21"/>
      <c r="H873" s="22"/>
      <c r="I873" s="3">
        <f t="shared" si="437"/>
        <v>0</v>
      </c>
    </row>
    <row r="874" spans="1:11" hidden="1" x14ac:dyDescent="0.2">
      <c r="A874" s="26" t="s">
        <v>54</v>
      </c>
      <c r="B874" s="63" t="s">
        <v>55</v>
      </c>
      <c r="C874" s="24">
        <v>0</v>
      </c>
      <c r="D874" s="24"/>
      <c r="E874" s="24">
        <f>C874+D874</f>
        <v>0</v>
      </c>
      <c r="F874" s="24"/>
      <c r="G874" s="24"/>
      <c r="H874" s="25"/>
      <c r="I874" s="3">
        <f t="shared" si="437"/>
        <v>0</v>
      </c>
    </row>
    <row r="875" spans="1:11" hidden="1" x14ac:dyDescent="0.2">
      <c r="A875" s="83"/>
      <c r="B875" s="95"/>
      <c r="C875" s="21"/>
      <c r="D875" s="21"/>
      <c r="E875" s="21"/>
      <c r="F875" s="21"/>
      <c r="G875" s="21"/>
      <c r="H875" s="22"/>
      <c r="I875" s="3">
        <f t="shared" si="437"/>
        <v>0</v>
      </c>
    </row>
    <row r="876" spans="1:11" hidden="1" x14ac:dyDescent="0.2">
      <c r="A876" s="26" t="s">
        <v>56</v>
      </c>
      <c r="B876" s="63"/>
      <c r="C876" s="24">
        <v>0</v>
      </c>
      <c r="D876" s="24">
        <f t="shared" ref="D876:H876" si="450">D829-D847</f>
        <v>0</v>
      </c>
      <c r="E876" s="24">
        <f t="shared" si="450"/>
        <v>0</v>
      </c>
      <c r="F876" s="24">
        <f t="shared" si="450"/>
        <v>0</v>
      </c>
      <c r="G876" s="24">
        <f t="shared" si="450"/>
        <v>0</v>
      </c>
      <c r="H876" s="25">
        <f t="shared" si="450"/>
        <v>0</v>
      </c>
      <c r="I876" s="3">
        <f t="shared" si="437"/>
        <v>0</v>
      </c>
    </row>
    <row r="877" spans="1:11" hidden="1" x14ac:dyDescent="0.2">
      <c r="A877" s="81"/>
      <c r="B877" s="95"/>
      <c r="C877" s="21"/>
      <c r="D877" s="21"/>
      <c r="E877" s="21"/>
      <c r="F877" s="21"/>
      <c r="G877" s="21"/>
      <c r="H877" s="22"/>
      <c r="I877" s="3">
        <f t="shared" si="437"/>
        <v>0</v>
      </c>
    </row>
    <row r="878" spans="1:11" s="6" customFormat="1" ht="63.75" x14ac:dyDescent="0.2">
      <c r="A878" s="77" t="s">
        <v>75</v>
      </c>
      <c r="B878" s="78"/>
      <c r="C878" s="79">
        <v>344</v>
      </c>
      <c r="D878" s="79">
        <f t="shared" ref="D878:H878" si="451">D879</f>
        <v>0</v>
      </c>
      <c r="E878" s="79">
        <f t="shared" si="451"/>
        <v>344</v>
      </c>
      <c r="F878" s="79">
        <f t="shared" si="451"/>
        <v>0</v>
      </c>
      <c r="G878" s="79">
        <f t="shared" si="451"/>
        <v>0</v>
      </c>
      <c r="H878" s="80">
        <f t="shared" si="451"/>
        <v>0</v>
      </c>
      <c r="I878" s="19">
        <f t="shared" si="437"/>
        <v>344</v>
      </c>
    </row>
    <row r="879" spans="1:11" s="40" customFormat="1" x14ac:dyDescent="0.2">
      <c r="A879" s="36" t="s">
        <v>61</v>
      </c>
      <c r="B879" s="65"/>
      <c r="C879" s="37">
        <v>344</v>
      </c>
      <c r="D879" s="37">
        <f t="shared" ref="D879:H879" si="452">SUM(D880,D881,D882,D883)</f>
        <v>0</v>
      </c>
      <c r="E879" s="37">
        <f t="shared" si="452"/>
        <v>344</v>
      </c>
      <c r="F879" s="37">
        <f t="shared" si="452"/>
        <v>0</v>
      </c>
      <c r="G879" s="37">
        <f t="shared" si="452"/>
        <v>0</v>
      </c>
      <c r="H879" s="38">
        <f t="shared" si="452"/>
        <v>0</v>
      </c>
      <c r="I879" s="39">
        <f t="shared" si="437"/>
        <v>344</v>
      </c>
    </row>
    <row r="880" spans="1:11" x14ac:dyDescent="0.2">
      <c r="A880" s="20" t="s">
        <v>6</v>
      </c>
      <c r="B880" s="48"/>
      <c r="C880" s="21">
        <v>344</v>
      </c>
      <c r="D880" s="21"/>
      <c r="E880" s="21">
        <f>SUM(C880,D880)</f>
        <v>344</v>
      </c>
      <c r="F880" s="21"/>
      <c r="G880" s="21"/>
      <c r="H880" s="22"/>
      <c r="I880" s="3">
        <f t="shared" si="437"/>
        <v>344</v>
      </c>
    </row>
    <row r="881" spans="1:9" hidden="1" x14ac:dyDescent="0.2">
      <c r="A881" s="20" t="s">
        <v>7</v>
      </c>
      <c r="B881" s="94"/>
      <c r="C881" s="21">
        <v>0</v>
      </c>
      <c r="D881" s="21"/>
      <c r="E881" s="21">
        <f t="shared" ref="E881:E882" si="453">SUM(C881,D881)</f>
        <v>0</v>
      </c>
      <c r="F881" s="21"/>
      <c r="G881" s="21"/>
      <c r="H881" s="22"/>
      <c r="I881" s="3">
        <f t="shared" si="437"/>
        <v>0</v>
      </c>
    </row>
    <row r="882" spans="1:9" ht="38.25" hidden="1" x14ac:dyDescent="0.2">
      <c r="A882" s="20" t="s">
        <v>8</v>
      </c>
      <c r="B882" s="48">
        <v>420269</v>
      </c>
      <c r="C882" s="21">
        <v>0</v>
      </c>
      <c r="D882" s="21"/>
      <c r="E882" s="21">
        <f t="shared" si="453"/>
        <v>0</v>
      </c>
      <c r="F882" s="21"/>
      <c r="G882" s="21"/>
      <c r="H882" s="22"/>
      <c r="I882" s="3">
        <f t="shared" si="437"/>
        <v>0</v>
      </c>
    </row>
    <row r="883" spans="1:9" ht="25.5" hidden="1" x14ac:dyDescent="0.2">
      <c r="A883" s="23" t="s">
        <v>9</v>
      </c>
      <c r="B883" s="49" t="s">
        <v>10</v>
      </c>
      <c r="C883" s="24">
        <v>0</v>
      </c>
      <c r="D883" s="24">
        <f t="shared" ref="D883:H883" si="454">SUM(D884,D888,D892)</f>
        <v>0</v>
      </c>
      <c r="E883" s="24">
        <f t="shared" si="454"/>
        <v>0</v>
      </c>
      <c r="F883" s="24">
        <f t="shared" si="454"/>
        <v>0</v>
      </c>
      <c r="G883" s="24">
        <f t="shared" si="454"/>
        <v>0</v>
      </c>
      <c r="H883" s="25">
        <f t="shared" si="454"/>
        <v>0</v>
      </c>
      <c r="I883" s="3">
        <f t="shared" si="437"/>
        <v>0</v>
      </c>
    </row>
    <row r="884" spans="1:9" hidden="1" x14ac:dyDescent="0.2">
      <c r="A884" s="26" t="s">
        <v>11</v>
      </c>
      <c r="B884" s="50" t="s">
        <v>12</v>
      </c>
      <c r="C884" s="24">
        <v>0</v>
      </c>
      <c r="D884" s="24">
        <f t="shared" ref="D884:H884" si="455">SUM(D885:D887)</f>
        <v>0</v>
      </c>
      <c r="E884" s="24">
        <f t="shared" si="455"/>
        <v>0</v>
      </c>
      <c r="F884" s="24">
        <f t="shared" si="455"/>
        <v>0</v>
      </c>
      <c r="G884" s="24">
        <f t="shared" si="455"/>
        <v>0</v>
      </c>
      <c r="H884" s="25">
        <f t="shared" si="455"/>
        <v>0</v>
      </c>
      <c r="I884" s="3">
        <f t="shared" si="437"/>
        <v>0</v>
      </c>
    </row>
    <row r="885" spans="1:9" hidden="1" x14ac:dyDescent="0.2">
      <c r="A885" s="27" t="s">
        <v>13</v>
      </c>
      <c r="B885" s="51" t="s">
        <v>14</v>
      </c>
      <c r="C885" s="21">
        <v>0</v>
      </c>
      <c r="D885" s="21"/>
      <c r="E885" s="21">
        <f t="shared" ref="E885:E887" si="456">SUM(C885,D885)</f>
        <v>0</v>
      </c>
      <c r="F885" s="21"/>
      <c r="G885" s="21"/>
      <c r="H885" s="22"/>
      <c r="I885" s="3">
        <f t="shared" si="437"/>
        <v>0</v>
      </c>
    </row>
    <row r="886" spans="1:9" hidden="1" x14ac:dyDescent="0.2">
      <c r="A886" s="27" t="s">
        <v>15</v>
      </c>
      <c r="B886" s="52" t="s">
        <v>16</v>
      </c>
      <c r="C886" s="21">
        <v>0</v>
      </c>
      <c r="D886" s="21"/>
      <c r="E886" s="21">
        <f t="shared" si="456"/>
        <v>0</v>
      </c>
      <c r="F886" s="21"/>
      <c r="G886" s="21"/>
      <c r="H886" s="22"/>
      <c r="I886" s="3">
        <f t="shared" si="437"/>
        <v>0</v>
      </c>
    </row>
    <row r="887" spans="1:9" hidden="1" x14ac:dyDescent="0.2">
      <c r="A887" s="27" t="s">
        <v>17</v>
      </c>
      <c r="B887" s="52" t="s">
        <v>18</v>
      </c>
      <c r="C887" s="21">
        <v>0</v>
      </c>
      <c r="D887" s="21"/>
      <c r="E887" s="21">
        <f t="shared" si="456"/>
        <v>0</v>
      </c>
      <c r="F887" s="21"/>
      <c r="G887" s="21"/>
      <c r="H887" s="22"/>
      <c r="I887" s="3">
        <f t="shared" si="437"/>
        <v>0</v>
      </c>
    </row>
    <row r="888" spans="1:9" hidden="1" x14ac:dyDescent="0.2">
      <c r="A888" s="26" t="s">
        <v>19</v>
      </c>
      <c r="B888" s="53" t="s">
        <v>20</v>
      </c>
      <c r="C888" s="24">
        <v>0</v>
      </c>
      <c r="D888" s="24">
        <f t="shared" ref="D888:H888" si="457">SUM(D889:D891)</f>
        <v>0</v>
      </c>
      <c r="E888" s="24">
        <f t="shared" si="457"/>
        <v>0</v>
      </c>
      <c r="F888" s="24">
        <f t="shared" si="457"/>
        <v>0</v>
      </c>
      <c r="G888" s="24">
        <f t="shared" si="457"/>
        <v>0</v>
      </c>
      <c r="H888" s="25">
        <f t="shared" si="457"/>
        <v>0</v>
      </c>
      <c r="I888" s="3">
        <f t="shared" si="437"/>
        <v>0</v>
      </c>
    </row>
    <row r="889" spans="1:9" hidden="1" x14ac:dyDescent="0.2">
      <c r="A889" s="27" t="s">
        <v>13</v>
      </c>
      <c r="B889" s="52" t="s">
        <v>21</v>
      </c>
      <c r="C889" s="21">
        <v>0</v>
      </c>
      <c r="D889" s="21"/>
      <c r="E889" s="21">
        <f t="shared" ref="E889:E891" si="458">SUM(C889,D889)</f>
        <v>0</v>
      </c>
      <c r="F889" s="21"/>
      <c r="G889" s="21"/>
      <c r="H889" s="22"/>
      <c r="I889" s="3">
        <f t="shared" si="437"/>
        <v>0</v>
      </c>
    </row>
    <row r="890" spans="1:9" hidden="1" x14ac:dyDescent="0.2">
      <c r="A890" s="27" t="s">
        <v>15</v>
      </c>
      <c r="B890" s="52" t="s">
        <v>22</v>
      </c>
      <c r="C890" s="21">
        <v>0</v>
      </c>
      <c r="D890" s="21"/>
      <c r="E890" s="21">
        <f t="shared" si="458"/>
        <v>0</v>
      </c>
      <c r="F890" s="21"/>
      <c r="G890" s="21"/>
      <c r="H890" s="22"/>
      <c r="I890" s="3">
        <f t="shared" si="437"/>
        <v>0</v>
      </c>
    </row>
    <row r="891" spans="1:9" hidden="1" x14ac:dyDescent="0.2">
      <c r="A891" s="27" t="s">
        <v>17</v>
      </c>
      <c r="B891" s="52" t="s">
        <v>23</v>
      </c>
      <c r="C891" s="21">
        <v>0</v>
      </c>
      <c r="D891" s="21"/>
      <c r="E891" s="21">
        <f t="shared" si="458"/>
        <v>0</v>
      </c>
      <c r="F891" s="21"/>
      <c r="G891" s="21"/>
      <c r="H891" s="22"/>
      <c r="I891" s="3">
        <f t="shared" si="437"/>
        <v>0</v>
      </c>
    </row>
    <row r="892" spans="1:9" hidden="1" x14ac:dyDescent="0.2">
      <c r="A892" s="26" t="s">
        <v>24</v>
      </c>
      <c r="B892" s="53" t="s">
        <v>25</v>
      </c>
      <c r="C892" s="24">
        <v>0</v>
      </c>
      <c r="D892" s="24">
        <f t="shared" ref="D892:H892" si="459">SUM(D893:D895)</f>
        <v>0</v>
      </c>
      <c r="E892" s="24">
        <f t="shared" si="459"/>
        <v>0</v>
      </c>
      <c r="F892" s="24">
        <f t="shared" si="459"/>
        <v>0</v>
      </c>
      <c r="G892" s="24">
        <f t="shared" si="459"/>
        <v>0</v>
      </c>
      <c r="H892" s="25">
        <f t="shared" si="459"/>
        <v>0</v>
      </c>
      <c r="I892" s="3">
        <f t="shared" si="437"/>
        <v>0</v>
      </c>
    </row>
    <row r="893" spans="1:9" hidden="1" x14ac:dyDescent="0.2">
      <c r="A893" s="27" t="s">
        <v>13</v>
      </c>
      <c r="B893" s="52" t="s">
        <v>26</v>
      </c>
      <c r="C893" s="21">
        <v>0</v>
      </c>
      <c r="D893" s="21"/>
      <c r="E893" s="21">
        <f t="shared" ref="E893:E895" si="460">SUM(C893,D893)</f>
        <v>0</v>
      </c>
      <c r="F893" s="21"/>
      <c r="G893" s="21"/>
      <c r="H893" s="22"/>
      <c r="I893" s="3">
        <f t="shared" si="437"/>
        <v>0</v>
      </c>
    </row>
    <row r="894" spans="1:9" hidden="1" x14ac:dyDescent="0.2">
      <c r="A894" s="27" t="s">
        <v>15</v>
      </c>
      <c r="B894" s="52" t="s">
        <v>27</v>
      </c>
      <c r="C894" s="21">
        <v>0</v>
      </c>
      <c r="D894" s="21"/>
      <c r="E894" s="21">
        <f t="shared" si="460"/>
        <v>0</v>
      </c>
      <c r="F894" s="21"/>
      <c r="G894" s="21"/>
      <c r="H894" s="22"/>
      <c r="I894" s="3">
        <f t="shared" si="437"/>
        <v>0</v>
      </c>
    </row>
    <row r="895" spans="1:9" hidden="1" x14ac:dyDescent="0.2">
      <c r="A895" s="27" t="s">
        <v>17</v>
      </c>
      <c r="B895" s="52" t="s">
        <v>28</v>
      </c>
      <c r="C895" s="21">
        <v>0</v>
      </c>
      <c r="D895" s="21"/>
      <c r="E895" s="21">
        <f t="shared" si="460"/>
        <v>0</v>
      </c>
      <c r="F895" s="21"/>
      <c r="G895" s="21"/>
      <c r="H895" s="22"/>
      <c r="I895" s="3">
        <f t="shared" si="437"/>
        <v>0</v>
      </c>
    </row>
    <row r="896" spans="1:9" s="40" customFormat="1" x14ac:dyDescent="0.2">
      <c r="A896" s="36" t="s">
        <v>80</v>
      </c>
      <c r="B896" s="65"/>
      <c r="C896" s="37">
        <v>344</v>
      </c>
      <c r="D896" s="37">
        <f t="shared" ref="D896:H896" si="461">SUM(D897,D900,D923)</f>
        <v>0</v>
      </c>
      <c r="E896" s="37">
        <f t="shared" si="461"/>
        <v>344</v>
      </c>
      <c r="F896" s="37">
        <f t="shared" si="461"/>
        <v>0</v>
      </c>
      <c r="G896" s="37">
        <f t="shared" si="461"/>
        <v>0</v>
      </c>
      <c r="H896" s="38">
        <f t="shared" si="461"/>
        <v>0</v>
      </c>
      <c r="I896" s="39">
        <f t="shared" si="437"/>
        <v>344</v>
      </c>
    </row>
    <row r="897" spans="1:11" hidden="1" x14ac:dyDescent="0.2">
      <c r="A897" s="31" t="s">
        <v>30</v>
      </c>
      <c r="B897" s="55">
        <v>20</v>
      </c>
      <c r="C897" s="24">
        <v>0</v>
      </c>
      <c r="D897" s="24">
        <f t="shared" ref="D897:H897" si="462">SUM(D898)</f>
        <v>0</v>
      </c>
      <c r="E897" s="24">
        <f t="shared" si="462"/>
        <v>0</v>
      </c>
      <c r="F897" s="24">
        <f t="shared" si="462"/>
        <v>0</v>
      </c>
      <c r="G897" s="24">
        <f t="shared" si="462"/>
        <v>0</v>
      </c>
      <c r="H897" s="25">
        <f t="shared" si="462"/>
        <v>0</v>
      </c>
      <c r="I897" s="3">
        <f t="shared" si="437"/>
        <v>0</v>
      </c>
    </row>
    <row r="898" spans="1:11" hidden="1" x14ac:dyDescent="0.2">
      <c r="A898" s="27" t="s">
        <v>31</v>
      </c>
      <c r="B898" s="56" t="s">
        <v>32</v>
      </c>
      <c r="C898" s="21">
        <v>0</v>
      </c>
      <c r="D898" s="21"/>
      <c r="E898" s="21">
        <f>C898+D898</f>
        <v>0</v>
      </c>
      <c r="F898" s="21"/>
      <c r="G898" s="21"/>
      <c r="H898" s="22"/>
      <c r="I898" s="3">
        <f t="shared" si="437"/>
        <v>0</v>
      </c>
    </row>
    <row r="899" spans="1:11" hidden="1" x14ac:dyDescent="0.2">
      <c r="A899" s="27"/>
      <c r="B899" s="51"/>
      <c r="C899" s="21"/>
      <c r="D899" s="21"/>
      <c r="E899" s="21"/>
      <c r="F899" s="21"/>
      <c r="G899" s="21"/>
      <c r="H899" s="22"/>
      <c r="I899" s="3">
        <f t="shared" si="437"/>
        <v>0</v>
      </c>
    </row>
    <row r="900" spans="1:11" ht="25.5" x14ac:dyDescent="0.2">
      <c r="A900" s="31" t="s">
        <v>33</v>
      </c>
      <c r="B900" s="57">
        <v>58</v>
      </c>
      <c r="C900" s="24">
        <v>344</v>
      </c>
      <c r="D900" s="24">
        <f t="shared" ref="D900:H900" si="463">SUM(D901,D908,D915)</f>
        <v>0</v>
      </c>
      <c r="E900" s="24">
        <f t="shared" si="463"/>
        <v>344</v>
      </c>
      <c r="F900" s="24">
        <f t="shared" si="463"/>
        <v>0</v>
      </c>
      <c r="G900" s="24">
        <f t="shared" si="463"/>
        <v>0</v>
      </c>
      <c r="H900" s="25">
        <f t="shared" si="463"/>
        <v>0</v>
      </c>
      <c r="I900" s="3">
        <f t="shared" si="437"/>
        <v>344</v>
      </c>
    </row>
    <row r="901" spans="1:11" x14ac:dyDescent="0.2">
      <c r="A901" s="31" t="s">
        <v>34</v>
      </c>
      <c r="B901" s="58" t="s">
        <v>35</v>
      </c>
      <c r="C901" s="24">
        <v>344</v>
      </c>
      <c r="D901" s="24">
        <f t="shared" ref="D901:H901" si="464">SUM(D905,D906,D907)</f>
        <v>0</v>
      </c>
      <c r="E901" s="24">
        <f t="shared" si="464"/>
        <v>344</v>
      </c>
      <c r="F901" s="24">
        <f t="shared" si="464"/>
        <v>0</v>
      </c>
      <c r="G901" s="24">
        <f t="shared" si="464"/>
        <v>0</v>
      </c>
      <c r="H901" s="25">
        <f t="shared" si="464"/>
        <v>0</v>
      </c>
      <c r="I901" s="3">
        <f t="shared" si="437"/>
        <v>344</v>
      </c>
    </row>
    <row r="902" spans="1:11" hidden="1" x14ac:dyDescent="0.2">
      <c r="A902" s="32" t="s">
        <v>1</v>
      </c>
      <c r="B902" s="59"/>
      <c r="C902" s="24"/>
      <c r="D902" s="24"/>
      <c r="E902" s="24"/>
      <c r="F902" s="24"/>
      <c r="G902" s="24"/>
      <c r="H902" s="25"/>
      <c r="I902" s="3">
        <f t="shared" si="437"/>
        <v>0</v>
      </c>
    </row>
    <row r="903" spans="1:11" hidden="1" x14ac:dyDescent="0.2">
      <c r="A903" s="32" t="s">
        <v>36</v>
      </c>
      <c r="B903" s="59"/>
      <c r="C903" s="24">
        <v>0</v>
      </c>
      <c r="D903" s="24">
        <f t="shared" ref="D903:H903" si="465">D905+D906+D907-D904</f>
        <v>0</v>
      </c>
      <c r="E903" s="24">
        <f t="shared" si="465"/>
        <v>0</v>
      </c>
      <c r="F903" s="24">
        <f t="shared" si="465"/>
        <v>0</v>
      </c>
      <c r="G903" s="24">
        <f t="shared" si="465"/>
        <v>0</v>
      </c>
      <c r="H903" s="25">
        <f t="shared" si="465"/>
        <v>0</v>
      </c>
      <c r="I903" s="3">
        <f t="shared" si="437"/>
        <v>0</v>
      </c>
    </row>
    <row r="904" spans="1:11" s="40" customFormat="1" x14ac:dyDescent="0.2">
      <c r="A904" s="32" t="s">
        <v>37</v>
      </c>
      <c r="B904" s="59"/>
      <c r="C904" s="41">
        <v>344</v>
      </c>
      <c r="D904" s="41"/>
      <c r="E904" s="41">
        <f t="shared" ref="E904:E907" si="466">C904+D904</f>
        <v>344</v>
      </c>
      <c r="F904" s="41"/>
      <c r="G904" s="41"/>
      <c r="H904" s="42"/>
      <c r="I904" s="39">
        <f t="shared" si="437"/>
        <v>344</v>
      </c>
    </row>
    <row r="905" spans="1:11" x14ac:dyDescent="0.2">
      <c r="A905" s="20" t="s">
        <v>38</v>
      </c>
      <c r="B905" s="60" t="s">
        <v>39</v>
      </c>
      <c r="C905" s="21">
        <v>52</v>
      </c>
      <c r="D905" s="21"/>
      <c r="E905" s="21">
        <f t="shared" si="466"/>
        <v>52</v>
      </c>
      <c r="F905" s="21"/>
      <c r="G905" s="21"/>
      <c r="H905" s="22"/>
      <c r="I905" s="3">
        <f t="shared" si="437"/>
        <v>52</v>
      </c>
      <c r="J905" s="2">
        <v>0.02</v>
      </c>
      <c r="K905" s="2">
        <v>0.13</v>
      </c>
    </row>
    <row r="906" spans="1:11" x14ac:dyDescent="0.2">
      <c r="A906" s="20" t="s">
        <v>40</v>
      </c>
      <c r="B906" s="60" t="s">
        <v>41</v>
      </c>
      <c r="C906" s="21">
        <v>292</v>
      </c>
      <c r="D906" s="21"/>
      <c r="E906" s="21">
        <f t="shared" si="466"/>
        <v>292</v>
      </c>
      <c r="F906" s="21"/>
      <c r="G906" s="21"/>
      <c r="H906" s="22"/>
      <c r="I906" s="3">
        <f t="shared" si="437"/>
        <v>292</v>
      </c>
      <c r="J906" s="2">
        <v>0.85</v>
      </c>
    </row>
    <row r="907" spans="1:11" hidden="1" x14ac:dyDescent="0.2">
      <c r="A907" s="20" t="s">
        <v>42</v>
      </c>
      <c r="B907" s="61" t="s">
        <v>43</v>
      </c>
      <c r="C907" s="21">
        <v>0</v>
      </c>
      <c r="D907" s="21"/>
      <c r="E907" s="21">
        <f t="shared" si="466"/>
        <v>0</v>
      </c>
      <c r="F907" s="21"/>
      <c r="G907" s="21"/>
      <c r="H907" s="22"/>
      <c r="I907" s="3">
        <f t="shared" si="437"/>
        <v>0</v>
      </c>
    </row>
    <row r="908" spans="1:11" hidden="1" x14ac:dyDescent="0.2">
      <c r="A908" s="31" t="s">
        <v>44</v>
      </c>
      <c r="B908" s="62" t="s">
        <v>45</v>
      </c>
      <c r="C908" s="24">
        <v>0</v>
      </c>
      <c r="D908" s="24">
        <f t="shared" ref="D908:H908" si="467">SUM(D912,D913,D914)</f>
        <v>0</v>
      </c>
      <c r="E908" s="24">
        <f t="shared" si="467"/>
        <v>0</v>
      </c>
      <c r="F908" s="24">
        <f t="shared" si="467"/>
        <v>0</v>
      </c>
      <c r="G908" s="24">
        <f t="shared" si="467"/>
        <v>0</v>
      </c>
      <c r="H908" s="25">
        <f t="shared" si="467"/>
        <v>0</v>
      </c>
      <c r="I908" s="3">
        <f t="shared" si="437"/>
        <v>0</v>
      </c>
    </row>
    <row r="909" spans="1:11" hidden="1" x14ac:dyDescent="0.2">
      <c r="A909" s="82" t="s">
        <v>1</v>
      </c>
      <c r="B909" s="62"/>
      <c r="C909" s="24"/>
      <c r="D909" s="24"/>
      <c r="E909" s="24"/>
      <c r="F909" s="24"/>
      <c r="G909" s="24"/>
      <c r="H909" s="25"/>
      <c r="I909" s="3">
        <f t="shared" si="437"/>
        <v>0</v>
      </c>
    </row>
    <row r="910" spans="1:11" hidden="1" x14ac:dyDescent="0.2">
      <c r="A910" s="32" t="s">
        <v>36</v>
      </c>
      <c r="B910" s="59"/>
      <c r="C910" s="24">
        <v>0</v>
      </c>
      <c r="D910" s="24">
        <f t="shared" ref="D910:H910" si="468">D912+D913+D914-D911</f>
        <v>0</v>
      </c>
      <c r="E910" s="24">
        <f t="shared" si="468"/>
        <v>0</v>
      </c>
      <c r="F910" s="24">
        <f t="shared" si="468"/>
        <v>0</v>
      </c>
      <c r="G910" s="24">
        <f t="shared" si="468"/>
        <v>0</v>
      </c>
      <c r="H910" s="25">
        <f t="shared" si="468"/>
        <v>0</v>
      </c>
      <c r="I910" s="3">
        <f t="shared" ref="I910:I925" si="469">SUM(E910:H910)</f>
        <v>0</v>
      </c>
    </row>
    <row r="911" spans="1:11" hidden="1" x14ac:dyDescent="0.2">
      <c r="A911" s="32" t="s">
        <v>37</v>
      </c>
      <c r="B911" s="59"/>
      <c r="C911" s="24">
        <v>0</v>
      </c>
      <c r="D911" s="24"/>
      <c r="E911" s="24">
        <f t="shared" ref="E911:E914" si="470">C911+D911</f>
        <v>0</v>
      </c>
      <c r="F911" s="24"/>
      <c r="G911" s="24"/>
      <c r="H911" s="25"/>
      <c r="I911" s="3">
        <f t="shared" si="469"/>
        <v>0</v>
      </c>
    </row>
    <row r="912" spans="1:11" hidden="1" x14ac:dyDescent="0.2">
      <c r="A912" s="20" t="s">
        <v>38</v>
      </c>
      <c r="B912" s="61" t="s">
        <v>46</v>
      </c>
      <c r="C912" s="21">
        <v>0</v>
      </c>
      <c r="D912" s="21"/>
      <c r="E912" s="21">
        <f t="shared" si="470"/>
        <v>0</v>
      </c>
      <c r="F912" s="21"/>
      <c r="G912" s="21"/>
      <c r="H912" s="22"/>
      <c r="I912" s="3">
        <f t="shared" si="469"/>
        <v>0</v>
      </c>
    </row>
    <row r="913" spans="1:9" hidden="1" x14ac:dyDescent="0.2">
      <c r="A913" s="20" t="s">
        <v>40</v>
      </c>
      <c r="B913" s="61" t="s">
        <v>47</v>
      </c>
      <c r="C913" s="21">
        <v>0</v>
      </c>
      <c r="D913" s="21"/>
      <c r="E913" s="21">
        <f t="shared" si="470"/>
        <v>0</v>
      </c>
      <c r="F913" s="21"/>
      <c r="G913" s="21"/>
      <c r="H913" s="22"/>
      <c r="I913" s="3">
        <f t="shared" si="469"/>
        <v>0</v>
      </c>
    </row>
    <row r="914" spans="1:9" hidden="1" x14ac:dyDescent="0.2">
      <c r="A914" s="20" t="s">
        <v>42</v>
      </c>
      <c r="B914" s="61" t="s">
        <v>48</v>
      </c>
      <c r="C914" s="21">
        <v>0</v>
      </c>
      <c r="D914" s="21"/>
      <c r="E914" s="21">
        <f t="shared" si="470"/>
        <v>0</v>
      </c>
      <c r="F914" s="21"/>
      <c r="G914" s="21"/>
      <c r="H914" s="22"/>
      <c r="I914" s="3">
        <f t="shared" si="469"/>
        <v>0</v>
      </c>
    </row>
    <row r="915" spans="1:9" hidden="1" x14ac:dyDescent="0.2">
      <c r="A915" s="31" t="s">
        <v>49</v>
      </c>
      <c r="B915" s="63" t="s">
        <v>50</v>
      </c>
      <c r="C915" s="24">
        <v>0</v>
      </c>
      <c r="D915" s="24">
        <f t="shared" ref="D915:H915" si="471">SUM(D919,D920,D921)</f>
        <v>0</v>
      </c>
      <c r="E915" s="24">
        <f t="shared" si="471"/>
        <v>0</v>
      </c>
      <c r="F915" s="24">
        <f t="shared" si="471"/>
        <v>0</v>
      </c>
      <c r="G915" s="24">
        <f t="shared" si="471"/>
        <v>0</v>
      </c>
      <c r="H915" s="25">
        <f t="shared" si="471"/>
        <v>0</v>
      </c>
      <c r="I915" s="3">
        <f t="shared" si="469"/>
        <v>0</v>
      </c>
    </row>
    <row r="916" spans="1:9" hidden="1" x14ac:dyDescent="0.2">
      <c r="A916" s="82" t="s">
        <v>1</v>
      </c>
      <c r="B916" s="63"/>
      <c r="C916" s="24"/>
      <c r="D916" s="24"/>
      <c r="E916" s="24"/>
      <c r="F916" s="24"/>
      <c r="G916" s="24"/>
      <c r="H916" s="25"/>
      <c r="I916" s="3">
        <f t="shared" si="469"/>
        <v>0</v>
      </c>
    </row>
    <row r="917" spans="1:9" hidden="1" x14ac:dyDescent="0.2">
      <c r="A917" s="32" t="s">
        <v>36</v>
      </c>
      <c r="B917" s="59"/>
      <c r="C917" s="24">
        <v>0</v>
      </c>
      <c r="D917" s="24">
        <f t="shared" ref="D917:H917" si="472">D919+D920+D921-D918</f>
        <v>0</v>
      </c>
      <c r="E917" s="24">
        <f t="shared" si="472"/>
        <v>0</v>
      </c>
      <c r="F917" s="24">
        <f t="shared" si="472"/>
        <v>0</v>
      </c>
      <c r="G917" s="24">
        <f t="shared" si="472"/>
        <v>0</v>
      </c>
      <c r="H917" s="25">
        <f t="shared" si="472"/>
        <v>0</v>
      </c>
      <c r="I917" s="3">
        <f t="shared" si="469"/>
        <v>0</v>
      </c>
    </row>
    <row r="918" spans="1:9" hidden="1" x14ac:dyDescent="0.2">
      <c r="A918" s="32" t="s">
        <v>37</v>
      </c>
      <c r="B918" s="59"/>
      <c r="C918" s="24">
        <v>0</v>
      </c>
      <c r="D918" s="24"/>
      <c r="E918" s="24">
        <f t="shared" ref="E918:E921" si="473">C918+D918</f>
        <v>0</v>
      </c>
      <c r="F918" s="24"/>
      <c r="G918" s="24"/>
      <c r="H918" s="25"/>
      <c r="I918" s="3">
        <f t="shared" si="469"/>
        <v>0</v>
      </c>
    </row>
    <row r="919" spans="1:9" hidden="1" x14ac:dyDescent="0.2">
      <c r="A919" s="20" t="s">
        <v>38</v>
      </c>
      <c r="B919" s="61" t="s">
        <v>51</v>
      </c>
      <c r="C919" s="21">
        <v>0</v>
      </c>
      <c r="D919" s="21"/>
      <c r="E919" s="21">
        <f t="shared" si="473"/>
        <v>0</v>
      </c>
      <c r="F919" s="21"/>
      <c r="G919" s="21"/>
      <c r="H919" s="22"/>
      <c r="I919" s="3">
        <f t="shared" si="469"/>
        <v>0</v>
      </c>
    </row>
    <row r="920" spans="1:9" hidden="1" x14ac:dyDescent="0.2">
      <c r="A920" s="20" t="s">
        <v>40</v>
      </c>
      <c r="B920" s="61" t="s">
        <v>52</v>
      </c>
      <c r="C920" s="21">
        <v>0</v>
      </c>
      <c r="D920" s="21"/>
      <c r="E920" s="21">
        <f t="shared" si="473"/>
        <v>0</v>
      </c>
      <c r="F920" s="21"/>
      <c r="G920" s="21"/>
      <c r="H920" s="22"/>
      <c r="I920" s="3">
        <f t="shared" si="469"/>
        <v>0</v>
      </c>
    </row>
    <row r="921" spans="1:9" hidden="1" x14ac:dyDescent="0.2">
      <c r="A921" s="20" t="s">
        <v>42</v>
      </c>
      <c r="B921" s="61" t="s">
        <v>53</v>
      </c>
      <c r="C921" s="21">
        <v>0</v>
      </c>
      <c r="D921" s="21"/>
      <c r="E921" s="21">
        <f t="shared" si="473"/>
        <v>0</v>
      </c>
      <c r="F921" s="21"/>
      <c r="G921" s="21"/>
      <c r="H921" s="22"/>
      <c r="I921" s="3">
        <f t="shared" si="469"/>
        <v>0</v>
      </c>
    </row>
    <row r="922" spans="1:9" hidden="1" x14ac:dyDescent="0.2">
      <c r="A922" s="83"/>
      <c r="B922" s="95"/>
      <c r="C922" s="21"/>
      <c r="D922" s="21"/>
      <c r="E922" s="21"/>
      <c r="F922" s="21"/>
      <c r="G922" s="21"/>
      <c r="H922" s="22"/>
      <c r="I922" s="3">
        <f t="shared" si="469"/>
        <v>0</v>
      </c>
    </row>
    <row r="923" spans="1:9" hidden="1" x14ac:dyDescent="0.2">
      <c r="A923" s="26" t="s">
        <v>54</v>
      </c>
      <c r="B923" s="63" t="s">
        <v>55</v>
      </c>
      <c r="C923" s="24">
        <v>0</v>
      </c>
      <c r="D923" s="24"/>
      <c r="E923" s="24">
        <f>C923+D923</f>
        <v>0</v>
      </c>
      <c r="F923" s="24"/>
      <c r="G923" s="24"/>
      <c r="H923" s="25"/>
      <c r="I923" s="3">
        <f t="shared" si="469"/>
        <v>0</v>
      </c>
    </row>
    <row r="924" spans="1:9" hidden="1" x14ac:dyDescent="0.2">
      <c r="A924" s="83"/>
      <c r="B924" s="95"/>
      <c r="C924" s="21"/>
      <c r="D924" s="21"/>
      <c r="E924" s="21"/>
      <c r="F924" s="21"/>
      <c r="G924" s="21"/>
      <c r="H924" s="22"/>
      <c r="I924" s="3">
        <f t="shared" si="469"/>
        <v>0</v>
      </c>
    </row>
    <row r="925" spans="1:9" ht="13.5" hidden="1" thickBot="1" x14ac:dyDescent="0.25">
      <c r="A925" s="91" t="s">
        <v>56</v>
      </c>
      <c r="B925" s="98"/>
      <c r="C925" s="92">
        <v>0</v>
      </c>
      <c r="D925" s="92">
        <f t="shared" ref="D925:H925" si="474">D878-D896</f>
        <v>0</v>
      </c>
      <c r="E925" s="92">
        <f t="shared" si="474"/>
        <v>0</v>
      </c>
      <c r="F925" s="92">
        <f t="shared" si="474"/>
        <v>0</v>
      </c>
      <c r="G925" s="92">
        <f t="shared" si="474"/>
        <v>0</v>
      </c>
      <c r="H925" s="93">
        <f t="shared" si="474"/>
        <v>0</v>
      </c>
      <c r="I925" s="3">
        <f t="shared" si="469"/>
        <v>0</v>
      </c>
    </row>
    <row r="928" spans="1:9" hidden="1" x14ac:dyDescent="0.2"/>
    <row r="929" spans="1:33" ht="14.45" customHeight="1" x14ac:dyDescent="0.2">
      <c r="A929" s="118" t="s">
        <v>90</v>
      </c>
      <c r="B929" s="118"/>
      <c r="D929" s="119" t="str">
        <f>IF($I$1="proiect","DIRECTOR EXECUTIV,","SECRETAR GENERAL AL JUDEŢULUI,")</f>
        <v>DIRECTOR EXECUTIV,</v>
      </c>
      <c r="E929" s="119"/>
      <c r="F929" s="119"/>
      <c r="G929" s="119"/>
      <c r="H929" s="119"/>
      <c r="I929" s="71"/>
      <c r="J929" s="71"/>
      <c r="K929" s="71"/>
      <c r="L929" s="71"/>
      <c r="M929" s="71"/>
      <c r="N929" s="71"/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  <c r="AA929" s="71"/>
      <c r="AB929" s="71"/>
      <c r="AC929" s="71"/>
      <c r="AD929" s="71"/>
      <c r="AE929" s="71"/>
      <c r="AF929" s="71"/>
      <c r="AG929" s="71"/>
    </row>
    <row r="930" spans="1:33" x14ac:dyDescent="0.2">
      <c r="A930" s="107" t="s">
        <v>91</v>
      </c>
      <c r="B930" s="107"/>
      <c r="D930" s="105" t="str">
        <f>IF($I$1="proiect","Hadady Éva Katalin","Crasnai Mihaela Elena Ana")</f>
        <v>Hadady Éva Katalin</v>
      </c>
      <c r="E930" s="105"/>
      <c r="F930" s="105"/>
      <c r="G930" s="105"/>
      <c r="H930" s="105"/>
    </row>
    <row r="931" spans="1:33" x14ac:dyDescent="0.2">
      <c r="A931" s="7"/>
      <c r="B931" s="99"/>
      <c r="C931" s="7"/>
      <c r="D931" s="69"/>
      <c r="E931" s="69"/>
      <c r="F931" s="69"/>
      <c r="G931" s="69"/>
    </row>
    <row r="932" spans="1:33" x14ac:dyDescent="0.2">
      <c r="A932" s="7"/>
      <c r="B932" s="99"/>
      <c r="C932" s="7"/>
      <c r="D932" s="69"/>
      <c r="E932" s="69"/>
      <c r="F932" s="69"/>
      <c r="G932" s="69"/>
      <c r="I932" s="72"/>
    </row>
    <row r="933" spans="1:33" x14ac:dyDescent="0.2">
      <c r="B933" s="99"/>
      <c r="C933" s="70"/>
      <c r="D933" s="70"/>
      <c r="E933" s="69"/>
      <c r="F933" s="69"/>
      <c r="G933" s="3"/>
    </row>
    <row r="934" spans="1:33" x14ac:dyDescent="0.2">
      <c r="B934" s="44"/>
      <c r="C934" s="6"/>
      <c r="D934" s="105" t="str">
        <f>IF($I$1="proiect","ŞEF SERVICIU,"," ")</f>
        <v>ŞEF SERVICIU,</v>
      </c>
      <c r="E934" s="106"/>
      <c r="F934" s="106"/>
      <c r="G934" s="106"/>
    </row>
    <row r="935" spans="1:33" x14ac:dyDescent="0.2">
      <c r="A935" s="100" t="s">
        <v>92</v>
      </c>
      <c r="B935" s="44"/>
      <c r="C935" s="6"/>
      <c r="D935" s="105" t="str">
        <f>IF($I$1="proiect","Manţa Magdalena Sofia"," ")</f>
        <v>Manţa Magdalena Sofia</v>
      </c>
      <c r="E935" s="106"/>
      <c r="F935" s="106"/>
      <c r="G935" s="106"/>
    </row>
    <row r="936" spans="1:33" x14ac:dyDescent="0.2">
      <c r="A936" s="100" t="s">
        <v>93</v>
      </c>
      <c r="B936" s="44"/>
      <c r="C936" s="6"/>
      <c r="D936" s="69"/>
      <c r="E936" s="69"/>
      <c r="F936" s="69"/>
      <c r="G936" s="69"/>
    </row>
    <row r="937" spans="1:33" x14ac:dyDescent="0.2">
      <c r="B937" s="43"/>
      <c r="D937" s="13"/>
      <c r="E937" s="3"/>
      <c r="F937" s="3"/>
      <c r="G937" s="3"/>
    </row>
    <row r="938" spans="1:33" x14ac:dyDescent="0.2">
      <c r="B938" s="43"/>
      <c r="C938" s="3"/>
      <c r="D938" s="13"/>
      <c r="E938" s="3"/>
      <c r="F938" s="3"/>
      <c r="G938" s="3"/>
    </row>
    <row r="939" spans="1:33" x14ac:dyDescent="0.2">
      <c r="B939" s="43"/>
      <c r="C939" s="3"/>
      <c r="D939" s="13"/>
      <c r="E939" s="3"/>
      <c r="F939" s="3"/>
      <c r="G939" s="3"/>
    </row>
  </sheetData>
  <autoFilter ref="A12:J925" xr:uid="{88396FF4-A445-4682-9F65-E7D350125277}">
    <filterColumn colId="8">
      <filters>
        <filter val="1.319,00"/>
        <filter val="1.355,00"/>
        <filter val="1.410,00"/>
        <filter val="1.819,00"/>
        <filter val="1.915,00"/>
        <filter val="1.949,30"/>
        <filter val="1.961,00"/>
        <filter val="10,00"/>
        <filter val="10.431,00"/>
        <filter val="10.585,30"/>
        <filter val="10.637,30"/>
        <filter val="100.848,00"/>
        <filter val="100.850,00"/>
        <filter val="101,00"/>
        <filter val="101.585,70"/>
        <filter val="107,00"/>
        <filter val="11.507,00"/>
        <filter val="11.626,00"/>
        <filter val="112.548,00"/>
        <filter val="114.637,00"/>
        <filter val="114.826,00"/>
        <filter val="114.830,00"/>
        <filter val="12,00"/>
        <filter val="121.612,60"/>
        <filter val="124.580,20"/>
        <filter val="125,00"/>
        <filter val="125.278,50"/>
        <filter val="13.789,00"/>
        <filter val="14,00"/>
        <filter val="145,00"/>
        <filter val="161,00"/>
        <filter val="168,00"/>
        <filter val="17.429,50"/>
        <filter val="17.431,50"/>
        <filter val="174,00"/>
        <filter val="175,00"/>
        <filter val="189,00"/>
        <filter val="19.064,80"/>
        <filter val="191,00"/>
        <filter val="2,00"/>
        <filter val="2.152,00"/>
        <filter val="-2.282,00"/>
        <filter val="2.398,00"/>
        <filter val="2.490,00"/>
        <filter val="2.505,80"/>
        <filter val="2.685,00"/>
        <filter val="2.734,00"/>
        <filter val="2.967,60"/>
        <filter val="23.268,50"/>
        <filter val="232,00"/>
        <filter val="233,60"/>
        <filter val="240.080,70"/>
        <filter val="242.765,70"/>
        <filter val="245.230,70"/>
        <filter val="246,00"/>
        <filter val="247.500,70"/>
        <filter val="247.512,70"/>
        <filter val="25.433,90"/>
        <filter val="261,00"/>
        <filter val="264,00"/>
        <filter val="276,00"/>
        <filter val="28,00"/>
        <filter val="29,00"/>
        <filter val="292,00"/>
        <filter val="293,00"/>
        <filter val="295,00"/>
        <filter val="297,00"/>
        <filter val="3.108,40"/>
        <filter val="3.162,60"/>
        <filter val="3.230,00"/>
        <filter val="3.386,00"/>
        <filter val="3.427,00"/>
        <filter val="3.683,00"/>
        <filter val="3.942,00"/>
        <filter val="31.404,80"/>
        <filter val="32.760,00"/>
        <filter val="322,00"/>
        <filter val="330,00"/>
        <filter val="332,00"/>
        <filter val="344,00"/>
        <filter val="348,00"/>
        <filter val="349,00"/>
        <filter val="35,70"/>
        <filter val="37,00"/>
        <filter val="38,00"/>
        <filter val="380,00"/>
        <filter val="385,00"/>
        <filter val="386,00"/>
        <filter val="390,00"/>
        <filter val="4,00"/>
        <filter val="4.000,00"/>
        <filter val="4.047,80"/>
        <filter val="4.117,00"/>
        <filter val="4.349,00"/>
        <filter val="4.494,00"/>
        <filter val="4.547,70"/>
        <filter val="4.548,00"/>
        <filter val="43.274,00"/>
        <filter val="43.423,60"/>
        <filter val="43.560,90"/>
        <filter val="437,00"/>
        <filter val="447,00"/>
        <filter val="47.982,70"/>
        <filter val="48,00"/>
        <filter val="49.692,10"/>
        <filter val="496,00"/>
        <filter val="5.083,50"/>
        <filter val="5.140,00"/>
        <filter val="5.220,80"/>
        <filter val="52,00"/>
        <filter val="54,00"/>
        <filter val="56.028,50"/>
        <filter val="57.574,00"/>
        <filter val="58,00"/>
        <filter val="59.551,30"/>
        <filter val="59.983,20"/>
        <filter val="6,00"/>
        <filter val="6.537,80"/>
        <filter val="6.539,80"/>
        <filter val="6.798,50"/>
        <filter val="60,00"/>
        <filter val="60.275,20"/>
        <filter val="605,00"/>
        <filter val="614,00"/>
        <filter val="666,00"/>
        <filter val="7.292,00"/>
        <filter val="7.597,00"/>
        <filter val="7.626,00"/>
        <filter val="74.063,60"/>
        <filter val="79,70"/>
        <filter val="8.569,10"/>
        <filter val="815,60"/>
        <filter val="84,00"/>
        <filter val="88.798,60"/>
        <filter val="9,00"/>
        <filter val="9.223,00"/>
        <filter val="90,00"/>
        <filter val="93,00"/>
        <filter val="95,00"/>
        <filter val="95.996,40"/>
        <filter val="96.002,40"/>
        <filter val="96.340,40"/>
        <filter val="96.346,40"/>
        <filter val="96.732,40"/>
        <filter val="96.736,40"/>
      </filters>
    </filterColumn>
  </autoFilter>
  <mergeCells count="14">
    <mergeCell ref="A929:B929"/>
    <mergeCell ref="D929:H929"/>
    <mergeCell ref="A930:B930"/>
    <mergeCell ref="D930:H930"/>
    <mergeCell ref="D934:G934"/>
    <mergeCell ref="D935:G935"/>
    <mergeCell ref="A5:H5"/>
    <mergeCell ref="A6:H6"/>
    <mergeCell ref="A9:A10"/>
    <mergeCell ref="B9:B10"/>
    <mergeCell ref="C9:C10"/>
    <mergeCell ref="D9:D10"/>
    <mergeCell ref="E9:E10"/>
    <mergeCell ref="F9:H9"/>
  </mergeCells>
  <printOptions horizontalCentered="1"/>
  <pageMargins left="0.6692913385826772" right="0.66929133858267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93C51-602A-420C-B045-E27A225FAA23}">
  <sheetPr filterMode="1"/>
  <dimension ref="A1:AG939"/>
  <sheetViews>
    <sheetView topLeftCell="A9" zoomScale="112" zoomScaleNormal="112" workbookViewId="0">
      <selection activeCell="G32" sqref="G32"/>
    </sheetView>
  </sheetViews>
  <sheetFormatPr defaultColWidth="8.85546875" defaultRowHeight="12.75" x14ac:dyDescent="0.2"/>
  <cols>
    <col min="1" max="1" width="77.28515625" style="2" customWidth="1"/>
    <col min="2" max="2" width="9.5703125" style="66" customWidth="1"/>
    <col min="3" max="3" width="9.85546875" style="2" customWidth="1"/>
    <col min="4" max="4" width="10.5703125" style="2" customWidth="1"/>
    <col min="5" max="5" width="10.28515625" style="2" customWidth="1"/>
    <col min="6" max="6" width="10" style="2" customWidth="1"/>
    <col min="7" max="8" width="9.140625" style="2" bestFit="1" customWidth="1"/>
    <col min="9" max="9" width="11.7109375" style="2" bestFit="1" customWidth="1"/>
    <col min="10" max="10" width="8.85546875" style="2"/>
    <col min="11" max="11" width="9" style="2" bestFit="1" customWidth="1"/>
    <col min="12" max="16384" width="8.85546875" style="2"/>
  </cols>
  <sheetData>
    <row r="1" spans="1:9" x14ac:dyDescent="0.2">
      <c r="A1" s="1" t="s">
        <v>86</v>
      </c>
      <c r="B1" s="43"/>
      <c r="D1" s="13"/>
      <c r="E1" s="3"/>
      <c r="F1" s="3"/>
      <c r="H1" s="4" t="s">
        <v>89</v>
      </c>
      <c r="I1" s="2" t="s">
        <v>101</v>
      </c>
    </row>
    <row r="2" spans="1:9" x14ac:dyDescent="0.2">
      <c r="A2" s="1" t="s">
        <v>87</v>
      </c>
      <c r="B2" s="43"/>
      <c r="D2" s="13"/>
      <c r="E2" s="3"/>
      <c r="F2" s="3"/>
      <c r="H2" s="5" t="str">
        <f>IF($I$1="proiect","la Proiectul de hotărâre","Hotărârea Consiliului Județean")</f>
        <v>Hotărârea Consiliului Județean</v>
      </c>
    </row>
    <row r="3" spans="1:9" x14ac:dyDescent="0.2">
      <c r="A3" s="1" t="s">
        <v>88</v>
      </c>
      <c r="B3" s="43"/>
      <c r="D3" s="13"/>
      <c r="E3" s="3"/>
      <c r="F3" s="3"/>
      <c r="H3" s="5" t="str">
        <f>IF($I$1="proiect","nr. ______/2022","Satu Mare nr. ______/2022")</f>
        <v>Satu Mare nr. ______/2022</v>
      </c>
    </row>
    <row r="4" spans="1:9" x14ac:dyDescent="0.2">
      <c r="B4" s="43"/>
      <c r="D4" s="13"/>
      <c r="E4" s="3"/>
      <c r="F4" s="3"/>
      <c r="G4" s="3"/>
    </row>
    <row r="5" spans="1:9" x14ac:dyDescent="0.2">
      <c r="A5" s="107" t="s">
        <v>97</v>
      </c>
      <c r="B5" s="107"/>
      <c r="C5" s="107"/>
      <c r="D5" s="107"/>
      <c r="E5" s="107"/>
      <c r="F5" s="107"/>
      <c r="G5" s="107"/>
      <c r="H5" s="107"/>
    </row>
    <row r="6" spans="1:9" ht="26.25" customHeight="1" x14ac:dyDescent="0.2">
      <c r="A6" s="107" t="s">
        <v>96</v>
      </c>
      <c r="B6" s="107"/>
      <c r="C6" s="107"/>
      <c r="D6" s="107"/>
      <c r="E6" s="107"/>
      <c r="F6" s="107"/>
      <c r="G6" s="107"/>
      <c r="H6" s="107"/>
    </row>
    <row r="7" spans="1:9" x14ac:dyDescent="0.2">
      <c r="A7" s="7"/>
      <c r="B7" s="44"/>
    </row>
    <row r="8" spans="1:9" ht="13.5" thickBot="1" x14ac:dyDescent="0.25">
      <c r="A8" s="7"/>
      <c r="B8" s="44"/>
      <c r="H8" s="2" t="s">
        <v>85</v>
      </c>
    </row>
    <row r="9" spans="1:9" ht="28.9" customHeight="1" x14ac:dyDescent="0.2">
      <c r="A9" s="108"/>
      <c r="B9" s="110"/>
      <c r="C9" s="112" t="s">
        <v>77</v>
      </c>
      <c r="D9" s="112" t="s">
        <v>78</v>
      </c>
      <c r="E9" s="114" t="s">
        <v>99</v>
      </c>
      <c r="F9" s="116" t="s">
        <v>79</v>
      </c>
      <c r="G9" s="116"/>
      <c r="H9" s="117"/>
    </row>
    <row r="10" spans="1:9" ht="13.5" thickBot="1" x14ac:dyDescent="0.25">
      <c r="A10" s="109"/>
      <c r="B10" s="111"/>
      <c r="C10" s="113"/>
      <c r="D10" s="113"/>
      <c r="E10" s="115"/>
      <c r="F10" s="14">
        <v>2023</v>
      </c>
      <c r="G10" s="14">
        <v>2024</v>
      </c>
      <c r="H10" s="15">
        <v>2025</v>
      </c>
    </row>
    <row r="11" spans="1:9" s="44" customFormat="1" thickTop="1" x14ac:dyDescent="0.2">
      <c r="A11" s="67">
        <v>0</v>
      </c>
      <c r="B11" s="45">
        <v>1</v>
      </c>
      <c r="C11" s="68">
        <v>2</v>
      </c>
      <c r="D11" s="68">
        <v>3</v>
      </c>
      <c r="E11" s="102">
        <v>4</v>
      </c>
      <c r="F11" s="103">
        <v>5</v>
      </c>
      <c r="G11" s="103">
        <v>6</v>
      </c>
      <c r="H11" s="104">
        <v>7</v>
      </c>
    </row>
    <row r="12" spans="1:9" x14ac:dyDescent="0.2">
      <c r="A12" s="8"/>
      <c r="B12" s="46"/>
      <c r="C12" s="9"/>
      <c r="D12" s="9"/>
      <c r="E12" s="10"/>
      <c r="F12" s="11"/>
      <c r="G12" s="11"/>
      <c r="H12" s="12"/>
    </row>
    <row r="13" spans="1:9" s="6" customFormat="1" x14ac:dyDescent="0.2">
      <c r="A13" s="16" t="s">
        <v>57</v>
      </c>
      <c r="B13" s="47"/>
      <c r="C13" s="17">
        <v>120094</v>
      </c>
      <c r="D13" s="17">
        <f t="shared" ref="D13:H13" si="0">SUM(D14,D15,D16,D17)</f>
        <v>0</v>
      </c>
      <c r="E13" s="17">
        <f t="shared" si="0"/>
        <v>120094</v>
      </c>
      <c r="F13" s="17">
        <f t="shared" si="0"/>
        <v>123912.70000000001</v>
      </c>
      <c r="G13" s="17">
        <f t="shared" si="0"/>
        <v>612</v>
      </c>
      <c r="H13" s="18">
        <f t="shared" si="0"/>
        <v>612</v>
      </c>
      <c r="I13" s="19">
        <f>SUM(E13:H13)</f>
        <v>245230.7</v>
      </c>
    </row>
    <row r="14" spans="1:9" x14ac:dyDescent="0.2">
      <c r="A14" s="20" t="s">
        <v>6</v>
      </c>
      <c r="B14" s="48"/>
      <c r="C14" s="21">
        <v>23134.300000000003</v>
      </c>
      <c r="D14" s="21">
        <f t="shared" ref="D14:D16" si="1">SUM(D95,D174,D222,D271,D351,D430,D479,D527,D576,D655,D734,D783,D831,D880)</f>
        <v>0</v>
      </c>
      <c r="E14" s="21">
        <f>SUM(C14,D14)</f>
        <v>23134.300000000003</v>
      </c>
      <c r="F14" s="21">
        <f t="shared" ref="F14:H16" si="2">SUM(F95,F174,F222,F271,F351,F430,F479,F527,F576,F655,F734,F783,F831,F880)</f>
        <v>78060.700000000012</v>
      </c>
      <c r="G14" s="21">
        <f t="shared" si="2"/>
        <v>612</v>
      </c>
      <c r="H14" s="22">
        <f t="shared" si="2"/>
        <v>612</v>
      </c>
      <c r="I14" s="3">
        <f t="shared" ref="I14:I77" si="3">SUM(E14:H14)</f>
        <v>102419.00000000001</v>
      </c>
    </row>
    <row r="15" spans="1:9" hidden="1" x14ac:dyDescent="0.2">
      <c r="A15" s="20" t="s">
        <v>7</v>
      </c>
      <c r="B15" s="94"/>
      <c r="C15" s="21">
        <v>0</v>
      </c>
      <c r="D15" s="21">
        <f t="shared" si="1"/>
        <v>0</v>
      </c>
      <c r="E15" s="21">
        <f t="shared" ref="E15:E16" si="4">SUM(C15,D15)</f>
        <v>0</v>
      </c>
      <c r="F15" s="21">
        <f t="shared" si="2"/>
        <v>0</v>
      </c>
      <c r="G15" s="21">
        <f t="shared" si="2"/>
        <v>0</v>
      </c>
      <c r="H15" s="22">
        <f t="shared" si="2"/>
        <v>0</v>
      </c>
      <c r="I15" s="3">
        <f t="shared" si="3"/>
        <v>0</v>
      </c>
    </row>
    <row r="16" spans="1:9" ht="38.25" x14ac:dyDescent="0.2">
      <c r="A16" s="20" t="s">
        <v>8</v>
      </c>
      <c r="B16" s="48">
        <v>420269</v>
      </c>
      <c r="C16" s="21">
        <v>12699.1</v>
      </c>
      <c r="D16" s="21">
        <f t="shared" si="1"/>
        <v>0</v>
      </c>
      <c r="E16" s="21">
        <f t="shared" si="4"/>
        <v>12699.1</v>
      </c>
      <c r="F16" s="21">
        <f t="shared" si="2"/>
        <v>6253</v>
      </c>
      <c r="G16" s="21">
        <f t="shared" si="2"/>
        <v>0</v>
      </c>
      <c r="H16" s="22">
        <f t="shared" si="2"/>
        <v>0</v>
      </c>
      <c r="I16" s="3">
        <f t="shared" si="3"/>
        <v>18952.099999999999</v>
      </c>
    </row>
    <row r="17" spans="1:9" ht="25.5" x14ac:dyDescent="0.2">
      <c r="A17" s="23" t="s">
        <v>9</v>
      </c>
      <c r="B17" s="49" t="s">
        <v>10</v>
      </c>
      <c r="C17" s="24">
        <v>84260.6</v>
      </c>
      <c r="D17" s="24">
        <f t="shared" ref="D17:H17" si="5">SUM(D18,D22,D26)</f>
        <v>0</v>
      </c>
      <c r="E17" s="24">
        <f>SUM(E18,E22,E26)</f>
        <v>84260.6</v>
      </c>
      <c r="F17" s="24">
        <f t="shared" si="5"/>
        <v>39599</v>
      </c>
      <c r="G17" s="24">
        <f t="shared" si="5"/>
        <v>0</v>
      </c>
      <c r="H17" s="25">
        <f t="shared" si="5"/>
        <v>0</v>
      </c>
      <c r="I17" s="3">
        <f t="shared" si="3"/>
        <v>123859.6</v>
      </c>
    </row>
    <row r="18" spans="1:9" x14ac:dyDescent="0.2">
      <c r="A18" s="26" t="s">
        <v>11</v>
      </c>
      <c r="B18" s="50" t="s">
        <v>12</v>
      </c>
      <c r="C18" s="24">
        <v>82013.600000000006</v>
      </c>
      <c r="D18" s="24">
        <f t="shared" ref="D18:H18" si="6">SUM(D19:D21)</f>
        <v>0</v>
      </c>
      <c r="E18" s="24">
        <f t="shared" si="6"/>
        <v>82013.600000000006</v>
      </c>
      <c r="F18" s="24">
        <f t="shared" si="6"/>
        <v>39599</v>
      </c>
      <c r="G18" s="24">
        <f t="shared" si="6"/>
        <v>0</v>
      </c>
      <c r="H18" s="25">
        <f t="shared" si="6"/>
        <v>0</v>
      </c>
      <c r="I18" s="3">
        <f t="shared" si="3"/>
        <v>121612.6</v>
      </c>
    </row>
    <row r="19" spans="1:9" x14ac:dyDescent="0.2">
      <c r="A19" s="27" t="s">
        <v>13</v>
      </c>
      <c r="B19" s="51" t="s">
        <v>14</v>
      </c>
      <c r="C19" s="21">
        <v>49199.600000000006</v>
      </c>
      <c r="D19" s="21">
        <f t="shared" ref="D19:D21" si="7">SUM(D100,D179,D227,D276,D356,D435,D484,D532,D581,D660,D739,D788,D836,D885)</f>
        <v>0</v>
      </c>
      <c r="E19" s="21">
        <f t="shared" ref="E19:E21" si="8">SUM(C19,D19)</f>
        <v>49199.600000000006</v>
      </c>
      <c r="F19" s="21">
        <f t="shared" ref="F19:H21" si="9">SUM(F100,F179,F227,F276,F356,F435,F484,F532,F581,F660,F739,F788,F836,F885)</f>
        <v>39599</v>
      </c>
      <c r="G19" s="21">
        <f t="shared" si="9"/>
        <v>0</v>
      </c>
      <c r="H19" s="22">
        <f t="shared" si="9"/>
        <v>0</v>
      </c>
      <c r="I19" s="3">
        <f t="shared" si="3"/>
        <v>88798.6</v>
      </c>
    </row>
    <row r="20" spans="1:9" x14ac:dyDescent="0.2">
      <c r="A20" s="27" t="s">
        <v>15</v>
      </c>
      <c r="B20" s="52" t="s">
        <v>16</v>
      </c>
      <c r="C20" s="21">
        <v>54</v>
      </c>
      <c r="D20" s="21">
        <f t="shared" si="7"/>
        <v>0</v>
      </c>
      <c r="E20" s="21">
        <f t="shared" si="8"/>
        <v>54</v>
      </c>
      <c r="F20" s="21">
        <f t="shared" si="9"/>
        <v>0</v>
      </c>
      <c r="G20" s="21">
        <f t="shared" si="9"/>
        <v>0</v>
      </c>
      <c r="H20" s="22">
        <f t="shared" si="9"/>
        <v>0</v>
      </c>
      <c r="I20" s="3">
        <f t="shared" si="3"/>
        <v>54</v>
      </c>
    </row>
    <row r="21" spans="1:9" x14ac:dyDescent="0.2">
      <c r="A21" s="27" t="s">
        <v>17</v>
      </c>
      <c r="B21" s="52" t="s">
        <v>18</v>
      </c>
      <c r="C21" s="21">
        <v>32760</v>
      </c>
      <c r="D21" s="21">
        <f t="shared" si="7"/>
        <v>0</v>
      </c>
      <c r="E21" s="21">
        <f t="shared" si="8"/>
        <v>32760</v>
      </c>
      <c r="F21" s="21">
        <f t="shared" si="9"/>
        <v>0</v>
      </c>
      <c r="G21" s="21">
        <f t="shared" si="9"/>
        <v>0</v>
      </c>
      <c r="H21" s="22">
        <f t="shared" si="9"/>
        <v>0</v>
      </c>
      <c r="I21" s="3">
        <f t="shared" si="3"/>
        <v>32760</v>
      </c>
    </row>
    <row r="22" spans="1:9" x14ac:dyDescent="0.2">
      <c r="A22" s="26" t="s">
        <v>19</v>
      </c>
      <c r="B22" s="53" t="s">
        <v>20</v>
      </c>
      <c r="C22" s="24">
        <v>2247</v>
      </c>
      <c r="D22" s="24">
        <f t="shared" ref="D22:H22" si="10">SUM(D23:D25)</f>
        <v>0</v>
      </c>
      <c r="E22" s="24">
        <f t="shared" si="10"/>
        <v>2247</v>
      </c>
      <c r="F22" s="24">
        <f t="shared" si="10"/>
        <v>0</v>
      </c>
      <c r="G22" s="24">
        <f t="shared" si="10"/>
        <v>0</v>
      </c>
      <c r="H22" s="25">
        <f t="shared" si="10"/>
        <v>0</v>
      </c>
      <c r="I22" s="3">
        <f t="shared" si="3"/>
        <v>2247</v>
      </c>
    </row>
    <row r="23" spans="1:9" x14ac:dyDescent="0.2">
      <c r="A23" s="27" t="s">
        <v>13</v>
      </c>
      <c r="B23" s="52" t="s">
        <v>21</v>
      </c>
      <c r="C23" s="21">
        <v>95</v>
      </c>
      <c r="D23" s="21">
        <f t="shared" ref="D23:D25" si="11">SUM(D104,D183,D231,D280,D360,D439,D488,D536,D585,D664,D743,D792,D840,D889)</f>
        <v>0</v>
      </c>
      <c r="E23" s="21">
        <f t="shared" ref="E23:E25" si="12">SUM(C23,D23)</f>
        <v>95</v>
      </c>
      <c r="F23" s="21">
        <f t="shared" ref="F23:H25" si="13">SUM(F104,F183,F231,F280,F360,F439,F488,F536,F585,F664,F743,F792,F840,F889)</f>
        <v>0</v>
      </c>
      <c r="G23" s="21">
        <f t="shared" si="13"/>
        <v>0</v>
      </c>
      <c r="H23" s="22">
        <f t="shared" si="13"/>
        <v>0</v>
      </c>
      <c r="I23" s="3">
        <f t="shared" si="3"/>
        <v>95</v>
      </c>
    </row>
    <row r="24" spans="1:9" x14ac:dyDescent="0.2">
      <c r="A24" s="27" t="s">
        <v>15</v>
      </c>
      <c r="B24" s="52" t="s">
        <v>22</v>
      </c>
      <c r="C24" s="21">
        <v>2152</v>
      </c>
      <c r="D24" s="21">
        <f t="shared" si="11"/>
        <v>0</v>
      </c>
      <c r="E24" s="21">
        <f t="shared" si="12"/>
        <v>2152</v>
      </c>
      <c r="F24" s="21">
        <f t="shared" si="13"/>
        <v>0</v>
      </c>
      <c r="G24" s="21">
        <f t="shared" si="13"/>
        <v>0</v>
      </c>
      <c r="H24" s="22">
        <f t="shared" si="13"/>
        <v>0</v>
      </c>
      <c r="I24" s="3">
        <f t="shared" si="3"/>
        <v>2152</v>
      </c>
    </row>
    <row r="25" spans="1:9" hidden="1" x14ac:dyDescent="0.2">
      <c r="A25" s="27" t="s">
        <v>17</v>
      </c>
      <c r="B25" s="52" t="s">
        <v>23</v>
      </c>
      <c r="C25" s="21">
        <v>0</v>
      </c>
      <c r="D25" s="21">
        <f t="shared" si="11"/>
        <v>0</v>
      </c>
      <c r="E25" s="21">
        <f t="shared" si="12"/>
        <v>0</v>
      </c>
      <c r="F25" s="21">
        <f t="shared" si="13"/>
        <v>0</v>
      </c>
      <c r="G25" s="21">
        <f t="shared" si="13"/>
        <v>0</v>
      </c>
      <c r="H25" s="22">
        <f t="shared" si="13"/>
        <v>0</v>
      </c>
      <c r="I25" s="3">
        <f t="shared" si="3"/>
        <v>0</v>
      </c>
    </row>
    <row r="26" spans="1:9" hidden="1" x14ac:dyDescent="0.2">
      <c r="A26" s="26" t="s">
        <v>24</v>
      </c>
      <c r="B26" s="53" t="s">
        <v>25</v>
      </c>
      <c r="C26" s="24">
        <v>0</v>
      </c>
      <c r="D26" s="24">
        <f t="shared" ref="D26:H26" si="14">SUM(D27:D29)</f>
        <v>0</v>
      </c>
      <c r="E26" s="24">
        <f t="shared" si="14"/>
        <v>0</v>
      </c>
      <c r="F26" s="24">
        <f t="shared" si="14"/>
        <v>0</v>
      </c>
      <c r="G26" s="24">
        <f t="shared" si="14"/>
        <v>0</v>
      </c>
      <c r="H26" s="25">
        <f t="shared" si="14"/>
        <v>0</v>
      </c>
      <c r="I26" s="3">
        <f t="shared" si="3"/>
        <v>0</v>
      </c>
    </row>
    <row r="27" spans="1:9" hidden="1" x14ac:dyDescent="0.2">
      <c r="A27" s="27" t="s">
        <v>13</v>
      </c>
      <c r="B27" s="52" t="s">
        <v>26</v>
      </c>
      <c r="C27" s="21">
        <v>0</v>
      </c>
      <c r="D27" s="21">
        <f t="shared" ref="D27:D29" si="15">SUM(D108,D187,D235,D284,D364,D443,D492,D540,D589,D668,D747,D796,D844,D893)</f>
        <v>0</v>
      </c>
      <c r="E27" s="21">
        <f t="shared" ref="E27:E29" si="16">SUM(C27,D27)</f>
        <v>0</v>
      </c>
      <c r="F27" s="21">
        <f t="shared" ref="F27:H29" si="17">SUM(F108,F187,F235,F284,F364,F443,F492,F540,F589,F668,F747,F796,F844,F893)</f>
        <v>0</v>
      </c>
      <c r="G27" s="21">
        <f t="shared" si="17"/>
        <v>0</v>
      </c>
      <c r="H27" s="22">
        <f t="shared" si="17"/>
        <v>0</v>
      </c>
      <c r="I27" s="3">
        <f t="shared" si="3"/>
        <v>0</v>
      </c>
    </row>
    <row r="28" spans="1:9" hidden="1" x14ac:dyDescent="0.2">
      <c r="A28" s="27" t="s">
        <v>15</v>
      </c>
      <c r="B28" s="52" t="s">
        <v>27</v>
      </c>
      <c r="C28" s="21">
        <v>0</v>
      </c>
      <c r="D28" s="21">
        <f t="shared" si="15"/>
        <v>0</v>
      </c>
      <c r="E28" s="21">
        <f t="shared" si="16"/>
        <v>0</v>
      </c>
      <c r="F28" s="21">
        <f t="shared" si="17"/>
        <v>0</v>
      </c>
      <c r="G28" s="21">
        <f t="shared" si="17"/>
        <v>0</v>
      </c>
      <c r="H28" s="22">
        <f t="shared" si="17"/>
        <v>0</v>
      </c>
      <c r="I28" s="3">
        <f t="shared" si="3"/>
        <v>0</v>
      </c>
    </row>
    <row r="29" spans="1:9" hidden="1" x14ac:dyDescent="0.2">
      <c r="A29" s="27" t="s">
        <v>17</v>
      </c>
      <c r="B29" s="52" t="s">
        <v>28</v>
      </c>
      <c r="C29" s="21">
        <v>0</v>
      </c>
      <c r="D29" s="21">
        <f t="shared" si="15"/>
        <v>0</v>
      </c>
      <c r="E29" s="21">
        <f t="shared" si="16"/>
        <v>0</v>
      </c>
      <c r="F29" s="21">
        <f t="shared" si="17"/>
        <v>0</v>
      </c>
      <c r="G29" s="21">
        <f t="shared" si="17"/>
        <v>0</v>
      </c>
      <c r="H29" s="22">
        <f t="shared" si="17"/>
        <v>0</v>
      </c>
      <c r="I29" s="3">
        <f t="shared" si="3"/>
        <v>0</v>
      </c>
    </row>
    <row r="30" spans="1:9" hidden="1" x14ac:dyDescent="0.2">
      <c r="A30" s="81"/>
      <c r="B30" s="95"/>
      <c r="C30" s="21"/>
      <c r="D30" s="21"/>
      <c r="E30" s="21"/>
      <c r="F30" s="21"/>
      <c r="G30" s="21"/>
      <c r="H30" s="22"/>
      <c r="I30" s="3">
        <f t="shared" si="3"/>
        <v>0</v>
      </c>
    </row>
    <row r="31" spans="1:9" s="6" customFormat="1" x14ac:dyDescent="0.2">
      <c r="A31" s="28" t="s">
        <v>58</v>
      </c>
      <c r="B31" s="54"/>
      <c r="C31" s="29">
        <v>120093.99999999999</v>
      </c>
      <c r="D31" s="29">
        <f>SUM(D32,D35,D58)</f>
        <v>0</v>
      </c>
      <c r="E31" s="29">
        <f t="shared" ref="E31:H31" si="18">SUM(E32,E35,E58)</f>
        <v>120093.99999999999</v>
      </c>
      <c r="F31" s="29">
        <f t="shared" si="18"/>
        <v>126194.7</v>
      </c>
      <c r="G31" s="29">
        <f t="shared" si="18"/>
        <v>612</v>
      </c>
      <c r="H31" s="30">
        <f t="shared" si="18"/>
        <v>612</v>
      </c>
      <c r="I31" s="19">
        <f t="shared" si="3"/>
        <v>247512.69999999998</v>
      </c>
    </row>
    <row r="32" spans="1:9" x14ac:dyDescent="0.2">
      <c r="A32" s="31" t="s">
        <v>30</v>
      </c>
      <c r="B32" s="55">
        <v>20</v>
      </c>
      <c r="C32" s="24">
        <v>12</v>
      </c>
      <c r="D32" s="24">
        <f t="shared" ref="D32:H32" si="19">SUM(D33)</f>
        <v>0</v>
      </c>
      <c r="E32" s="24">
        <f t="shared" si="19"/>
        <v>12</v>
      </c>
      <c r="F32" s="24">
        <f t="shared" si="19"/>
        <v>0</v>
      </c>
      <c r="G32" s="24">
        <f t="shared" si="19"/>
        <v>0</v>
      </c>
      <c r="H32" s="25">
        <f t="shared" si="19"/>
        <v>0</v>
      </c>
      <c r="I32" s="3">
        <f t="shared" si="3"/>
        <v>12</v>
      </c>
    </row>
    <row r="33" spans="1:9" x14ac:dyDescent="0.2">
      <c r="A33" s="27" t="s">
        <v>31</v>
      </c>
      <c r="B33" s="56" t="s">
        <v>32</v>
      </c>
      <c r="C33" s="21">
        <v>12</v>
      </c>
      <c r="D33" s="21">
        <f>SUM(D66,D145,D322,D401,D626,D705)</f>
        <v>0</v>
      </c>
      <c r="E33" s="21">
        <f>C33+D33</f>
        <v>12</v>
      </c>
      <c r="F33" s="21">
        <f>SUM(F66,F145,F322,F401,F626,F705)</f>
        <v>0</v>
      </c>
      <c r="G33" s="21">
        <f>SUM(G66,G145,G322,G401,G626,G705)</f>
        <v>0</v>
      </c>
      <c r="H33" s="22">
        <f>SUM(H66,H145,H322,H401,H626,H705)</f>
        <v>0</v>
      </c>
      <c r="I33" s="3">
        <f t="shared" si="3"/>
        <v>12</v>
      </c>
    </row>
    <row r="34" spans="1:9" hidden="1" x14ac:dyDescent="0.2">
      <c r="A34" s="27"/>
      <c r="B34" s="51"/>
      <c r="C34" s="21"/>
      <c r="D34" s="21"/>
      <c r="E34" s="21"/>
      <c r="F34" s="21"/>
      <c r="G34" s="21"/>
      <c r="H34" s="22"/>
      <c r="I34" s="3">
        <f t="shared" si="3"/>
        <v>0</v>
      </c>
    </row>
    <row r="35" spans="1:9" ht="25.5" x14ac:dyDescent="0.2">
      <c r="A35" s="31" t="s">
        <v>33</v>
      </c>
      <c r="B35" s="57">
        <v>58</v>
      </c>
      <c r="C35" s="24">
        <v>120081.99999999999</v>
      </c>
      <c r="D35" s="24">
        <f t="shared" ref="D35:H35" si="20">SUM(D36,D43,D50)</f>
        <v>0</v>
      </c>
      <c r="E35" s="24">
        <f t="shared" si="20"/>
        <v>120081.99999999999</v>
      </c>
      <c r="F35" s="24">
        <f t="shared" si="20"/>
        <v>126194.7</v>
      </c>
      <c r="G35" s="24">
        <f t="shared" si="20"/>
        <v>612</v>
      </c>
      <c r="H35" s="25">
        <f t="shared" si="20"/>
        <v>612</v>
      </c>
      <c r="I35" s="3">
        <f t="shared" si="3"/>
        <v>247500.69999999998</v>
      </c>
    </row>
    <row r="36" spans="1:9" x14ac:dyDescent="0.2">
      <c r="A36" s="31" t="s">
        <v>34</v>
      </c>
      <c r="B36" s="58" t="s">
        <v>35</v>
      </c>
      <c r="C36" s="24">
        <v>115446.99999999999</v>
      </c>
      <c r="D36" s="24">
        <f t="shared" ref="D36:H36" si="21">SUM(D40,D41,D42)</f>
        <v>0</v>
      </c>
      <c r="E36" s="24">
        <f t="shared" si="21"/>
        <v>115446.99999999999</v>
      </c>
      <c r="F36" s="24">
        <f t="shared" si="21"/>
        <v>126094.7</v>
      </c>
      <c r="G36" s="24">
        <f t="shared" si="21"/>
        <v>612</v>
      </c>
      <c r="H36" s="25">
        <f t="shared" si="21"/>
        <v>612</v>
      </c>
      <c r="I36" s="3">
        <f t="shared" si="3"/>
        <v>242765.69999999998</v>
      </c>
    </row>
    <row r="37" spans="1:9" hidden="1" x14ac:dyDescent="0.2">
      <c r="A37" s="32" t="s">
        <v>1</v>
      </c>
      <c r="B37" s="59"/>
      <c r="C37" s="24"/>
      <c r="D37" s="24"/>
      <c r="E37" s="24"/>
      <c r="F37" s="24"/>
      <c r="G37" s="24"/>
      <c r="H37" s="25"/>
      <c r="I37" s="3">
        <f t="shared" si="3"/>
        <v>0</v>
      </c>
    </row>
    <row r="38" spans="1:9" x14ac:dyDescent="0.2">
      <c r="A38" s="32" t="s">
        <v>36</v>
      </c>
      <c r="B38" s="59"/>
      <c r="C38" s="24">
        <v>848.99999999998545</v>
      </c>
      <c r="D38" s="24">
        <f t="shared" ref="D38:H38" si="22">D40+D41+D42-D39</f>
        <v>0</v>
      </c>
      <c r="E38" s="24">
        <f t="shared" si="22"/>
        <v>848.99999999998545</v>
      </c>
      <c r="F38" s="24">
        <f>F40+F41+F42-F39</f>
        <v>611.99999999998545</v>
      </c>
      <c r="G38" s="24">
        <f t="shared" si="22"/>
        <v>612</v>
      </c>
      <c r="H38" s="25">
        <f t="shared" si="22"/>
        <v>612</v>
      </c>
      <c r="I38" s="3">
        <f t="shared" si="3"/>
        <v>2684.9999999999709</v>
      </c>
    </row>
    <row r="39" spans="1:9" x14ac:dyDescent="0.2">
      <c r="A39" s="32" t="s">
        <v>37</v>
      </c>
      <c r="B39" s="59"/>
      <c r="C39" s="24">
        <v>114598</v>
      </c>
      <c r="D39" s="24">
        <f t="shared" ref="D39:H42" si="23">SUM(D72,D151,D328,D407,D632,D711)</f>
        <v>0</v>
      </c>
      <c r="E39" s="24">
        <f t="shared" si="23"/>
        <v>114598</v>
      </c>
      <c r="F39" s="24">
        <f t="shared" si="23"/>
        <v>125482.70000000001</v>
      </c>
      <c r="G39" s="24">
        <f t="shared" si="23"/>
        <v>0</v>
      </c>
      <c r="H39" s="25">
        <f t="shared" si="23"/>
        <v>0</v>
      </c>
      <c r="I39" s="3">
        <f t="shared" si="3"/>
        <v>240080.7</v>
      </c>
    </row>
    <row r="40" spans="1:9" x14ac:dyDescent="0.2">
      <c r="A40" s="20" t="s">
        <v>38</v>
      </c>
      <c r="B40" s="60" t="s">
        <v>39</v>
      </c>
      <c r="C40" s="21">
        <v>29442.3</v>
      </c>
      <c r="D40" s="21">
        <f t="shared" si="23"/>
        <v>0</v>
      </c>
      <c r="E40" s="21">
        <f t="shared" ref="E40:E42" si="24">C40+D40</f>
        <v>29442.3</v>
      </c>
      <c r="F40" s="21">
        <f t="shared" si="23"/>
        <v>44621.3</v>
      </c>
      <c r="G40" s="21">
        <f t="shared" si="23"/>
        <v>0</v>
      </c>
      <c r="H40" s="22">
        <f t="shared" si="23"/>
        <v>0</v>
      </c>
      <c r="I40" s="3">
        <f t="shared" si="3"/>
        <v>74063.600000000006</v>
      </c>
    </row>
    <row r="41" spans="1:9" x14ac:dyDescent="0.2">
      <c r="A41" s="20" t="s">
        <v>40</v>
      </c>
      <c r="B41" s="60" t="s">
        <v>41</v>
      </c>
      <c r="C41" s="21">
        <v>84175.799999999988</v>
      </c>
      <c r="D41" s="21">
        <f t="shared" si="23"/>
        <v>0</v>
      </c>
      <c r="E41" s="21">
        <f t="shared" si="24"/>
        <v>84175.799999999988</v>
      </c>
      <c r="F41" s="21">
        <f t="shared" si="23"/>
        <v>41102.699999999997</v>
      </c>
      <c r="G41" s="21">
        <f t="shared" si="23"/>
        <v>0</v>
      </c>
      <c r="H41" s="22">
        <f t="shared" si="23"/>
        <v>0</v>
      </c>
      <c r="I41" s="3">
        <f t="shared" si="3"/>
        <v>125278.49999999999</v>
      </c>
    </row>
    <row r="42" spans="1:9" x14ac:dyDescent="0.2">
      <c r="A42" s="20" t="s">
        <v>42</v>
      </c>
      <c r="B42" s="61" t="s">
        <v>43</v>
      </c>
      <c r="C42" s="21">
        <v>1828.9</v>
      </c>
      <c r="D42" s="21">
        <f t="shared" si="23"/>
        <v>0</v>
      </c>
      <c r="E42" s="21">
        <f t="shared" si="24"/>
        <v>1828.9</v>
      </c>
      <c r="F42" s="21">
        <f t="shared" si="23"/>
        <v>40370.699999999997</v>
      </c>
      <c r="G42" s="21">
        <f t="shared" si="23"/>
        <v>612</v>
      </c>
      <c r="H42" s="22">
        <f t="shared" si="23"/>
        <v>612</v>
      </c>
      <c r="I42" s="3">
        <f t="shared" si="3"/>
        <v>43423.6</v>
      </c>
    </row>
    <row r="43" spans="1:9" x14ac:dyDescent="0.2">
      <c r="A43" s="31" t="s">
        <v>44</v>
      </c>
      <c r="B43" s="62" t="s">
        <v>45</v>
      </c>
      <c r="C43" s="24">
        <v>4349</v>
      </c>
      <c r="D43" s="24">
        <f t="shared" ref="D43:H43" si="25">SUM(D47,D48,D49)</f>
        <v>0</v>
      </c>
      <c r="E43" s="24">
        <f t="shared" si="25"/>
        <v>4349</v>
      </c>
      <c r="F43" s="24">
        <f t="shared" si="25"/>
        <v>0</v>
      </c>
      <c r="G43" s="24">
        <f t="shared" si="25"/>
        <v>0</v>
      </c>
      <c r="H43" s="25">
        <f t="shared" si="25"/>
        <v>0</v>
      </c>
      <c r="I43" s="3">
        <f t="shared" si="3"/>
        <v>4349</v>
      </c>
    </row>
    <row r="44" spans="1:9" hidden="1" x14ac:dyDescent="0.2">
      <c r="A44" s="82" t="s">
        <v>1</v>
      </c>
      <c r="B44" s="62"/>
      <c r="C44" s="24"/>
      <c r="D44" s="24"/>
      <c r="E44" s="24"/>
      <c r="F44" s="24"/>
      <c r="G44" s="24"/>
      <c r="H44" s="25"/>
      <c r="I44" s="3">
        <f t="shared" si="3"/>
        <v>0</v>
      </c>
    </row>
    <row r="45" spans="1:9" x14ac:dyDescent="0.2">
      <c r="A45" s="32" t="s">
        <v>36</v>
      </c>
      <c r="B45" s="59"/>
      <c r="C45" s="24">
        <v>4117</v>
      </c>
      <c r="D45" s="24">
        <f t="shared" ref="D45:H45" si="26">D47+D48+D49-D46</f>
        <v>0</v>
      </c>
      <c r="E45" s="24">
        <f t="shared" si="26"/>
        <v>4117</v>
      </c>
      <c r="F45" s="24">
        <f t="shared" si="26"/>
        <v>0</v>
      </c>
      <c r="G45" s="24">
        <f t="shared" si="26"/>
        <v>0</v>
      </c>
      <c r="H45" s="25">
        <f t="shared" si="26"/>
        <v>0</v>
      </c>
      <c r="I45" s="3">
        <f t="shared" si="3"/>
        <v>4117</v>
      </c>
    </row>
    <row r="46" spans="1:9" x14ac:dyDescent="0.2">
      <c r="A46" s="32" t="s">
        <v>37</v>
      </c>
      <c r="B46" s="59"/>
      <c r="C46" s="24">
        <v>232</v>
      </c>
      <c r="D46" s="24">
        <f t="shared" ref="D46:H49" si="27">SUM(D79,D158,D335,D414,D639,D718)</f>
        <v>0</v>
      </c>
      <c r="E46" s="24">
        <f t="shared" si="27"/>
        <v>232</v>
      </c>
      <c r="F46" s="24">
        <f t="shared" si="27"/>
        <v>0</v>
      </c>
      <c r="G46" s="24">
        <f t="shared" si="27"/>
        <v>0</v>
      </c>
      <c r="H46" s="25">
        <f t="shared" si="27"/>
        <v>0</v>
      </c>
      <c r="I46" s="3">
        <f t="shared" si="3"/>
        <v>232</v>
      </c>
    </row>
    <row r="47" spans="1:9" x14ac:dyDescent="0.2">
      <c r="A47" s="20" t="s">
        <v>38</v>
      </c>
      <c r="B47" s="61" t="s">
        <v>46</v>
      </c>
      <c r="C47" s="21">
        <v>666</v>
      </c>
      <c r="D47" s="21">
        <f t="shared" si="27"/>
        <v>0</v>
      </c>
      <c r="E47" s="21">
        <f t="shared" ref="E47:E49" si="28">C47+D47</f>
        <v>666</v>
      </c>
      <c r="F47" s="21">
        <f t="shared" si="27"/>
        <v>0</v>
      </c>
      <c r="G47" s="21">
        <f t="shared" si="27"/>
        <v>0</v>
      </c>
      <c r="H47" s="22">
        <f t="shared" si="27"/>
        <v>0</v>
      </c>
      <c r="I47" s="3">
        <f t="shared" si="3"/>
        <v>666</v>
      </c>
    </row>
    <row r="48" spans="1:9" x14ac:dyDescent="0.2">
      <c r="A48" s="20" t="s">
        <v>40</v>
      </c>
      <c r="B48" s="61" t="s">
        <v>47</v>
      </c>
      <c r="C48" s="21">
        <v>3683</v>
      </c>
      <c r="D48" s="21">
        <f t="shared" si="27"/>
        <v>0</v>
      </c>
      <c r="E48" s="21">
        <f t="shared" si="28"/>
        <v>3683</v>
      </c>
      <c r="F48" s="21">
        <f t="shared" si="27"/>
        <v>0</v>
      </c>
      <c r="G48" s="21">
        <f t="shared" si="27"/>
        <v>0</v>
      </c>
      <c r="H48" s="22">
        <f t="shared" si="27"/>
        <v>0</v>
      </c>
      <c r="I48" s="3">
        <f t="shared" si="3"/>
        <v>3683</v>
      </c>
    </row>
    <row r="49" spans="1:9" hidden="1" x14ac:dyDescent="0.2">
      <c r="A49" s="20" t="s">
        <v>42</v>
      </c>
      <c r="B49" s="61" t="s">
        <v>48</v>
      </c>
      <c r="C49" s="21">
        <v>0</v>
      </c>
      <c r="D49" s="21">
        <f t="shared" si="27"/>
        <v>0</v>
      </c>
      <c r="E49" s="21">
        <f t="shared" si="28"/>
        <v>0</v>
      </c>
      <c r="F49" s="21">
        <f t="shared" si="27"/>
        <v>0</v>
      </c>
      <c r="G49" s="21">
        <f t="shared" si="27"/>
        <v>0</v>
      </c>
      <c r="H49" s="22">
        <f t="shared" si="27"/>
        <v>0</v>
      </c>
      <c r="I49" s="3">
        <f t="shared" si="3"/>
        <v>0</v>
      </c>
    </row>
    <row r="50" spans="1:9" x14ac:dyDescent="0.2">
      <c r="A50" s="31" t="s">
        <v>49</v>
      </c>
      <c r="B50" s="63" t="s">
        <v>50</v>
      </c>
      <c r="C50" s="24">
        <v>286</v>
      </c>
      <c r="D50" s="24">
        <f t="shared" ref="D50:H50" si="29">SUM(D54,D55,D56)</f>
        <v>0</v>
      </c>
      <c r="E50" s="24">
        <f t="shared" si="29"/>
        <v>286</v>
      </c>
      <c r="F50" s="24">
        <f t="shared" si="29"/>
        <v>100</v>
      </c>
      <c r="G50" s="24">
        <f t="shared" si="29"/>
        <v>0</v>
      </c>
      <c r="H50" s="25">
        <f t="shared" si="29"/>
        <v>0</v>
      </c>
      <c r="I50" s="3">
        <f t="shared" si="3"/>
        <v>386</v>
      </c>
    </row>
    <row r="51" spans="1:9" hidden="1" x14ac:dyDescent="0.2">
      <c r="A51" s="82" t="s">
        <v>1</v>
      </c>
      <c r="B51" s="63"/>
      <c r="C51" s="24"/>
      <c r="D51" s="24"/>
      <c r="E51" s="24"/>
      <c r="F51" s="24"/>
      <c r="G51" s="24"/>
      <c r="H51" s="25"/>
      <c r="I51" s="3">
        <f t="shared" si="3"/>
        <v>0</v>
      </c>
    </row>
    <row r="52" spans="1:9" x14ac:dyDescent="0.2">
      <c r="A52" s="32" t="s">
        <v>36</v>
      </c>
      <c r="B52" s="59"/>
      <c r="C52" s="24">
        <v>261</v>
      </c>
      <c r="D52" s="24">
        <f t="shared" ref="D52:H52" si="30">D54+D55+D56-D53</f>
        <v>0</v>
      </c>
      <c r="E52" s="24">
        <f t="shared" si="30"/>
        <v>261</v>
      </c>
      <c r="F52" s="24">
        <f t="shared" si="30"/>
        <v>0</v>
      </c>
      <c r="G52" s="24">
        <f t="shared" si="30"/>
        <v>0</v>
      </c>
      <c r="H52" s="25">
        <f t="shared" si="30"/>
        <v>0</v>
      </c>
      <c r="I52" s="3">
        <f t="shared" si="3"/>
        <v>261</v>
      </c>
    </row>
    <row r="53" spans="1:9" x14ac:dyDescent="0.2">
      <c r="A53" s="32" t="s">
        <v>37</v>
      </c>
      <c r="B53" s="59"/>
      <c r="C53" s="24">
        <v>25</v>
      </c>
      <c r="D53" s="24">
        <f t="shared" ref="D53:H56" si="31">SUM(D86,D165,D342,D421,D646,D725)</f>
        <v>0</v>
      </c>
      <c r="E53" s="24">
        <f t="shared" si="31"/>
        <v>25</v>
      </c>
      <c r="F53" s="24">
        <f t="shared" si="31"/>
        <v>100</v>
      </c>
      <c r="G53" s="24">
        <f t="shared" si="31"/>
        <v>0</v>
      </c>
      <c r="H53" s="25">
        <f t="shared" si="31"/>
        <v>0</v>
      </c>
      <c r="I53" s="3">
        <f t="shared" si="3"/>
        <v>125</v>
      </c>
    </row>
    <row r="54" spans="1:9" x14ac:dyDescent="0.2">
      <c r="A54" s="20" t="s">
        <v>38</v>
      </c>
      <c r="B54" s="61" t="s">
        <v>51</v>
      </c>
      <c r="C54" s="21">
        <v>28</v>
      </c>
      <c r="D54" s="21">
        <f t="shared" si="31"/>
        <v>0</v>
      </c>
      <c r="E54" s="21">
        <f t="shared" ref="E54:E56" si="32">C54+D54</f>
        <v>28</v>
      </c>
      <c r="F54" s="21">
        <f t="shared" si="31"/>
        <v>10</v>
      </c>
      <c r="G54" s="21">
        <f t="shared" si="31"/>
        <v>0</v>
      </c>
      <c r="H54" s="22">
        <f t="shared" si="31"/>
        <v>0</v>
      </c>
      <c r="I54" s="3">
        <f t="shared" si="3"/>
        <v>38</v>
      </c>
    </row>
    <row r="55" spans="1:9" x14ac:dyDescent="0.2">
      <c r="A55" s="20" t="s">
        <v>40</v>
      </c>
      <c r="B55" s="61" t="s">
        <v>52</v>
      </c>
      <c r="C55" s="21">
        <v>258</v>
      </c>
      <c r="D55" s="21">
        <f t="shared" si="31"/>
        <v>0</v>
      </c>
      <c r="E55" s="21">
        <f t="shared" si="32"/>
        <v>258</v>
      </c>
      <c r="F55" s="21">
        <f t="shared" si="31"/>
        <v>90</v>
      </c>
      <c r="G55" s="21">
        <f t="shared" si="31"/>
        <v>0</v>
      </c>
      <c r="H55" s="22">
        <f t="shared" si="31"/>
        <v>0</v>
      </c>
      <c r="I55" s="3">
        <f t="shared" si="3"/>
        <v>348</v>
      </c>
    </row>
    <row r="56" spans="1:9" hidden="1" x14ac:dyDescent="0.2">
      <c r="A56" s="20" t="s">
        <v>42</v>
      </c>
      <c r="B56" s="61" t="s">
        <v>53</v>
      </c>
      <c r="C56" s="21">
        <v>0</v>
      </c>
      <c r="D56" s="21">
        <f t="shared" si="31"/>
        <v>0</v>
      </c>
      <c r="E56" s="21">
        <f t="shared" si="32"/>
        <v>0</v>
      </c>
      <c r="F56" s="21">
        <f t="shared" si="31"/>
        <v>0</v>
      </c>
      <c r="G56" s="21">
        <f t="shared" si="31"/>
        <v>0</v>
      </c>
      <c r="H56" s="22">
        <f t="shared" si="31"/>
        <v>0</v>
      </c>
      <c r="I56" s="3">
        <f t="shared" si="3"/>
        <v>0</v>
      </c>
    </row>
    <row r="57" spans="1:9" hidden="1" x14ac:dyDescent="0.2">
      <c r="A57" s="83"/>
      <c r="B57" s="95"/>
      <c r="C57" s="21"/>
      <c r="D57" s="21"/>
      <c r="E57" s="21"/>
      <c r="F57" s="21"/>
      <c r="G57" s="21"/>
      <c r="H57" s="22"/>
      <c r="I57" s="3">
        <f t="shared" si="3"/>
        <v>0</v>
      </c>
    </row>
    <row r="58" spans="1:9" hidden="1" x14ac:dyDescent="0.2">
      <c r="A58" s="26" t="s">
        <v>54</v>
      </c>
      <c r="B58" s="63" t="s">
        <v>55</v>
      </c>
      <c r="C58" s="24">
        <v>0</v>
      </c>
      <c r="D58" s="24">
        <f>SUM(D91,D170,D347,D426,D651,D730)</f>
        <v>0</v>
      </c>
      <c r="E58" s="24">
        <f>C58+D58</f>
        <v>0</v>
      </c>
      <c r="F58" s="24">
        <f>SUM(F91,F170,F347,F426,F651,F730)</f>
        <v>0</v>
      </c>
      <c r="G58" s="24">
        <f>SUM(G91,G170,G347,G426,G651,G730)</f>
        <v>0</v>
      </c>
      <c r="H58" s="25">
        <f>SUM(H91,H170,H347,H426,H651,H730)</f>
        <v>0</v>
      </c>
      <c r="I58" s="3">
        <f t="shared" si="3"/>
        <v>0</v>
      </c>
    </row>
    <row r="59" spans="1:9" hidden="1" x14ac:dyDescent="0.2">
      <c r="A59" s="83"/>
      <c r="B59" s="95"/>
      <c r="C59" s="21"/>
      <c r="D59" s="21"/>
      <c r="E59" s="21"/>
      <c r="F59" s="21"/>
      <c r="G59" s="21"/>
      <c r="H59" s="22"/>
      <c r="I59" s="3">
        <f t="shared" si="3"/>
        <v>0</v>
      </c>
    </row>
    <row r="60" spans="1:9" hidden="1" x14ac:dyDescent="0.2">
      <c r="A60" s="26" t="s">
        <v>56</v>
      </c>
      <c r="B60" s="63"/>
      <c r="C60" s="24">
        <v>0</v>
      </c>
      <c r="D60" s="24">
        <f t="shared" ref="D60:H60" si="33">D13-D31</f>
        <v>0</v>
      </c>
      <c r="E60" s="24">
        <f t="shared" si="33"/>
        <v>0</v>
      </c>
      <c r="F60" s="24">
        <f t="shared" si="33"/>
        <v>-2281.9999999999854</v>
      </c>
      <c r="G60" s="24">
        <f t="shared" si="33"/>
        <v>0</v>
      </c>
      <c r="H60" s="25">
        <f t="shared" si="33"/>
        <v>0</v>
      </c>
      <c r="I60" s="3">
        <f t="shared" si="3"/>
        <v>-2281.9999999999854</v>
      </c>
    </row>
    <row r="61" spans="1:9" hidden="1" x14ac:dyDescent="0.2">
      <c r="A61" s="84"/>
      <c r="B61" s="94"/>
      <c r="C61" s="21"/>
      <c r="D61" s="21"/>
      <c r="E61" s="21"/>
      <c r="F61" s="21"/>
      <c r="G61" s="21"/>
      <c r="H61" s="22"/>
      <c r="I61" s="3">
        <f t="shared" si="3"/>
        <v>0</v>
      </c>
    </row>
    <row r="62" spans="1:9" hidden="1" x14ac:dyDescent="0.2">
      <c r="A62" s="81" t="s">
        <v>1</v>
      </c>
      <c r="B62" s="95"/>
      <c r="C62" s="21"/>
      <c r="D62" s="21"/>
      <c r="E62" s="21"/>
      <c r="F62" s="21"/>
      <c r="G62" s="21"/>
      <c r="H62" s="22"/>
      <c r="I62" s="3">
        <f t="shared" si="3"/>
        <v>0</v>
      </c>
    </row>
    <row r="63" spans="1:9" s="6" customFormat="1" x14ac:dyDescent="0.2">
      <c r="A63" s="28" t="s">
        <v>59</v>
      </c>
      <c r="B63" s="54" t="s">
        <v>60</v>
      </c>
      <c r="C63" s="29">
        <v>349</v>
      </c>
      <c r="D63" s="29">
        <f t="shared" ref="D63:H63" si="34">SUM(D93)</f>
        <v>0</v>
      </c>
      <c r="E63" s="29">
        <f t="shared" si="34"/>
        <v>349</v>
      </c>
      <c r="F63" s="29">
        <f t="shared" si="34"/>
        <v>0</v>
      </c>
      <c r="G63" s="29">
        <f t="shared" si="34"/>
        <v>0</v>
      </c>
      <c r="H63" s="30">
        <f t="shared" si="34"/>
        <v>0</v>
      </c>
      <c r="I63" s="19">
        <f t="shared" si="3"/>
        <v>349</v>
      </c>
    </row>
    <row r="64" spans="1:9" x14ac:dyDescent="0.2">
      <c r="A64" s="33" t="s">
        <v>80</v>
      </c>
      <c r="B64" s="64"/>
      <c r="C64" s="34">
        <v>349</v>
      </c>
      <c r="D64" s="34">
        <f t="shared" ref="D64:H64" si="35">SUM(D65,D68,D91)</f>
        <v>0</v>
      </c>
      <c r="E64" s="34">
        <f t="shared" si="35"/>
        <v>349</v>
      </c>
      <c r="F64" s="34">
        <f t="shared" si="35"/>
        <v>0</v>
      </c>
      <c r="G64" s="34">
        <f t="shared" si="35"/>
        <v>0</v>
      </c>
      <c r="H64" s="35">
        <f t="shared" si="35"/>
        <v>0</v>
      </c>
      <c r="I64" s="3">
        <f t="shared" si="3"/>
        <v>349</v>
      </c>
    </row>
    <row r="65" spans="1:9" hidden="1" x14ac:dyDescent="0.2">
      <c r="A65" s="31" t="s">
        <v>30</v>
      </c>
      <c r="B65" s="55">
        <v>20</v>
      </c>
      <c r="C65" s="24">
        <v>0</v>
      </c>
      <c r="D65" s="24">
        <f t="shared" ref="D65:H65" si="36">SUM(D66)</f>
        <v>0</v>
      </c>
      <c r="E65" s="24">
        <f t="shared" si="36"/>
        <v>0</v>
      </c>
      <c r="F65" s="24">
        <f t="shared" si="36"/>
        <v>0</v>
      </c>
      <c r="G65" s="24">
        <f t="shared" si="36"/>
        <v>0</v>
      </c>
      <c r="H65" s="25">
        <f t="shared" si="36"/>
        <v>0</v>
      </c>
      <c r="I65" s="3">
        <f t="shared" si="3"/>
        <v>0</v>
      </c>
    </row>
    <row r="66" spans="1:9" hidden="1" x14ac:dyDescent="0.2">
      <c r="A66" s="27" t="s">
        <v>31</v>
      </c>
      <c r="B66" s="56" t="s">
        <v>32</v>
      </c>
      <c r="C66" s="21">
        <v>0</v>
      </c>
      <c r="D66" s="21">
        <f>D113</f>
        <v>0</v>
      </c>
      <c r="E66" s="21">
        <f>C66+D66</f>
        <v>0</v>
      </c>
      <c r="F66" s="21">
        <f t="shared" ref="F66:H66" si="37">F113</f>
        <v>0</v>
      </c>
      <c r="G66" s="21">
        <f t="shared" si="37"/>
        <v>0</v>
      </c>
      <c r="H66" s="22">
        <f t="shared" si="37"/>
        <v>0</v>
      </c>
      <c r="I66" s="3">
        <f t="shared" si="3"/>
        <v>0</v>
      </c>
    </row>
    <row r="67" spans="1:9" hidden="1" x14ac:dyDescent="0.2">
      <c r="A67" s="27"/>
      <c r="B67" s="51"/>
      <c r="C67" s="21"/>
      <c r="D67" s="21"/>
      <c r="E67" s="21"/>
      <c r="F67" s="21"/>
      <c r="G67" s="21"/>
      <c r="H67" s="22"/>
      <c r="I67" s="3">
        <f t="shared" si="3"/>
        <v>0</v>
      </c>
    </row>
    <row r="68" spans="1:9" ht="25.5" x14ac:dyDescent="0.2">
      <c r="A68" s="31" t="s">
        <v>33</v>
      </c>
      <c r="B68" s="57">
        <v>58</v>
      </c>
      <c r="C68" s="24">
        <v>349</v>
      </c>
      <c r="D68" s="24">
        <f t="shared" ref="D68:H68" si="38">SUM(D69,D76,D83)</f>
        <v>0</v>
      </c>
      <c r="E68" s="24">
        <f t="shared" si="38"/>
        <v>349</v>
      </c>
      <c r="F68" s="24">
        <f t="shared" si="38"/>
        <v>0</v>
      </c>
      <c r="G68" s="24">
        <f t="shared" si="38"/>
        <v>0</v>
      </c>
      <c r="H68" s="25">
        <f t="shared" si="38"/>
        <v>0</v>
      </c>
      <c r="I68" s="3">
        <f t="shared" si="3"/>
        <v>349</v>
      </c>
    </row>
    <row r="69" spans="1:9" hidden="1" x14ac:dyDescent="0.2">
      <c r="A69" s="31" t="s">
        <v>34</v>
      </c>
      <c r="B69" s="58" t="s">
        <v>35</v>
      </c>
      <c r="C69" s="24">
        <v>0</v>
      </c>
      <c r="D69" s="24">
        <f t="shared" ref="D69:H69" si="39">SUM(D73,D74,D75)</f>
        <v>0</v>
      </c>
      <c r="E69" s="24">
        <f t="shared" si="39"/>
        <v>0</v>
      </c>
      <c r="F69" s="24">
        <f t="shared" si="39"/>
        <v>0</v>
      </c>
      <c r="G69" s="24">
        <f t="shared" si="39"/>
        <v>0</v>
      </c>
      <c r="H69" s="25">
        <f t="shared" si="39"/>
        <v>0</v>
      </c>
      <c r="I69" s="3">
        <f t="shared" si="3"/>
        <v>0</v>
      </c>
    </row>
    <row r="70" spans="1:9" hidden="1" x14ac:dyDescent="0.2">
      <c r="A70" s="32" t="s">
        <v>1</v>
      </c>
      <c r="B70" s="59"/>
      <c r="C70" s="24"/>
      <c r="D70" s="24"/>
      <c r="E70" s="24"/>
      <c r="F70" s="24"/>
      <c r="G70" s="24"/>
      <c r="H70" s="25"/>
      <c r="I70" s="3">
        <f t="shared" si="3"/>
        <v>0</v>
      </c>
    </row>
    <row r="71" spans="1:9" hidden="1" x14ac:dyDescent="0.2">
      <c r="A71" s="32" t="s">
        <v>36</v>
      </c>
      <c r="B71" s="59"/>
      <c r="C71" s="24">
        <v>0</v>
      </c>
      <c r="D71" s="24">
        <f t="shared" ref="D71:H71" si="40">D73+D74+D75-D72</f>
        <v>0</v>
      </c>
      <c r="E71" s="24">
        <f t="shared" si="40"/>
        <v>0</v>
      </c>
      <c r="F71" s="24">
        <f t="shared" si="40"/>
        <v>0</v>
      </c>
      <c r="G71" s="24">
        <f t="shared" si="40"/>
        <v>0</v>
      </c>
      <c r="H71" s="25">
        <f t="shared" si="40"/>
        <v>0</v>
      </c>
      <c r="I71" s="3">
        <f t="shared" si="3"/>
        <v>0</v>
      </c>
    </row>
    <row r="72" spans="1:9" hidden="1" x14ac:dyDescent="0.2">
      <c r="A72" s="32" t="s">
        <v>37</v>
      </c>
      <c r="B72" s="59"/>
      <c r="C72" s="24">
        <v>0</v>
      </c>
      <c r="D72" s="24">
        <f t="shared" ref="D72:H75" si="41">D119</f>
        <v>0</v>
      </c>
      <c r="E72" s="24">
        <f t="shared" si="41"/>
        <v>0</v>
      </c>
      <c r="F72" s="24">
        <f t="shared" si="41"/>
        <v>0</v>
      </c>
      <c r="G72" s="24">
        <f t="shared" si="41"/>
        <v>0</v>
      </c>
      <c r="H72" s="25">
        <f t="shared" si="41"/>
        <v>0</v>
      </c>
      <c r="I72" s="3">
        <f t="shared" si="3"/>
        <v>0</v>
      </c>
    </row>
    <row r="73" spans="1:9" hidden="1" x14ac:dyDescent="0.2">
      <c r="A73" s="20" t="s">
        <v>38</v>
      </c>
      <c r="B73" s="60" t="s">
        <v>39</v>
      </c>
      <c r="C73" s="21">
        <v>0</v>
      </c>
      <c r="D73" s="21">
        <f t="shared" si="41"/>
        <v>0</v>
      </c>
      <c r="E73" s="21">
        <f t="shared" ref="E73:E75" si="42">C73+D73</f>
        <v>0</v>
      </c>
      <c r="F73" s="21">
        <f t="shared" si="41"/>
        <v>0</v>
      </c>
      <c r="G73" s="21">
        <f t="shared" si="41"/>
        <v>0</v>
      </c>
      <c r="H73" s="22">
        <f t="shared" si="41"/>
        <v>0</v>
      </c>
      <c r="I73" s="3">
        <f t="shared" si="3"/>
        <v>0</v>
      </c>
    </row>
    <row r="74" spans="1:9" hidden="1" x14ac:dyDescent="0.2">
      <c r="A74" s="20" t="s">
        <v>40</v>
      </c>
      <c r="B74" s="60" t="s">
        <v>41</v>
      </c>
      <c r="C74" s="21">
        <v>0</v>
      </c>
      <c r="D74" s="21">
        <f t="shared" si="41"/>
        <v>0</v>
      </c>
      <c r="E74" s="21">
        <f t="shared" si="42"/>
        <v>0</v>
      </c>
      <c r="F74" s="21">
        <f t="shared" si="41"/>
        <v>0</v>
      </c>
      <c r="G74" s="21">
        <f t="shared" si="41"/>
        <v>0</v>
      </c>
      <c r="H74" s="22">
        <f t="shared" si="41"/>
        <v>0</v>
      </c>
      <c r="I74" s="3">
        <f t="shared" si="3"/>
        <v>0</v>
      </c>
    </row>
    <row r="75" spans="1:9" hidden="1" x14ac:dyDescent="0.2">
      <c r="A75" s="20" t="s">
        <v>42</v>
      </c>
      <c r="B75" s="61" t="s">
        <v>43</v>
      </c>
      <c r="C75" s="21">
        <v>0</v>
      </c>
      <c r="D75" s="21">
        <f t="shared" si="41"/>
        <v>0</v>
      </c>
      <c r="E75" s="21">
        <f t="shared" si="42"/>
        <v>0</v>
      </c>
      <c r="F75" s="21">
        <f t="shared" si="41"/>
        <v>0</v>
      </c>
      <c r="G75" s="21">
        <f t="shared" si="41"/>
        <v>0</v>
      </c>
      <c r="H75" s="22">
        <f t="shared" si="41"/>
        <v>0</v>
      </c>
      <c r="I75" s="3">
        <f t="shared" si="3"/>
        <v>0</v>
      </c>
    </row>
    <row r="76" spans="1:9" x14ac:dyDescent="0.2">
      <c r="A76" s="31" t="s">
        <v>44</v>
      </c>
      <c r="B76" s="62" t="s">
        <v>45</v>
      </c>
      <c r="C76" s="24">
        <v>349</v>
      </c>
      <c r="D76" s="24">
        <f t="shared" ref="D76:H76" si="43">SUM(D80,D81,D82)</f>
        <v>0</v>
      </c>
      <c r="E76" s="24">
        <f t="shared" si="43"/>
        <v>349</v>
      </c>
      <c r="F76" s="24">
        <f t="shared" si="43"/>
        <v>0</v>
      </c>
      <c r="G76" s="24">
        <f t="shared" si="43"/>
        <v>0</v>
      </c>
      <c r="H76" s="25">
        <f t="shared" si="43"/>
        <v>0</v>
      </c>
      <c r="I76" s="3">
        <f t="shared" si="3"/>
        <v>349</v>
      </c>
    </row>
    <row r="77" spans="1:9" hidden="1" x14ac:dyDescent="0.2">
      <c r="A77" s="82" t="s">
        <v>1</v>
      </c>
      <c r="B77" s="62"/>
      <c r="C77" s="24"/>
      <c r="D77" s="24"/>
      <c r="E77" s="24"/>
      <c r="F77" s="24"/>
      <c r="G77" s="24"/>
      <c r="H77" s="25"/>
      <c r="I77" s="3">
        <f t="shared" si="3"/>
        <v>0</v>
      </c>
    </row>
    <row r="78" spans="1:9" x14ac:dyDescent="0.2">
      <c r="A78" s="32" t="s">
        <v>36</v>
      </c>
      <c r="B78" s="59"/>
      <c r="C78" s="24">
        <v>175</v>
      </c>
      <c r="D78" s="24">
        <f t="shared" ref="D78:H78" si="44">D80+D81+D82-D79</f>
        <v>0</v>
      </c>
      <c r="E78" s="24">
        <f t="shared" si="44"/>
        <v>175</v>
      </c>
      <c r="F78" s="24">
        <f t="shared" si="44"/>
        <v>0</v>
      </c>
      <c r="G78" s="24">
        <f t="shared" si="44"/>
        <v>0</v>
      </c>
      <c r="H78" s="25">
        <f t="shared" si="44"/>
        <v>0</v>
      </c>
      <c r="I78" s="3">
        <f t="shared" ref="I78:I141" si="45">SUM(E78:H78)</f>
        <v>175</v>
      </c>
    </row>
    <row r="79" spans="1:9" x14ac:dyDescent="0.2">
      <c r="A79" s="32" t="s">
        <v>37</v>
      </c>
      <c r="B79" s="59"/>
      <c r="C79" s="24">
        <v>174</v>
      </c>
      <c r="D79" s="24">
        <f t="shared" ref="D79:H82" si="46">D126</f>
        <v>0</v>
      </c>
      <c r="E79" s="24">
        <f t="shared" si="46"/>
        <v>174</v>
      </c>
      <c r="F79" s="24">
        <f t="shared" si="46"/>
        <v>0</v>
      </c>
      <c r="G79" s="24">
        <f t="shared" si="46"/>
        <v>0</v>
      </c>
      <c r="H79" s="25">
        <f t="shared" si="46"/>
        <v>0</v>
      </c>
      <c r="I79" s="3">
        <f t="shared" si="45"/>
        <v>174</v>
      </c>
    </row>
    <row r="80" spans="1:9" x14ac:dyDescent="0.2">
      <c r="A80" s="20" t="s">
        <v>38</v>
      </c>
      <c r="B80" s="61" t="s">
        <v>46</v>
      </c>
      <c r="C80" s="21">
        <v>52</v>
      </c>
      <c r="D80" s="21">
        <f t="shared" si="46"/>
        <v>0</v>
      </c>
      <c r="E80" s="21">
        <f t="shared" ref="E80:E82" si="47">C80+D80</f>
        <v>52</v>
      </c>
      <c r="F80" s="21">
        <f t="shared" si="46"/>
        <v>0</v>
      </c>
      <c r="G80" s="21">
        <f t="shared" si="46"/>
        <v>0</v>
      </c>
      <c r="H80" s="22">
        <f t="shared" si="46"/>
        <v>0</v>
      </c>
      <c r="I80" s="3">
        <f t="shared" si="45"/>
        <v>52</v>
      </c>
    </row>
    <row r="81" spans="1:9" x14ac:dyDescent="0.2">
      <c r="A81" s="20" t="s">
        <v>40</v>
      </c>
      <c r="B81" s="61" t="s">
        <v>47</v>
      </c>
      <c r="C81" s="21">
        <v>297</v>
      </c>
      <c r="D81" s="21">
        <f t="shared" si="46"/>
        <v>0</v>
      </c>
      <c r="E81" s="21">
        <f t="shared" si="47"/>
        <v>297</v>
      </c>
      <c r="F81" s="21">
        <f t="shared" si="46"/>
        <v>0</v>
      </c>
      <c r="G81" s="21">
        <f t="shared" si="46"/>
        <v>0</v>
      </c>
      <c r="H81" s="22">
        <f t="shared" si="46"/>
        <v>0</v>
      </c>
      <c r="I81" s="3">
        <f t="shared" si="45"/>
        <v>297</v>
      </c>
    </row>
    <row r="82" spans="1:9" hidden="1" x14ac:dyDescent="0.2">
      <c r="A82" s="20" t="s">
        <v>42</v>
      </c>
      <c r="B82" s="61" t="s">
        <v>48</v>
      </c>
      <c r="C82" s="21">
        <v>0</v>
      </c>
      <c r="D82" s="21">
        <f t="shared" si="46"/>
        <v>0</v>
      </c>
      <c r="E82" s="21">
        <f t="shared" si="47"/>
        <v>0</v>
      </c>
      <c r="F82" s="21">
        <f t="shared" si="46"/>
        <v>0</v>
      </c>
      <c r="G82" s="21">
        <f t="shared" si="46"/>
        <v>0</v>
      </c>
      <c r="H82" s="22">
        <f t="shared" si="46"/>
        <v>0</v>
      </c>
      <c r="I82" s="3">
        <f t="shared" si="45"/>
        <v>0</v>
      </c>
    </row>
    <row r="83" spans="1:9" hidden="1" x14ac:dyDescent="0.2">
      <c r="A83" s="31" t="s">
        <v>49</v>
      </c>
      <c r="B83" s="63" t="s">
        <v>50</v>
      </c>
      <c r="C83" s="24">
        <v>0</v>
      </c>
      <c r="D83" s="24">
        <f t="shared" ref="D83:H83" si="48">SUM(D87,D88,D89)</f>
        <v>0</v>
      </c>
      <c r="E83" s="24">
        <f t="shared" si="48"/>
        <v>0</v>
      </c>
      <c r="F83" s="24">
        <f t="shared" si="48"/>
        <v>0</v>
      </c>
      <c r="G83" s="24">
        <f t="shared" si="48"/>
        <v>0</v>
      </c>
      <c r="H83" s="25">
        <f t="shared" si="48"/>
        <v>0</v>
      </c>
      <c r="I83" s="3">
        <f t="shared" si="45"/>
        <v>0</v>
      </c>
    </row>
    <row r="84" spans="1:9" hidden="1" x14ac:dyDescent="0.2">
      <c r="A84" s="82" t="s">
        <v>1</v>
      </c>
      <c r="B84" s="63"/>
      <c r="C84" s="24"/>
      <c r="D84" s="24"/>
      <c r="E84" s="24"/>
      <c r="F84" s="24"/>
      <c r="G84" s="24"/>
      <c r="H84" s="25"/>
      <c r="I84" s="3">
        <f t="shared" si="45"/>
        <v>0</v>
      </c>
    </row>
    <row r="85" spans="1:9" hidden="1" x14ac:dyDescent="0.2">
      <c r="A85" s="32" t="s">
        <v>36</v>
      </c>
      <c r="B85" s="59"/>
      <c r="C85" s="24">
        <v>0</v>
      </c>
      <c r="D85" s="24">
        <f t="shared" ref="D85:H85" si="49">D87+D88+D89-D86</f>
        <v>0</v>
      </c>
      <c r="E85" s="24">
        <f t="shared" si="49"/>
        <v>0</v>
      </c>
      <c r="F85" s="24">
        <f t="shared" si="49"/>
        <v>0</v>
      </c>
      <c r="G85" s="24">
        <f t="shared" si="49"/>
        <v>0</v>
      </c>
      <c r="H85" s="25">
        <f t="shared" si="49"/>
        <v>0</v>
      </c>
      <c r="I85" s="3">
        <f t="shared" si="45"/>
        <v>0</v>
      </c>
    </row>
    <row r="86" spans="1:9" hidden="1" x14ac:dyDescent="0.2">
      <c r="A86" s="32" t="s">
        <v>37</v>
      </c>
      <c r="B86" s="59"/>
      <c r="C86" s="24">
        <v>0</v>
      </c>
      <c r="D86" s="24">
        <f t="shared" ref="D86:H89" si="50">D133</f>
        <v>0</v>
      </c>
      <c r="E86" s="24">
        <f t="shared" si="50"/>
        <v>0</v>
      </c>
      <c r="F86" s="24">
        <f t="shared" si="50"/>
        <v>0</v>
      </c>
      <c r="G86" s="24">
        <f t="shared" si="50"/>
        <v>0</v>
      </c>
      <c r="H86" s="25">
        <f t="shared" si="50"/>
        <v>0</v>
      </c>
      <c r="I86" s="3">
        <f t="shared" si="45"/>
        <v>0</v>
      </c>
    </row>
    <row r="87" spans="1:9" hidden="1" x14ac:dyDescent="0.2">
      <c r="A87" s="20" t="s">
        <v>38</v>
      </c>
      <c r="B87" s="61" t="s">
        <v>51</v>
      </c>
      <c r="C87" s="21">
        <v>0</v>
      </c>
      <c r="D87" s="21">
        <f t="shared" si="50"/>
        <v>0</v>
      </c>
      <c r="E87" s="21">
        <f t="shared" ref="E87:E89" si="51">C87+D87</f>
        <v>0</v>
      </c>
      <c r="F87" s="21">
        <f t="shared" si="50"/>
        <v>0</v>
      </c>
      <c r="G87" s="21">
        <f t="shared" si="50"/>
        <v>0</v>
      </c>
      <c r="H87" s="22">
        <f t="shared" si="50"/>
        <v>0</v>
      </c>
      <c r="I87" s="3">
        <f t="shared" si="45"/>
        <v>0</v>
      </c>
    </row>
    <row r="88" spans="1:9" hidden="1" x14ac:dyDescent="0.2">
      <c r="A88" s="20" t="s">
        <v>40</v>
      </c>
      <c r="B88" s="61" t="s">
        <v>52</v>
      </c>
      <c r="C88" s="21">
        <v>0</v>
      </c>
      <c r="D88" s="21">
        <f t="shared" si="50"/>
        <v>0</v>
      </c>
      <c r="E88" s="21">
        <f t="shared" si="51"/>
        <v>0</v>
      </c>
      <c r="F88" s="21">
        <f t="shared" si="50"/>
        <v>0</v>
      </c>
      <c r="G88" s="21">
        <f t="shared" si="50"/>
        <v>0</v>
      </c>
      <c r="H88" s="22">
        <f t="shared" si="50"/>
        <v>0</v>
      </c>
      <c r="I88" s="3">
        <f t="shared" si="45"/>
        <v>0</v>
      </c>
    </row>
    <row r="89" spans="1:9" hidden="1" x14ac:dyDescent="0.2">
      <c r="A89" s="20" t="s">
        <v>42</v>
      </c>
      <c r="B89" s="61" t="s">
        <v>53</v>
      </c>
      <c r="C89" s="21">
        <v>0</v>
      </c>
      <c r="D89" s="21">
        <f t="shared" si="50"/>
        <v>0</v>
      </c>
      <c r="E89" s="21">
        <f t="shared" si="51"/>
        <v>0</v>
      </c>
      <c r="F89" s="21">
        <f t="shared" si="50"/>
        <v>0</v>
      </c>
      <c r="G89" s="21">
        <f t="shared" si="50"/>
        <v>0</v>
      </c>
      <c r="H89" s="22">
        <f t="shared" si="50"/>
        <v>0</v>
      </c>
      <c r="I89" s="3">
        <f t="shared" si="45"/>
        <v>0</v>
      </c>
    </row>
    <row r="90" spans="1:9" hidden="1" x14ac:dyDescent="0.2">
      <c r="A90" s="83"/>
      <c r="B90" s="95"/>
      <c r="C90" s="21"/>
      <c r="D90" s="21"/>
      <c r="E90" s="21"/>
      <c r="F90" s="21"/>
      <c r="G90" s="21"/>
      <c r="H90" s="22"/>
      <c r="I90" s="3">
        <f t="shared" si="45"/>
        <v>0</v>
      </c>
    </row>
    <row r="91" spans="1:9" hidden="1" x14ac:dyDescent="0.2">
      <c r="A91" s="26" t="s">
        <v>54</v>
      </c>
      <c r="B91" s="63" t="s">
        <v>55</v>
      </c>
      <c r="C91" s="24">
        <v>0</v>
      </c>
      <c r="D91" s="24">
        <f t="shared" ref="D91" si="52">D138</f>
        <v>0</v>
      </c>
      <c r="E91" s="24">
        <f>C91+D91</f>
        <v>0</v>
      </c>
      <c r="F91" s="24">
        <f t="shared" ref="F91:H91" si="53">F138</f>
        <v>0</v>
      </c>
      <c r="G91" s="24">
        <f t="shared" si="53"/>
        <v>0</v>
      </c>
      <c r="H91" s="25">
        <f t="shared" si="53"/>
        <v>0</v>
      </c>
      <c r="I91" s="3">
        <f t="shared" si="45"/>
        <v>0</v>
      </c>
    </row>
    <row r="92" spans="1:9" hidden="1" x14ac:dyDescent="0.2">
      <c r="A92" s="85"/>
      <c r="B92" s="96"/>
      <c r="C92" s="86"/>
      <c r="D92" s="86"/>
      <c r="E92" s="86"/>
      <c r="F92" s="86"/>
      <c r="G92" s="86"/>
      <c r="H92" s="87"/>
      <c r="I92" s="3">
        <f t="shared" si="45"/>
        <v>0</v>
      </c>
    </row>
    <row r="93" spans="1:9" s="6" customFormat="1" ht="25.5" x14ac:dyDescent="0.2">
      <c r="A93" s="77" t="s">
        <v>94</v>
      </c>
      <c r="B93" s="78"/>
      <c r="C93" s="79">
        <v>349</v>
      </c>
      <c r="D93" s="79">
        <f t="shared" ref="D93:H93" si="54">D94</f>
        <v>0</v>
      </c>
      <c r="E93" s="79">
        <f t="shared" si="54"/>
        <v>349</v>
      </c>
      <c r="F93" s="79">
        <f t="shared" si="54"/>
        <v>0</v>
      </c>
      <c r="G93" s="79">
        <f t="shared" si="54"/>
        <v>0</v>
      </c>
      <c r="H93" s="80">
        <f t="shared" si="54"/>
        <v>0</v>
      </c>
      <c r="I93" s="19">
        <f t="shared" si="45"/>
        <v>349</v>
      </c>
    </row>
    <row r="94" spans="1:9" s="40" customFormat="1" x14ac:dyDescent="0.2">
      <c r="A94" s="73" t="s">
        <v>61</v>
      </c>
      <c r="B94" s="74"/>
      <c r="C94" s="75">
        <v>349</v>
      </c>
      <c r="D94" s="75">
        <f t="shared" ref="D94:H94" si="55">SUM(D95,D96,D97,D98)</f>
        <v>0</v>
      </c>
      <c r="E94" s="75">
        <f t="shared" si="55"/>
        <v>349</v>
      </c>
      <c r="F94" s="75">
        <f t="shared" si="55"/>
        <v>0</v>
      </c>
      <c r="G94" s="75">
        <f t="shared" si="55"/>
        <v>0</v>
      </c>
      <c r="H94" s="76">
        <f t="shared" si="55"/>
        <v>0</v>
      </c>
      <c r="I94" s="39">
        <f t="shared" si="45"/>
        <v>349</v>
      </c>
    </row>
    <row r="95" spans="1:9" x14ac:dyDescent="0.2">
      <c r="A95" s="20" t="s">
        <v>6</v>
      </c>
      <c r="B95" s="48"/>
      <c r="C95" s="101">
        <v>349</v>
      </c>
      <c r="D95" s="21"/>
      <c r="E95" s="21">
        <f>SUM(C95,D95)</f>
        <v>349</v>
      </c>
      <c r="F95" s="21"/>
      <c r="G95" s="21"/>
      <c r="H95" s="22"/>
      <c r="I95" s="3">
        <f t="shared" si="45"/>
        <v>349</v>
      </c>
    </row>
    <row r="96" spans="1:9" hidden="1" x14ac:dyDescent="0.2">
      <c r="A96" s="20" t="s">
        <v>7</v>
      </c>
      <c r="B96" s="94"/>
      <c r="C96" s="21">
        <v>0</v>
      </c>
      <c r="D96" s="21"/>
      <c r="E96" s="21">
        <f t="shared" ref="E96:E97" si="56">SUM(C96,D96)</f>
        <v>0</v>
      </c>
      <c r="F96" s="21"/>
      <c r="G96" s="21"/>
      <c r="H96" s="22"/>
      <c r="I96" s="3">
        <f t="shared" si="45"/>
        <v>0</v>
      </c>
    </row>
    <row r="97" spans="1:9" ht="38.25" hidden="1" x14ac:dyDescent="0.2">
      <c r="A97" s="20" t="s">
        <v>8</v>
      </c>
      <c r="B97" s="48">
        <v>420269</v>
      </c>
      <c r="C97" s="21">
        <v>0</v>
      </c>
      <c r="D97" s="21"/>
      <c r="E97" s="21">
        <f t="shared" si="56"/>
        <v>0</v>
      </c>
      <c r="F97" s="21"/>
      <c r="G97" s="21"/>
      <c r="H97" s="22"/>
      <c r="I97" s="3">
        <f t="shared" si="45"/>
        <v>0</v>
      </c>
    </row>
    <row r="98" spans="1:9" ht="25.5" hidden="1" x14ac:dyDescent="0.2">
      <c r="A98" s="23" t="s">
        <v>9</v>
      </c>
      <c r="B98" s="49" t="s">
        <v>10</v>
      </c>
      <c r="C98" s="24">
        <v>0</v>
      </c>
      <c r="D98" s="24">
        <f t="shared" ref="D98:H98" si="57">SUM(D99,D103,D107)</f>
        <v>0</v>
      </c>
      <c r="E98" s="24">
        <f t="shared" si="57"/>
        <v>0</v>
      </c>
      <c r="F98" s="24">
        <f t="shared" si="57"/>
        <v>0</v>
      </c>
      <c r="G98" s="24">
        <f t="shared" si="57"/>
        <v>0</v>
      </c>
      <c r="H98" s="25">
        <f t="shared" si="57"/>
        <v>0</v>
      </c>
      <c r="I98" s="3">
        <f t="shared" si="45"/>
        <v>0</v>
      </c>
    </row>
    <row r="99" spans="1:9" hidden="1" x14ac:dyDescent="0.2">
      <c r="A99" s="26" t="s">
        <v>11</v>
      </c>
      <c r="B99" s="50" t="s">
        <v>12</v>
      </c>
      <c r="C99" s="24">
        <v>0</v>
      </c>
      <c r="D99" s="24">
        <f t="shared" ref="D99:H99" si="58">SUM(D100:D102)</f>
        <v>0</v>
      </c>
      <c r="E99" s="24">
        <f t="shared" si="58"/>
        <v>0</v>
      </c>
      <c r="F99" s="24">
        <f t="shared" si="58"/>
        <v>0</v>
      </c>
      <c r="G99" s="24">
        <f t="shared" si="58"/>
        <v>0</v>
      </c>
      <c r="H99" s="25">
        <f t="shared" si="58"/>
        <v>0</v>
      </c>
      <c r="I99" s="3">
        <f t="shared" si="45"/>
        <v>0</v>
      </c>
    </row>
    <row r="100" spans="1:9" hidden="1" x14ac:dyDescent="0.2">
      <c r="A100" s="27" t="s">
        <v>13</v>
      </c>
      <c r="B100" s="51" t="s">
        <v>14</v>
      </c>
      <c r="C100" s="21">
        <v>0</v>
      </c>
      <c r="D100" s="21"/>
      <c r="E100" s="21">
        <f t="shared" ref="E100:E102" si="59">SUM(C100,D100)</f>
        <v>0</v>
      </c>
      <c r="F100" s="21"/>
      <c r="G100" s="21"/>
      <c r="H100" s="22"/>
      <c r="I100" s="3">
        <f t="shared" si="45"/>
        <v>0</v>
      </c>
    </row>
    <row r="101" spans="1:9" hidden="1" x14ac:dyDescent="0.2">
      <c r="A101" s="27" t="s">
        <v>15</v>
      </c>
      <c r="B101" s="52" t="s">
        <v>16</v>
      </c>
      <c r="C101" s="21">
        <v>0</v>
      </c>
      <c r="D101" s="21"/>
      <c r="E101" s="21">
        <f t="shared" si="59"/>
        <v>0</v>
      </c>
      <c r="F101" s="21"/>
      <c r="G101" s="21"/>
      <c r="H101" s="22"/>
      <c r="I101" s="3">
        <f t="shared" si="45"/>
        <v>0</v>
      </c>
    </row>
    <row r="102" spans="1:9" hidden="1" x14ac:dyDescent="0.2">
      <c r="A102" s="27" t="s">
        <v>17</v>
      </c>
      <c r="B102" s="52" t="s">
        <v>18</v>
      </c>
      <c r="C102" s="21">
        <v>0</v>
      </c>
      <c r="D102" s="21"/>
      <c r="E102" s="21">
        <f t="shared" si="59"/>
        <v>0</v>
      </c>
      <c r="F102" s="21"/>
      <c r="G102" s="21"/>
      <c r="H102" s="22"/>
      <c r="I102" s="3">
        <f t="shared" si="45"/>
        <v>0</v>
      </c>
    </row>
    <row r="103" spans="1:9" hidden="1" x14ac:dyDescent="0.2">
      <c r="A103" s="26" t="s">
        <v>19</v>
      </c>
      <c r="B103" s="53" t="s">
        <v>20</v>
      </c>
      <c r="C103" s="24">
        <v>0</v>
      </c>
      <c r="D103" s="24">
        <f t="shared" ref="D103:H103" si="60">SUM(D104:D106)</f>
        <v>0</v>
      </c>
      <c r="E103" s="24">
        <f t="shared" si="60"/>
        <v>0</v>
      </c>
      <c r="F103" s="24">
        <f t="shared" si="60"/>
        <v>0</v>
      </c>
      <c r="G103" s="24">
        <f t="shared" si="60"/>
        <v>0</v>
      </c>
      <c r="H103" s="25">
        <f t="shared" si="60"/>
        <v>0</v>
      </c>
      <c r="I103" s="3">
        <f t="shared" si="45"/>
        <v>0</v>
      </c>
    </row>
    <row r="104" spans="1:9" hidden="1" x14ac:dyDescent="0.2">
      <c r="A104" s="27" t="s">
        <v>13</v>
      </c>
      <c r="B104" s="52" t="s">
        <v>21</v>
      </c>
      <c r="C104" s="21">
        <v>0</v>
      </c>
      <c r="D104" s="21"/>
      <c r="E104" s="21">
        <f t="shared" ref="E104:E106" si="61">SUM(C104,D104)</f>
        <v>0</v>
      </c>
      <c r="F104" s="21"/>
      <c r="G104" s="21"/>
      <c r="H104" s="22"/>
      <c r="I104" s="3">
        <f t="shared" si="45"/>
        <v>0</v>
      </c>
    </row>
    <row r="105" spans="1:9" hidden="1" x14ac:dyDescent="0.2">
      <c r="A105" s="27" t="s">
        <v>15</v>
      </c>
      <c r="B105" s="52" t="s">
        <v>22</v>
      </c>
      <c r="C105" s="21">
        <v>0</v>
      </c>
      <c r="D105" s="21"/>
      <c r="E105" s="21">
        <f t="shared" si="61"/>
        <v>0</v>
      </c>
      <c r="F105" s="21"/>
      <c r="G105" s="21"/>
      <c r="H105" s="22"/>
      <c r="I105" s="3">
        <f t="shared" si="45"/>
        <v>0</v>
      </c>
    </row>
    <row r="106" spans="1:9" hidden="1" x14ac:dyDescent="0.2">
      <c r="A106" s="27" t="s">
        <v>17</v>
      </c>
      <c r="B106" s="52" t="s">
        <v>23</v>
      </c>
      <c r="C106" s="21">
        <v>0</v>
      </c>
      <c r="D106" s="21"/>
      <c r="E106" s="21">
        <f t="shared" si="61"/>
        <v>0</v>
      </c>
      <c r="F106" s="21"/>
      <c r="G106" s="21"/>
      <c r="H106" s="22"/>
      <c r="I106" s="3">
        <f t="shared" si="45"/>
        <v>0</v>
      </c>
    </row>
    <row r="107" spans="1:9" hidden="1" x14ac:dyDescent="0.2">
      <c r="A107" s="26" t="s">
        <v>24</v>
      </c>
      <c r="B107" s="53" t="s">
        <v>25</v>
      </c>
      <c r="C107" s="24">
        <v>0</v>
      </c>
      <c r="D107" s="24">
        <f t="shared" ref="D107:H107" si="62">SUM(D108:D110)</f>
        <v>0</v>
      </c>
      <c r="E107" s="24">
        <f t="shared" si="62"/>
        <v>0</v>
      </c>
      <c r="F107" s="24">
        <f t="shared" si="62"/>
        <v>0</v>
      </c>
      <c r="G107" s="24">
        <f t="shared" si="62"/>
        <v>0</v>
      </c>
      <c r="H107" s="25">
        <f t="shared" si="62"/>
        <v>0</v>
      </c>
      <c r="I107" s="3">
        <f t="shared" si="45"/>
        <v>0</v>
      </c>
    </row>
    <row r="108" spans="1:9" hidden="1" x14ac:dyDescent="0.2">
      <c r="A108" s="27" t="s">
        <v>13</v>
      </c>
      <c r="B108" s="52" t="s">
        <v>26</v>
      </c>
      <c r="C108" s="21">
        <v>0</v>
      </c>
      <c r="D108" s="21"/>
      <c r="E108" s="21">
        <f t="shared" ref="E108:E110" si="63">SUM(C108,D108)</f>
        <v>0</v>
      </c>
      <c r="F108" s="21"/>
      <c r="G108" s="21"/>
      <c r="H108" s="22"/>
      <c r="I108" s="3">
        <f t="shared" si="45"/>
        <v>0</v>
      </c>
    </row>
    <row r="109" spans="1:9" hidden="1" x14ac:dyDescent="0.2">
      <c r="A109" s="27" t="s">
        <v>15</v>
      </c>
      <c r="B109" s="52" t="s">
        <v>27</v>
      </c>
      <c r="C109" s="21">
        <v>0</v>
      </c>
      <c r="D109" s="21"/>
      <c r="E109" s="21">
        <f t="shared" si="63"/>
        <v>0</v>
      </c>
      <c r="F109" s="21"/>
      <c r="G109" s="21"/>
      <c r="H109" s="22"/>
      <c r="I109" s="3">
        <f t="shared" si="45"/>
        <v>0</v>
      </c>
    </row>
    <row r="110" spans="1:9" hidden="1" x14ac:dyDescent="0.2">
      <c r="A110" s="27" t="s">
        <v>17</v>
      </c>
      <c r="B110" s="52" t="s">
        <v>28</v>
      </c>
      <c r="C110" s="21">
        <v>0</v>
      </c>
      <c r="D110" s="21"/>
      <c r="E110" s="21">
        <f t="shared" si="63"/>
        <v>0</v>
      </c>
      <c r="F110" s="21"/>
      <c r="G110" s="21"/>
      <c r="H110" s="22"/>
      <c r="I110" s="3">
        <f t="shared" si="45"/>
        <v>0</v>
      </c>
    </row>
    <row r="111" spans="1:9" s="40" customFormat="1" x14ac:dyDescent="0.2">
      <c r="A111" s="36" t="s">
        <v>80</v>
      </c>
      <c r="B111" s="65"/>
      <c r="C111" s="37">
        <v>349</v>
      </c>
      <c r="D111" s="37">
        <f t="shared" ref="D111:H111" si="64">SUM(D112,D115,D138)</f>
        <v>0</v>
      </c>
      <c r="E111" s="37">
        <f t="shared" si="64"/>
        <v>349</v>
      </c>
      <c r="F111" s="37">
        <f t="shared" si="64"/>
        <v>0</v>
      </c>
      <c r="G111" s="37">
        <f t="shared" si="64"/>
        <v>0</v>
      </c>
      <c r="H111" s="38">
        <f t="shared" si="64"/>
        <v>0</v>
      </c>
      <c r="I111" s="39">
        <f t="shared" si="45"/>
        <v>349</v>
      </c>
    </row>
    <row r="112" spans="1:9" hidden="1" x14ac:dyDescent="0.2">
      <c r="A112" s="31" t="s">
        <v>30</v>
      </c>
      <c r="B112" s="55">
        <v>20</v>
      </c>
      <c r="C112" s="24">
        <v>0</v>
      </c>
      <c r="D112" s="24">
        <f t="shared" ref="D112:H112" si="65">SUM(D113)</f>
        <v>0</v>
      </c>
      <c r="E112" s="24">
        <f t="shared" si="65"/>
        <v>0</v>
      </c>
      <c r="F112" s="24">
        <f t="shared" si="65"/>
        <v>0</v>
      </c>
      <c r="G112" s="24">
        <f t="shared" si="65"/>
        <v>0</v>
      </c>
      <c r="H112" s="25">
        <f t="shared" si="65"/>
        <v>0</v>
      </c>
      <c r="I112" s="3">
        <f t="shared" si="45"/>
        <v>0</v>
      </c>
    </row>
    <row r="113" spans="1:9" hidden="1" x14ac:dyDescent="0.2">
      <c r="A113" s="27" t="s">
        <v>31</v>
      </c>
      <c r="B113" s="56" t="s">
        <v>32</v>
      </c>
      <c r="C113" s="21">
        <v>0</v>
      </c>
      <c r="D113" s="21"/>
      <c r="E113" s="21">
        <f>C113+D113</f>
        <v>0</v>
      </c>
      <c r="F113" s="21"/>
      <c r="G113" s="21"/>
      <c r="H113" s="22"/>
      <c r="I113" s="3">
        <f t="shared" si="45"/>
        <v>0</v>
      </c>
    </row>
    <row r="114" spans="1:9" hidden="1" x14ac:dyDescent="0.2">
      <c r="A114" s="27"/>
      <c r="B114" s="51"/>
      <c r="C114" s="21"/>
      <c r="D114" s="21"/>
      <c r="E114" s="21"/>
      <c r="F114" s="21"/>
      <c r="G114" s="21"/>
      <c r="H114" s="22"/>
      <c r="I114" s="3">
        <f t="shared" si="45"/>
        <v>0</v>
      </c>
    </row>
    <row r="115" spans="1:9" ht="25.5" x14ac:dyDescent="0.2">
      <c r="A115" s="31" t="s">
        <v>33</v>
      </c>
      <c r="B115" s="57">
        <v>58</v>
      </c>
      <c r="C115" s="24">
        <v>349</v>
      </c>
      <c r="D115" s="24">
        <f t="shared" ref="D115:H115" si="66">SUM(D116,D123,D130)</f>
        <v>0</v>
      </c>
      <c r="E115" s="24">
        <f t="shared" si="66"/>
        <v>349</v>
      </c>
      <c r="F115" s="24">
        <f t="shared" si="66"/>
        <v>0</v>
      </c>
      <c r="G115" s="24">
        <f t="shared" si="66"/>
        <v>0</v>
      </c>
      <c r="H115" s="25">
        <f t="shared" si="66"/>
        <v>0</v>
      </c>
      <c r="I115" s="3">
        <f t="shared" si="45"/>
        <v>349</v>
      </c>
    </row>
    <row r="116" spans="1:9" hidden="1" x14ac:dyDescent="0.2">
      <c r="A116" s="31" t="s">
        <v>34</v>
      </c>
      <c r="B116" s="58" t="s">
        <v>35</v>
      </c>
      <c r="C116" s="24">
        <v>0</v>
      </c>
      <c r="D116" s="24">
        <f t="shared" ref="D116:H116" si="67">SUM(D120,D121,D122)</f>
        <v>0</v>
      </c>
      <c r="E116" s="24">
        <f t="shared" si="67"/>
        <v>0</v>
      </c>
      <c r="F116" s="24">
        <f t="shared" si="67"/>
        <v>0</v>
      </c>
      <c r="G116" s="24">
        <f t="shared" si="67"/>
        <v>0</v>
      </c>
      <c r="H116" s="25">
        <f t="shared" si="67"/>
        <v>0</v>
      </c>
      <c r="I116" s="3">
        <f t="shared" si="45"/>
        <v>0</v>
      </c>
    </row>
    <row r="117" spans="1:9" hidden="1" x14ac:dyDescent="0.2">
      <c r="A117" s="32" t="s">
        <v>1</v>
      </c>
      <c r="B117" s="59"/>
      <c r="C117" s="24"/>
      <c r="D117" s="24"/>
      <c r="E117" s="24"/>
      <c r="F117" s="24"/>
      <c r="G117" s="24"/>
      <c r="H117" s="25"/>
      <c r="I117" s="3">
        <f t="shared" si="45"/>
        <v>0</v>
      </c>
    </row>
    <row r="118" spans="1:9" hidden="1" x14ac:dyDescent="0.2">
      <c r="A118" s="32" t="s">
        <v>36</v>
      </c>
      <c r="B118" s="59"/>
      <c r="C118" s="24">
        <v>0</v>
      </c>
      <c r="D118" s="24">
        <f t="shared" ref="D118:H118" si="68">D120+D121+D122-D119</f>
        <v>0</v>
      </c>
      <c r="E118" s="24">
        <f t="shared" si="68"/>
        <v>0</v>
      </c>
      <c r="F118" s="24">
        <f t="shared" si="68"/>
        <v>0</v>
      </c>
      <c r="G118" s="24">
        <f t="shared" si="68"/>
        <v>0</v>
      </c>
      <c r="H118" s="25">
        <f t="shared" si="68"/>
        <v>0</v>
      </c>
      <c r="I118" s="3">
        <f t="shared" si="45"/>
        <v>0</v>
      </c>
    </row>
    <row r="119" spans="1:9" hidden="1" x14ac:dyDescent="0.2">
      <c r="A119" s="32" t="s">
        <v>37</v>
      </c>
      <c r="B119" s="59"/>
      <c r="C119" s="24"/>
      <c r="D119" s="24"/>
      <c r="E119" s="24"/>
      <c r="F119" s="24"/>
      <c r="G119" s="24"/>
      <c r="H119" s="25"/>
      <c r="I119" s="3">
        <f t="shared" si="45"/>
        <v>0</v>
      </c>
    </row>
    <row r="120" spans="1:9" hidden="1" x14ac:dyDescent="0.2">
      <c r="A120" s="20" t="s">
        <v>38</v>
      </c>
      <c r="B120" s="60" t="s">
        <v>39</v>
      </c>
      <c r="C120" s="21">
        <v>0</v>
      </c>
      <c r="D120" s="21"/>
      <c r="E120" s="21">
        <f t="shared" ref="E120:E122" si="69">C120+D120</f>
        <v>0</v>
      </c>
      <c r="F120" s="21"/>
      <c r="G120" s="21"/>
      <c r="H120" s="22"/>
      <c r="I120" s="3">
        <f t="shared" si="45"/>
        <v>0</v>
      </c>
    </row>
    <row r="121" spans="1:9" hidden="1" x14ac:dyDescent="0.2">
      <c r="A121" s="20" t="s">
        <v>40</v>
      </c>
      <c r="B121" s="60" t="s">
        <v>41</v>
      </c>
      <c r="C121" s="21">
        <v>0</v>
      </c>
      <c r="D121" s="21"/>
      <c r="E121" s="21">
        <f t="shared" si="69"/>
        <v>0</v>
      </c>
      <c r="F121" s="21"/>
      <c r="G121" s="21"/>
      <c r="H121" s="22"/>
      <c r="I121" s="3">
        <f t="shared" si="45"/>
        <v>0</v>
      </c>
    </row>
    <row r="122" spans="1:9" hidden="1" x14ac:dyDescent="0.2">
      <c r="A122" s="20" t="s">
        <v>42</v>
      </c>
      <c r="B122" s="61" t="s">
        <v>43</v>
      </c>
      <c r="C122" s="21">
        <v>0</v>
      </c>
      <c r="D122" s="21"/>
      <c r="E122" s="21">
        <f t="shared" si="69"/>
        <v>0</v>
      </c>
      <c r="F122" s="21"/>
      <c r="G122" s="21"/>
      <c r="H122" s="22"/>
      <c r="I122" s="3">
        <f t="shared" si="45"/>
        <v>0</v>
      </c>
    </row>
    <row r="123" spans="1:9" x14ac:dyDescent="0.2">
      <c r="A123" s="31" t="s">
        <v>44</v>
      </c>
      <c r="B123" s="62" t="s">
        <v>45</v>
      </c>
      <c r="C123" s="24">
        <v>349</v>
      </c>
      <c r="D123" s="24">
        <f t="shared" ref="D123:H123" si="70">SUM(D127,D128,D129)</f>
        <v>0</v>
      </c>
      <c r="E123" s="24">
        <f t="shared" si="70"/>
        <v>349</v>
      </c>
      <c r="F123" s="24">
        <f t="shared" si="70"/>
        <v>0</v>
      </c>
      <c r="G123" s="24">
        <f t="shared" si="70"/>
        <v>0</v>
      </c>
      <c r="H123" s="25">
        <f t="shared" si="70"/>
        <v>0</v>
      </c>
      <c r="I123" s="3">
        <f t="shared" si="45"/>
        <v>349</v>
      </c>
    </row>
    <row r="124" spans="1:9" hidden="1" x14ac:dyDescent="0.2">
      <c r="A124" s="82" t="s">
        <v>1</v>
      </c>
      <c r="B124" s="62"/>
      <c r="C124" s="24"/>
      <c r="D124" s="24"/>
      <c r="E124" s="24"/>
      <c r="F124" s="24"/>
      <c r="G124" s="24"/>
      <c r="H124" s="25"/>
      <c r="I124" s="3">
        <f t="shared" si="45"/>
        <v>0</v>
      </c>
    </row>
    <row r="125" spans="1:9" x14ac:dyDescent="0.2">
      <c r="A125" s="32" t="s">
        <v>36</v>
      </c>
      <c r="B125" s="59"/>
      <c r="C125" s="24">
        <v>175</v>
      </c>
      <c r="D125" s="24">
        <f t="shared" ref="D125:H125" si="71">D127+D128+D129-D126</f>
        <v>0</v>
      </c>
      <c r="E125" s="24">
        <f t="shared" si="71"/>
        <v>175</v>
      </c>
      <c r="F125" s="24">
        <f t="shared" si="71"/>
        <v>0</v>
      </c>
      <c r="G125" s="24">
        <f t="shared" si="71"/>
        <v>0</v>
      </c>
      <c r="H125" s="25">
        <f t="shared" si="71"/>
        <v>0</v>
      </c>
      <c r="I125" s="3">
        <f t="shared" si="45"/>
        <v>175</v>
      </c>
    </row>
    <row r="126" spans="1:9" x14ac:dyDescent="0.2">
      <c r="A126" s="32" t="s">
        <v>37</v>
      </c>
      <c r="B126" s="59"/>
      <c r="C126" s="24">
        <v>174</v>
      </c>
      <c r="D126" s="24"/>
      <c r="E126" s="24">
        <f t="shared" ref="E126:E129" si="72">C126+D126</f>
        <v>174</v>
      </c>
      <c r="F126" s="24"/>
      <c r="G126" s="24"/>
      <c r="H126" s="25"/>
      <c r="I126" s="3">
        <f t="shared" si="45"/>
        <v>174</v>
      </c>
    </row>
    <row r="127" spans="1:9" x14ac:dyDescent="0.2">
      <c r="A127" s="20" t="s">
        <v>38</v>
      </c>
      <c r="B127" s="61" t="s">
        <v>46</v>
      </c>
      <c r="C127" s="21">
        <v>52</v>
      </c>
      <c r="D127" s="21"/>
      <c r="E127" s="21">
        <f t="shared" si="72"/>
        <v>52</v>
      </c>
      <c r="F127" s="21"/>
      <c r="G127" s="21"/>
      <c r="H127" s="22"/>
      <c r="I127" s="3">
        <f t="shared" si="45"/>
        <v>52</v>
      </c>
    </row>
    <row r="128" spans="1:9" x14ac:dyDescent="0.2">
      <c r="A128" s="20" t="s">
        <v>40</v>
      </c>
      <c r="B128" s="61" t="s">
        <v>47</v>
      </c>
      <c r="C128" s="21">
        <v>297</v>
      </c>
      <c r="D128" s="21"/>
      <c r="E128" s="21">
        <f t="shared" si="72"/>
        <v>297</v>
      </c>
      <c r="F128" s="21"/>
      <c r="G128" s="21"/>
      <c r="H128" s="22"/>
      <c r="I128" s="3">
        <f t="shared" si="45"/>
        <v>297</v>
      </c>
    </row>
    <row r="129" spans="1:9" hidden="1" x14ac:dyDescent="0.2">
      <c r="A129" s="20" t="s">
        <v>42</v>
      </c>
      <c r="B129" s="61" t="s">
        <v>48</v>
      </c>
      <c r="C129" s="21">
        <v>0</v>
      </c>
      <c r="D129" s="21"/>
      <c r="E129" s="21">
        <f t="shared" si="72"/>
        <v>0</v>
      </c>
      <c r="F129" s="21"/>
      <c r="G129" s="21"/>
      <c r="H129" s="22"/>
      <c r="I129" s="3">
        <f t="shared" si="45"/>
        <v>0</v>
      </c>
    </row>
    <row r="130" spans="1:9" hidden="1" x14ac:dyDescent="0.2">
      <c r="A130" s="31" t="s">
        <v>49</v>
      </c>
      <c r="B130" s="63" t="s">
        <v>50</v>
      </c>
      <c r="C130" s="24">
        <v>0</v>
      </c>
      <c r="D130" s="24">
        <f t="shared" ref="D130:H130" si="73">SUM(D134,D135,D136)</f>
        <v>0</v>
      </c>
      <c r="E130" s="24">
        <f t="shared" si="73"/>
        <v>0</v>
      </c>
      <c r="F130" s="24">
        <f t="shared" si="73"/>
        <v>0</v>
      </c>
      <c r="G130" s="24">
        <f t="shared" si="73"/>
        <v>0</v>
      </c>
      <c r="H130" s="25">
        <f t="shared" si="73"/>
        <v>0</v>
      </c>
      <c r="I130" s="3">
        <f t="shared" si="45"/>
        <v>0</v>
      </c>
    </row>
    <row r="131" spans="1:9" hidden="1" x14ac:dyDescent="0.2">
      <c r="A131" s="82" t="s">
        <v>1</v>
      </c>
      <c r="B131" s="63"/>
      <c r="C131" s="24"/>
      <c r="D131" s="24"/>
      <c r="E131" s="24"/>
      <c r="F131" s="24"/>
      <c r="G131" s="24"/>
      <c r="H131" s="25"/>
      <c r="I131" s="3">
        <f t="shared" si="45"/>
        <v>0</v>
      </c>
    </row>
    <row r="132" spans="1:9" hidden="1" x14ac:dyDescent="0.2">
      <c r="A132" s="32" t="s">
        <v>36</v>
      </c>
      <c r="B132" s="59"/>
      <c r="C132" s="24">
        <v>0</v>
      </c>
      <c r="D132" s="24">
        <f t="shared" ref="D132:H132" si="74">D134+D135+D136-D133</f>
        <v>0</v>
      </c>
      <c r="E132" s="24">
        <f t="shared" si="74"/>
        <v>0</v>
      </c>
      <c r="F132" s="24">
        <f t="shared" si="74"/>
        <v>0</v>
      </c>
      <c r="G132" s="24">
        <f t="shared" si="74"/>
        <v>0</v>
      </c>
      <c r="H132" s="25">
        <f t="shared" si="74"/>
        <v>0</v>
      </c>
      <c r="I132" s="3">
        <f t="shared" si="45"/>
        <v>0</v>
      </c>
    </row>
    <row r="133" spans="1:9" hidden="1" x14ac:dyDescent="0.2">
      <c r="A133" s="32" t="s">
        <v>37</v>
      </c>
      <c r="B133" s="59"/>
      <c r="C133" s="24"/>
      <c r="D133" s="24"/>
      <c r="E133" s="24"/>
      <c r="F133" s="24"/>
      <c r="G133" s="24"/>
      <c r="H133" s="25"/>
      <c r="I133" s="3">
        <f t="shared" si="45"/>
        <v>0</v>
      </c>
    </row>
    <row r="134" spans="1:9" hidden="1" x14ac:dyDescent="0.2">
      <c r="A134" s="20" t="s">
        <v>38</v>
      </c>
      <c r="B134" s="61" t="s">
        <v>51</v>
      </c>
      <c r="C134" s="21">
        <v>0</v>
      </c>
      <c r="D134" s="21"/>
      <c r="E134" s="21">
        <f t="shared" ref="E134:E136" si="75">C134+D134</f>
        <v>0</v>
      </c>
      <c r="F134" s="21"/>
      <c r="G134" s="21"/>
      <c r="H134" s="22"/>
      <c r="I134" s="3">
        <f t="shared" si="45"/>
        <v>0</v>
      </c>
    </row>
    <row r="135" spans="1:9" hidden="1" x14ac:dyDescent="0.2">
      <c r="A135" s="20" t="s">
        <v>40</v>
      </c>
      <c r="B135" s="61" t="s">
        <v>52</v>
      </c>
      <c r="C135" s="21">
        <v>0</v>
      </c>
      <c r="D135" s="21"/>
      <c r="E135" s="21">
        <f t="shared" si="75"/>
        <v>0</v>
      </c>
      <c r="F135" s="21"/>
      <c r="G135" s="21"/>
      <c r="H135" s="22"/>
      <c r="I135" s="3">
        <f t="shared" si="45"/>
        <v>0</v>
      </c>
    </row>
    <row r="136" spans="1:9" hidden="1" x14ac:dyDescent="0.2">
      <c r="A136" s="20" t="s">
        <v>42</v>
      </c>
      <c r="B136" s="61" t="s">
        <v>53</v>
      </c>
      <c r="C136" s="21">
        <v>0</v>
      </c>
      <c r="D136" s="21"/>
      <c r="E136" s="21">
        <f t="shared" si="75"/>
        <v>0</v>
      </c>
      <c r="F136" s="21"/>
      <c r="G136" s="21"/>
      <c r="H136" s="22"/>
      <c r="I136" s="3">
        <f t="shared" si="45"/>
        <v>0</v>
      </c>
    </row>
    <row r="137" spans="1:9" hidden="1" x14ac:dyDescent="0.2">
      <c r="A137" s="83"/>
      <c r="B137" s="95"/>
      <c r="C137" s="21"/>
      <c r="D137" s="21"/>
      <c r="E137" s="21"/>
      <c r="F137" s="21"/>
      <c r="G137" s="21"/>
      <c r="H137" s="22"/>
      <c r="I137" s="3">
        <f t="shared" si="45"/>
        <v>0</v>
      </c>
    </row>
    <row r="138" spans="1:9" hidden="1" x14ac:dyDescent="0.2">
      <c r="A138" s="26" t="s">
        <v>54</v>
      </c>
      <c r="B138" s="63" t="s">
        <v>55</v>
      </c>
      <c r="C138" s="24">
        <v>0</v>
      </c>
      <c r="D138" s="24"/>
      <c r="E138" s="24">
        <f>C138+D138</f>
        <v>0</v>
      </c>
      <c r="F138" s="24"/>
      <c r="G138" s="24"/>
      <c r="H138" s="25"/>
      <c r="I138" s="3">
        <f t="shared" si="45"/>
        <v>0</v>
      </c>
    </row>
    <row r="139" spans="1:9" hidden="1" x14ac:dyDescent="0.2">
      <c r="A139" s="83"/>
      <c r="B139" s="95"/>
      <c r="C139" s="21"/>
      <c r="D139" s="21"/>
      <c r="E139" s="21"/>
      <c r="F139" s="21"/>
      <c r="G139" s="21"/>
      <c r="H139" s="22"/>
      <c r="I139" s="3">
        <f t="shared" si="45"/>
        <v>0</v>
      </c>
    </row>
    <row r="140" spans="1:9" hidden="1" x14ac:dyDescent="0.2">
      <c r="A140" s="26" t="s">
        <v>56</v>
      </c>
      <c r="B140" s="63"/>
      <c r="C140" s="24">
        <v>0</v>
      </c>
      <c r="D140" s="24">
        <f t="shared" ref="D140:H140" si="76">D93-D111</f>
        <v>0</v>
      </c>
      <c r="E140" s="24">
        <f t="shared" si="76"/>
        <v>0</v>
      </c>
      <c r="F140" s="24">
        <f t="shared" si="76"/>
        <v>0</v>
      </c>
      <c r="G140" s="24">
        <f t="shared" si="76"/>
        <v>0</v>
      </c>
      <c r="H140" s="25">
        <f t="shared" si="76"/>
        <v>0</v>
      </c>
      <c r="I140" s="3">
        <f t="shared" si="45"/>
        <v>0</v>
      </c>
    </row>
    <row r="141" spans="1:9" hidden="1" x14ac:dyDescent="0.2">
      <c r="A141" s="81"/>
      <c r="B141" s="95"/>
      <c r="C141" s="21"/>
      <c r="D141" s="21"/>
      <c r="E141" s="21"/>
      <c r="F141" s="21"/>
      <c r="G141" s="21"/>
      <c r="H141" s="22"/>
      <c r="I141" s="3">
        <f t="shared" si="45"/>
        <v>0</v>
      </c>
    </row>
    <row r="142" spans="1:9" s="6" customFormat="1" x14ac:dyDescent="0.2">
      <c r="A142" s="28" t="s">
        <v>62</v>
      </c>
      <c r="B142" s="54" t="s">
        <v>2</v>
      </c>
      <c r="C142" s="29">
        <v>32297</v>
      </c>
      <c r="D142" s="29">
        <f t="shared" ref="D142:H142" si="77">SUM(D172,D220,D269)</f>
        <v>0</v>
      </c>
      <c r="E142" s="29">
        <f t="shared" si="77"/>
        <v>32297</v>
      </c>
      <c r="F142" s="29">
        <f t="shared" si="77"/>
        <v>80251</v>
      </c>
      <c r="G142" s="29">
        <f t="shared" si="77"/>
        <v>0</v>
      </c>
      <c r="H142" s="30">
        <f t="shared" si="77"/>
        <v>0</v>
      </c>
      <c r="I142" s="19">
        <f t="shared" ref="I142:I205" si="78">SUM(E142:H142)</f>
        <v>112548</v>
      </c>
    </row>
    <row r="143" spans="1:9" x14ac:dyDescent="0.2">
      <c r="A143" s="33" t="s">
        <v>80</v>
      </c>
      <c r="B143" s="64"/>
      <c r="C143" s="34">
        <v>32297</v>
      </c>
      <c r="D143" s="34">
        <f t="shared" ref="D143:H143" si="79">SUM(D144,D147,D170)</f>
        <v>0</v>
      </c>
      <c r="E143" s="34">
        <f t="shared" si="79"/>
        <v>32297</v>
      </c>
      <c r="F143" s="34">
        <f t="shared" si="79"/>
        <v>82533</v>
      </c>
      <c r="G143" s="34">
        <f t="shared" si="79"/>
        <v>0</v>
      </c>
      <c r="H143" s="35">
        <f t="shared" si="79"/>
        <v>0</v>
      </c>
      <c r="I143" s="3">
        <f t="shared" si="78"/>
        <v>114830</v>
      </c>
    </row>
    <row r="144" spans="1:9" x14ac:dyDescent="0.2">
      <c r="A144" s="31" t="s">
        <v>30</v>
      </c>
      <c r="B144" s="55">
        <v>20</v>
      </c>
      <c r="C144" s="24">
        <v>4</v>
      </c>
      <c r="D144" s="24">
        <f t="shared" ref="D144:H144" si="80">SUM(D145)</f>
        <v>0</v>
      </c>
      <c r="E144" s="24">
        <f t="shared" si="80"/>
        <v>4</v>
      </c>
      <c r="F144" s="24">
        <f t="shared" si="80"/>
        <v>0</v>
      </c>
      <c r="G144" s="24">
        <f t="shared" si="80"/>
        <v>0</v>
      </c>
      <c r="H144" s="25">
        <f t="shared" si="80"/>
        <v>0</v>
      </c>
      <c r="I144" s="3">
        <f t="shared" si="78"/>
        <v>4</v>
      </c>
    </row>
    <row r="145" spans="1:9" x14ac:dyDescent="0.2">
      <c r="A145" s="27" t="s">
        <v>31</v>
      </c>
      <c r="B145" s="56" t="s">
        <v>32</v>
      </c>
      <c r="C145" s="21">
        <v>4</v>
      </c>
      <c r="D145" s="21">
        <f>SUM(D192,D240,D289)</f>
        <v>0</v>
      </c>
      <c r="E145" s="21">
        <f>C145+D145</f>
        <v>4</v>
      </c>
      <c r="F145" s="21">
        <f>SUM(F192,F240,F289)</f>
        <v>0</v>
      </c>
      <c r="G145" s="21">
        <f>SUM(G192,G240,G289)</f>
        <v>0</v>
      </c>
      <c r="H145" s="22">
        <f>SUM(H192,H240,H289)</f>
        <v>0</v>
      </c>
      <c r="I145" s="3">
        <f t="shared" si="78"/>
        <v>4</v>
      </c>
    </row>
    <row r="146" spans="1:9" hidden="1" x14ac:dyDescent="0.2">
      <c r="A146" s="27"/>
      <c r="B146" s="51"/>
      <c r="C146" s="21"/>
      <c r="D146" s="21"/>
      <c r="E146" s="21"/>
      <c r="F146" s="21"/>
      <c r="G146" s="21"/>
      <c r="H146" s="22"/>
      <c r="I146" s="3">
        <f t="shared" si="78"/>
        <v>0</v>
      </c>
    </row>
    <row r="147" spans="1:9" ht="25.5" x14ac:dyDescent="0.2">
      <c r="A147" s="31" t="s">
        <v>33</v>
      </c>
      <c r="B147" s="57">
        <v>58</v>
      </c>
      <c r="C147" s="24">
        <v>32293</v>
      </c>
      <c r="D147" s="24">
        <f t="shared" ref="D147:H147" si="81">SUM(D148,D155,D162)</f>
        <v>0</v>
      </c>
      <c r="E147" s="24">
        <f t="shared" si="81"/>
        <v>32293</v>
      </c>
      <c r="F147" s="24">
        <f t="shared" si="81"/>
        <v>82533</v>
      </c>
      <c r="G147" s="24">
        <f t="shared" si="81"/>
        <v>0</v>
      </c>
      <c r="H147" s="25">
        <f t="shared" si="81"/>
        <v>0</v>
      </c>
      <c r="I147" s="3">
        <f t="shared" si="78"/>
        <v>114826</v>
      </c>
    </row>
    <row r="148" spans="1:9" x14ac:dyDescent="0.2">
      <c r="A148" s="31" t="s">
        <v>34</v>
      </c>
      <c r="B148" s="58" t="s">
        <v>35</v>
      </c>
      <c r="C148" s="24">
        <v>32293</v>
      </c>
      <c r="D148" s="24">
        <f t="shared" ref="D148:H148" si="82">SUM(D152,D153,D154)</f>
        <v>0</v>
      </c>
      <c r="E148" s="24">
        <f t="shared" si="82"/>
        <v>32293</v>
      </c>
      <c r="F148" s="24">
        <f t="shared" si="82"/>
        <v>82533</v>
      </c>
      <c r="G148" s="24">
        <f t="shared" si="82"/>
        <v>0</v>
      </c>
      <c r="H148" s="25">
        <f t="shared" si="82"/>
        <v>0</v>
      </c>
      <c r="I148" s="3">
        <f t="shared" si="78"/>
        <v>114826</v>
      </c>
    </row>
    <row r="149" spans="1:9" hidden="1" x14ac:dyDescent="0.2">
      <c r="A149" s="32" t="s">
        <v>1</v>
      </c>
      <c r="B149" s="59"/>
      <c r="C149" s="24"/>
      <c r="D149" s="24"/>
      <c r="E149" s="24"/>
      <c r="F149" s="24"/>
      <c r="G149" s="24"/>
      <c r="H149" s="25"/>
      <c r="I149" s="3">
        <f t="shared" si="78"/>
        <v>0</v>
      </c>
    </row>
    <row r="150" spans="1:9" x14ac:dyDescent="0.2">
      <c r="A150" s="32" t="s">
        <v>36</v>
      </c>
      <c r="B150" s="59"/>
      <c r="C150" s="24">
        <v>189</v>
      </c>
      <c r="D150" s="24">
        <f t="shared" ref="D150:H150" si="83">D152+D153+D154-D151</f>
        <v>0</v>
      </c>
      <c r="E150" s="24">
        <f t="shared" si="83"/>
        <v>189</v>
      </c>
      <c r="F150" s="24">
        <f t="shared" si="83"/>
        <v>0</v>
      </c>
      <c r="G150" s="24">
        <f t="shared" si="83"/>
        <v>0</v>
      </c>
      <c r="H150" s="25">
        <f t="shared" si="83"/>
        <v>0</v>
      </c>
      <c r="I150" s="3">
        <f t="shared" si="78"/>
        <v>189</v>
      </c>
    </row>
    <row r="151" spans="1:9" x14ac:dyDescent="0.2">
      <c r="A151" s="32" t="s">
        <v>37</v>
      </c>
      <c r="B151" s="59"/>
      <c r="C151" s="24">
        <v>32104</v>
      </c>
      <c r="D151" s="24">
        <f t="shared" ref="D151:H154" si="84">SUM(D198,D246,D295)</f>
        <v>0</v>
      </c>
      <c r="E151" s="24">
        <f t="shared" si="84"/>
        <v>32104</v>
      </c>
      <c r="F151" s="24">
        <f t="shared" si="84"/>
        <v>82533</v>
      </c>
      <c r="G151" s="24">
        <f t="shared" si="84"/>
        <v>0</v>
      </c>
      <c r="H151" s="25">
        <f t="shared" si="84"/>
        <v>0</v>
      </c>
      <c r="I151" s="3">
        <f t="shared" si="78"/>
        <v>114637</v>
      </c>
    </row>
    <row r="152" spans="1:9" x14ac:dyDescent="0.2">
      <c r="A152" s="20" t="s">
        <v>38</v>
      </c>
      <c r="B152" s="60" t="s">
        <v>39</v>
      </c>
      <c r="C152" s="21">
        <v>16851</v>
      </c>
      <c r="D152" s="21">
        <f t="shared" si="84"/>
        <v>0</v>
      </c>
      <c r="E152" s="21">
        <f t="shared" ref="E152:E154" si="85">C152+D152</f>
        <v>16851</v>
      </c>
      <c r="F152" s="21">
        <f t="shared" si="84"/>
        <v>42700.3</v>
      </c>
      <c r="G152" s="21">
        <f t="shared" si="84"/>
        <v>0</v>
      </c>
      <c r="H152" s="22">
        <f t="shared" si="84"/>
        <v>0</v>
      </c>
      <c r="I152" s="3">
        <f t="shared" si="78"/>
        <v>59551.3</v>
      </c>
    </row>
    <row r="153" spans="1:9" x14ac:dyDescent="0.2">
      <c r="A153" s="20" t="s">
        <v>40</v>
      </c>
      <c r="B153" s="60" t="s">
        <v>41</v>
      </c>
      <c r="C153" s="21">
        <v>15342</v>
      </c>
      <c r="D153" s="21">
        <f t="shared" si="84"/>
        <v>0</v>
      </c>
      <c r="E153" s="21">
        <f t="shared" si="85"/>
        <v>15342</v>
      </c>
      <c r="F153" s="21">
        <f t="shared" si="84"/>
        <v>32640.7</v>
      </c>
      <c r="G153" s="21">
        <f t="shared" si="84"/>
        <v>0</v>
      </c>
      <c r="H153" s="22">
        <f t="shared" si="84"/>
        <v>0</v>
      </c>
      <c r="I153" s="3">
        <f t="shared" si="78"/>
        <v>47982.7</v>
      </c>
    </row>
    <row r="154" spans="1:9" x14ac:dyDescent="0.2">
      <c r="A154" s="20" t="s">
        <v>42</v>
      </c>
      <c r="B154" s="61" t="s">
        <v>43</v>
      </c>
      <c r="C154" s="21">
        <v>100</v>
      </c>
      <c r="D154" s="21">
        <f t="shared" si="84"/>
        <v>0</v>
      </c>
      <c r="E154" s="21">
        <f t="shared" si="85"/>
        <v>100</v>
      </c>
      <c r="F154" s="21">
        <f t="shared" si="84"/>
        <v>7192</v>
      </c>
      <c r="G154" s="21">
        <f t="shared" si="84"/>
        <v>0</v>
      </c>
      <c r="H154" s="22">
        <f t="shared" si="84"/>
        <v>0</v>
      </c>
      <c r="I154" s="3">
        <f t="shared" si="78"/>
        <v>7292</v>
      </c>
    </row>
    <row r="155" spans="1:9" hidden="1" x14ac:dyDescent="0.2">
      <c r="A155" s="31" t="s">
        <v>44</v>
      </c>
      <c r="B155" s="62" t="s">
        <v>45</v>
      </c>
      <c r="C155" s="24">
        <v>0</v>
      </c>
      <c r="D155" s="24">
        <f t="shared" ref="D155:H155" si="86">SUM(D159,D160,D161)</f>
        <v>0</v>
      </c>
      <c r="E155" s="24">
        <f t="shared" si="86"/>
        <v>0</v>
      </c>
      <c r="F155" s="24">
        <f t="shared" si="86"/>
        <v>0</v>
      </c>
      <c r="G155" s="24">
        <f t="shared" si="86"/>
        <v>0</v>
      </c>
      <c r="H155" s="25">
        <f t="shared" si="86"/>
        <v>0</v>
      </c>
      <c r="I155" s="3">
        <f t="shared" si="78"/>
        <v>0</v>
      </c>
    </row>
    <row r="156" spans="1:9" hidden="1" x14ac:dyDescent="0.2">
      <c r="A156" s="82" t="s">
        <v>1</v>
      </c>
      <c r="B156" s="62"/>
      <c r="C156" s="24"/>
      <c r="D156" s="24"/>
      <c r="E156" s="24"/>
      <c r="F156" s="24"/>
      <c r="G156" s="24"/>
      <c r="H156" s="25"/>
      <c r="I156" s="3">
        <f t="shared" si="78"/>
        <v>0</v>
      </c>
    </row>
    <row r="157" spans="1:9" hidden="1" x14ac:dyDescent="0.2">
      <c r="A157" s="32" t="s">
        <v>36</v>
      </c>
      <c r="B157" s="59"/>
      <c r="C157" s="24">
        <v>0</v>
      </c>
      <c r="D157" s="24">
        <f t="shared" ref="D157:H157" si="87">D159+D160+D161-D158</f>
        <v>0</v>
      </c>
      <c r="E157" s="24">
        <f t="shared" si="87"/>
        <v>0</v>
      </c>
      <c r="F157" s="24">
        <f t="shared" si="87"/>
        <v>0</v>
      </c>
      <c r="G157" s="24">
        <f t="shared" si="87"/>
        <v>0</v>
      </c>
      <c r="H157" s="25">
        <f t="shared" si="87"/>
        <v>0</v>
      </c>
      <c r="I157" s="3">
        <f t="shared" si="78"/>
        <v>0</v>
      </c>
    </row>
    <row r="158" spans="1:9" hidden="1" x14ac:dyDescent="0.2">
      <c r="A158" s="32" t="s">
        <v>37</v>
      </c>
      <c r="B158" s="59"/>
      <c r="C158" s="24">
        <v>0</v>
      </c>
      <c r="D158" s="24">
        <f t="shared" ref="D158:H161" si="88">SUM(D205,D253,D302)</f>
        <v>0</v>
      </c>
      <c r="E158" s="24">
        <f t="shared" si="88"/>
        <v>0</v>
      </c>
      <c r="F158" s="24">
        <f t="shared" si="88"/>
        <v>0</v>
      </c>
      <c r="G158" s="24">
        <f t="shared" si="88"/>
        <v>0</v>
      </c>
      <c r="H158" s="25">
        <f t="shared" si="88"/>
        <v>0</v>
      </c>
      <c r="I158" s="3">
        <f t="shared" si="78"/>
        <v>0</v>
      </c>
    </row>
    <row r="159" spans="1:9" hidden="1" x14ac:dyDescent="0.2">
      <c r="A159" s="20" t="s">
        <v>38</v>
      </c>
      <c r="B159" s="61" t="s">
        <v>46</v>
      </c>
      <c r="C159" s="21">
        <v>0</v>
      </c>
      <c r="D159" s="21">
        <f t="shared" si="88"/>
        <v>0</v>
      </c>
      <c r="E159" s="21">
        <f t="shared" ref="E159:E161" si="89">C159+D159</f>
        <v>0</v>
      </c>
      <c r="F159" s="21">
        <f t="shared" si="88"/>
        <v>0</v>
      </c>
      <c r="G159" s="21">
        <f t="shared" si="88"/>
        <v>0</v>
      </c>
      <c r="H159" s="22">
        <f t="shared" si="88"/>
        <v>0</v>
      </c>
      <c r="I159" s="3">
        <f t="shared" si="78"/>
        <v>0</v>
      </c>
    </row>
    <row r="160" spans="1:9" hidden="1" x14ac:dyDescent="0.2">
      <c r="A160" s="20" t="s">
        <v>40</v>
      </c>
      <c r="B160" s="61" t="s">
        <v>47</v>
      </c>
      <c r="C160" s="21">
        <v>0</v>
      </c>
      <c r="D160" s="21">
        <f t="shared" si="88"/>
        <v>0</v>
      </c>
      <c r="E160" s="21">
        <f t="shared" si="89"/>
        <v>0</v>
      </c>
      <c r="F160" s="21">
        <f t="shared" si="88"/>
        <v>0</v>
      </c>
      <c r="G160" s="21">
        <f t="shared" si="88"/>
        <v>0</v>
      </c>
      <c r="H160" s="22">
        <f t="shared" si="88"/>
        <v>0</v>
      </c>
      <c r="I160" s="3">
        <f t="shared" si="78"/>
        <v>0</v>
      </c>
    </row>
    <row r="161" spans="1:12" hidden="1" x14ac:dyDescent="0.2">
      <c r="A161" s="20" t="s">
        <v>42</v>
      </c>
      <c r="B161" s="61" t="s">
        <v>48</v>
      </c>
      <c r="C161" s="21">
        <v>0</v>
      </c>
      <c r="D161" s="21">
        <f t="shared" si="88"/>
        <v>0</v>
      </c>
      <c r="E161" s="21">
        <f t="shared" si="89"/>
        <v>0</v>
      </c>
      <c r="F161" s="21">
        <f t="shared" si="88"/>
        <v>0</v>
      </c>
      <c r="G161" s="21">
        <f t="shared" si="88"/>
        <v>0</v>
      </c>
      <c r="H161" s="22">
        <f t="shared" si="88"/>
        <v>0</v>
      </c>
      <c r="I161" s="3">
        <f t="shared" si="78"/>
        <v>0</v>
      </c>
    </row>
    <row r="162" spans="1:12" hidden="1" x14ac:dyDescent="0.2">
      <c r="A162" s="31" t="s">
        <v>49</v>
      </c>
      <c r="B162" s="63" t="s">
        <v>50</v>
      </c>
      <c r="C162" s="24">
        <v>0</v>
      </c>
      <c r="D162" s="24">
        <f t="shared" ref="D162:H162" si="90">SUM(D166,D167,D168)</f>
        <v>0</v>
      </c>
      <c r="E162" s="24">
        <f t="shared" si="90"/>
        <v>0</v>
      </c>
      <c r="F162" s="24">
        <f t="shared" si="90"/>
        <v>0</v>
      </c>
      <c r="G162" s="24">
        <f t="shared" si="90"/>
        <v>0</v>
      </c>
      <c r="H162" s="25">
        <f t="shared" si="90"/>
        <v>0</v>
      </c>
      <c r="I162" s="3">
        <f t="shared" si="78"/>
        <v>0</v>
      </c>
    </row>
    <row r="163" spans="1:12" hidden="1" x14ac:dyDescent="0.2">
      <c r="A163" s="82" t="s">
        <v>1</v>
      </c>
      <c r="B163" s="63"/>
      <c r="C163" s="24"/>
      <c r="D163" s="24"/>
      <c r="E163" s="24"/>
      <c r="F163" s="24"/>
      <c r="G163" s="24"/>
      <c r="H163" s="25"/>
      <c r="I163" s="3">
        <f t="shared" si="78"/>
        <v>0</v>
      </c>
    </row>
    <row r="164" spans="1:12" hidden="1" x14ac:dyDescent="0.2">
      <c r="A164" s="32" t="s">
        <v>36</v>
      </c>
      <c r="B164" s="59"/>
      <c r="C164" s="24">
        <v>0</v>
      </c>
      <c r="D164" s="24">
        <f t="shared" ref="D164:H164" si="91">D166+D167+D168-D165</f>
        <v>0</v>
      </c>
      <c r="E164" s="24">
        <f t="shared" si="91"/>
        <v>0</v>
      </c>
      <c r="F164" s="24">
        <f t="shared" si="91"/>
        <v>0</v>
      </c>
      <c r="G164" s="24">
        <f t="shared" si="91"/>
        <v>0</v>
      </c>
      <c r="H164" s="25">
        <f t="shared" si="91"/>
        <v>0</v>
      </c>
      <c r="I164" s="3">
        <f t="shared" si="78"/>
        <v>0</v>
      </c>
    </row>
    <row r="165" spans="1:12" hidden="1" x14ac:dyDescent="0.2">
      <c r="A165" s="32" t="s">
        <v>37</v>
      </c>
      <c r="B165" s="59"/>
      <c r="C165" s="24">
        <v>0</v>
      </c>
      <c r="D165" s="24">
        <f t="shared" ref="D165:H168" si="92">SUM(D212,D260,D309)</f>
        <v>0</v>
      </c>
      <c r="E165" s="24">
        <f t="shared" si="92"/>
        <v>0</v>
      </c>
      <c r="F165" s="24">
        <f t="shared" si="92"/>
        <v>0</v>
      </c>
      <c r="G165" s="24">
        <f t="shared" si="92"/>
        <v>0</v>
      </c>
      <c r="H165" s="25">
        <f t="shared" si="92"/>
        <v>0</v>
      </c>
      <c r="I165" s="3">
        <f t="shared" si="78"/>
        <v>0</v>
      </c>
    </row>
    <row r="166" spans="1:12" hidden="1" x14ac:dyDescent="0.2">
      <c r="A166" s="20" t="s">
        <v>38</v>
      </c>
      <c r="B166" s="61" t="s">
        <v>51</v>
      </c>
      <c r="C166" s="21">
        <v>0</v>
      </c>
      <c r="D166" s="21">
        <f t="shared" si="92"/>
        <v>0</v>
      </c>
      <c r="E166" s="21">
        <f t="shared" ref="E166:E168" si="93">C166+D166</f>
        <v>0</v>
      </c>
      <c r="F166" s="21">
        <f t="shared" si="92"/>
        <v>0</v>
      </c>
      <c r="G166" s="21">
        <f t="shared" si="92"/>
        <v>0</v>
      </c>
      <c r="H166" s="22">
        <f t="shared" si="92"/>
        <v>0</v>
      </c>
      <c r="I166" s="3">
        <f t="shared" si="78"/>
        <v>0</v>
      </c>
    </row>
    <row r="167" spans="1:12" hidden="1" x14ac:dyDescent="0.2">
      <c r="A167" s="20" t="s">
        <v>40</v>
      </c>
      <c r="B167" s="61" t="s">
        <v>52</v>
      </c>
      <c r="C167" s="21">
        <v>0</v>
      </c>
      <c r="D167" s="21">
        <f t="shared" si="92"/>
        <v>0</v>
      </c>
      <c r="E167" s="21">
        <f t="shared" si="93"/>
        <v>0</v>
      </c>
      <c r="F167" s="21">
        <f t="shared" si="92"/>
        <v>0</v>
      </c>
      <c r="G167" s="21">
        <f t="shared" si="92"/>
        <v>0</v>
      </c>
      <c r="H167" s="22">
        <f t="shared" si="92"/>
        <v>0</v>
      </c>
      <c r="I167" s="3">
        <f t="shared" si="78"/>
        <v>0</v>
      </c>
    </row>
    <row r="168" spans="1:12" hidden="1" x14ac:dyDescent="0.2">
      <c r="A168" s="20" t="s">
        <v>42</v>
      </c>
      <c r="B168" s="61" t="s">
        <v>53</v>
      </c>
      <c r="C168" s="21">
        <v>0</v>
      </c>
      <c r="D168" s="21">
        <f t="shared" si="92"/>
        <v>0</v>
      </c>
      <c r="E168" s="21">
        <f t="shared" si="93"/>
        <v>0</v>
      </c>
      <c r="F168" s="21">
        <f t="shared" si="92"/>
        <v>0</v>
      </c>
      <c r="G168" s="21">
        <f t="shared" si="92"/>
        <v>0</v>
      </c>
      <c r="H168" s="22">
        <f t="shared" si="92"/>
        <v>0</v>
      </c>
      <c r="I168" s="3">
        <f t="shared" si="78"/>
        <v>0</v>
      </c>
    </row>
    <row r="169" spans="1:12" hidden="1" x14ac:dyDescent="0.2">
      <c r="A169" s="83"/>
      <c r="B169" s="95"/>
      <c r="C169" s="21"/>
      <c r="D169" s="21"/>
      <c r="E169" s="21"/>
      <c r="F169" s="21"/>
      <c r="G169" s="21"/>
      <c r="H169" s="22"/>
      <c r="I169" s="3">
        <f t="shared" si="78"/>
        <v>0</v>
      </c>
    </row>
    <row r="170" spans="1:12" hidden="1" x14ac:dyDescent="0.2">
      <c r="A170" s="26" t="s">
        <v>54</v>
      </c>
      <c r="B170" s="63" t="s">
        <v>55</v>
      </c>
      <c r="C170" s="24">
        <v>0</v>
      </c>
      <c r="D170" s="24">
        <f>SUM(D217,D265,D314)</f>
        <v>0</v>
      </c>
      <c r="E170" s="24">
        <f>C170+D170</f>
        <v>0</v>
      </c>
      <c r="F170" s="24">
        <f>SUM(F217,F265,F314)</f>
        <v>0</v>
      </c>
      <c r="G170" s="24">
        <f>SUM(G217,G265,G314)</f>
        <v>0</v>
      </c>
      <c r="H170" s="25">
        <f>SUM(H217,H265,H314)</f>
        <v>0</v>
      </c>
      <c r="I170" s="3">
        <f t="shared" si="78"/>
        <v>0</v>
      </c>
    </row>
    <row r="171" spans="1:12" hidden="1" x14ac:dyDescent="0.2">
      <c r="A171" s="81"/>
      <c r="B171" s="95"/>
      <c r="C171" s="21"/>
      <c r="D171" s="21"/>
      <c r="E171" s="21"/>
      <c r="F171" s="21"/>
      <c r="G171" s="21"/>
      <c r="H171" s="22"/>
      <c r="I171" s="3">
        <f t="shared" si="78"/>
        <v>0</v>
      </c>
    </row>
    <row r="172" spans="1:12" s="6" customFormat="1" ht="25.5" x14ac:dyDescent="0.2">
      <c r="A172" s="77" t="s">
        <v>63</v>
      </c>
      <c r="B172" s="78"/>
      <c r="C172" s="79">
        <v>26660</v>
      </c>
      <c r="D172" s="79">
        <f t="shared" ref="D172:H172" si="94">D173</f>
        <v>0</v>
      </c>
      <c r="E172" s="79">
        <f t="shared" si="94"/>
        <v>26660</v>
      </c>
      <c r="F172" s="79">
        <f t="shared" si="94"/>
        <v>74190</v>
      </c>
      <c r="G172" s="79">
        <f t="shared" si="94"/>
        <v>0</v>
      </c>
      <c r="H172" s="80">
        <f t="shared" si="94"/>
        <v>0</v>
      </c>
      <c r="I172" s="19">
        <f t="shared" si="78"/>
        <v>100850</v>
      </c>
    </row>
    <row r="173" spans="1:12" s="40" customFormat="1" x14ac:dyDescent="0.2">
      <c r="A173" s="36" t="s">
        <v>61</v>
      </c>
      <c r="B173" s="65"/>
      <c r="C173" s="37">
        <v>26660</v>
      </c>
      <c r="D173" s="37">
        <f t="shared" ref="D173:H173" si="95">SUM(D174,D175,D176,D177)</f>
        <v>0</v>
      </c>
      <c r="E173" s="37">
        <f t="shared" si="95"/>
        <v>26660</v>
      </c>
      <c r="F173" s="37">
        <f t="shared" si="95"/>
        <v>74190</v>
      </c>
      <c r="G173" s="37">
        <f t="shared" si="95"/>
        <v>0</v>
      </c>
      <c r="H173" s="38">
        <f t="shared" si="95"/>
        <v>0</v>
      </c>
      <c r="I173" s="39">
        <f t="shared" si="78"/>
        <v>100850</v>
      </c>
    </row>
    <row r="174" spans="1:12" x14ac:dyDescent="0.2">
      <c r="A174" s="20" t="s">
        <v>6</v>
      </c>
      <c r="B174" s="48"/>
      <c r="C174" s="21">
        <v>6072.9</v>
      </c>
      <c r="D174" s="21"/>
      <c r="E174" s="21">
        <f>SUM(C174,D174)</f>
        <v>6072.9</v>
      </c>
      <c r="F174" s="21">
        <f>ROUND(74190*K174,)</f>
        <v>37488</v>
      </c>
      <c r="G174" s="21"/>
      <c r="H174" s="22"/>
      <c r="I174" s="3">
        <f t="shared" si="78"/>
        <v>43560.9</v>
      </c>
      <c r="K174" s="2">
        <v>0.50529999999999997</v>
      </c>
    </row>
    <row r="175" spans="1:12" hidden="1" x14ac:dyDescent="0.2">
      <c r="A175" s="20" t="s">
        <v>7</v>
      </c>
      <c r="B175" s="94"/>
      <c r="C175" s="21">
        <v>0</v>
      </c>
      <c r="D175" s="21"/>
      <c r="E175" s="21">
        <f t="shared" ref="E175:E176" si="96">SUM(C175,D175)</f>
        <v>0</v>
      </c>
      <c r="F175" s="21"/>
      <c r="G175" s="21"/>
      <c r="H175" s="22"/>
      <c r="I175" s="3">
        <f t="shared" si="78"/>
        <v>0</v>
      </c>
    </row>
    <row r="176" spans="1:12" ht="38.25" x14ac:dyDescent="0.2">
      <c r="A176" s="20" t="s">
        <v>8</v>
      </c>
      <c r="B176" s="48">
        <v>420269</v>
      </c>
      <c r="C176" s="21">
        <v>2730</v>
      </c>
      <c r="D176" s="21"/>
      <c r="E176" s="21">
        <f t="shared" si="96"/>
        <v>2730</v>
      </c>
      <c r="F176" s="21">
        <f>ROUND(74190*K176,)</f>
        <v>4867</v>
      </c>
      <c r="G176" s="21"/>
      <c r="H176" s="22"/>
      <c r="I176" s="3">
        <f t="shared" si="78"/>
        <v>7597</v>
      </c>
      <c r="K176" s="2">
        <v>6.5600000000000006E-2</v>
      </c>
      <c r="L176" s="2">
        <f>K176/(K176+K178)</f>
        <v>0.13260561956741462</v>
      </c>
    </row>
    <row r="177" spans="1:12" ht="25.5" x14ac:dyDescent="0.2">
      <c r="A177" s="23" t="s">
        <v>9</v>
      </c>
      <c r="B177" s="49" t="s">
        <v>10</v>
      </c>
      <c r="C177" s="24">
        <v>17857.099999999999</v>
      </c>
      <c r="D177" s="24">
        <f t="shared" ref="D177:H177" si="97">SUM(D178,D182,D186)</f>
        <v>0</v>
      </c>
      <c r="E177" s="24">
        <f t="shared" si="97"/>
        <v>17857.099999999999</v>
      </c>
      <c r="F177" s="24">
        <f t="shared" si="97"/>
        <v>31835</v>
      </c>
      <c r="G177" s="24">
        <f t="shared" si="97"/>
        <v>0</v>
      </c>
      <c r="H177" s="25">
        <f t="shared" si="97"/>
        <v>0</v>
      </c>
      <c r="I177" s="3">
        <f t="shared" si="78"/>
        <v>49692.1</v>
      </c>
    </row>
    <row r="178" spans="1:12" x14ac:dyDescent="0.2">
      <c r="A178" s="26" t="s">
        <v>11</v>
      </c>
      <c r="B178" s="50" t="s">
        <v>12</v>
      </c>
      <c r="C178" s="24">
        <v>17857.099999999999</v>
      </c>
      <c r="D178" s="24">
        <f t="shared" ref="D178:H178" si="98">SUM(D179:D181)</f>
        <v>0</v>
      </c>
      <c r="E178" s="24">
        <f t="shared" si="98"/>
        <v>17857.099999999999</v>
      </c>
      <c r="F178" s="24">
        <f t="shared" si="98"/>
        <v>31835</v>
      </c>
      <c r="G178" s="24">
        <f t="shared" si="98"/>
        <v>0</v>
      </c>
      <c r="H178" s="25">
        <f t="shared" si="98"/>
        <v>0</v>
      </c>
      <c r="I178" s="3">
        <f t="shared" si="78"/>
        <v>49692.1</v>
      </c>
      <c r="K178" s="2">
        <v>0.42909999999999998</v>
      </c>
      <c r="L178" s="2">
        <f>K178/(K176+K178)</f>
        <v>0.86739438043258543</v>
      </c>
    </row>
    <row r="179" spans="1:12" x14ac:dyDescent="0.2">
      <c r="A179" s="27" t="s">
        <v>13</v>
      </c>
      <c r="B179" s="51" t="s">
        <v>14</v>
      </c>
      <c r="C179" s="21">
        <v>17857.099999999999</v>
      </c>
      <c r="D179" s="21"/>
      <c r="E179" s="21">
        <f t="shared" ref="E179:E181" si="99">SUM(C179,D179)</f>
        <v>17857.099999999999</v>
      </c>
      <c r="F179" s="21">
        <f>ROUND(74190*K178,)</f>
        <v>31835</v>
      </c>
      <c r="G179" s="21"/>
      <c r="H179" s="22"/>
      <c r="I179" s="3">
        <f t="shared" si="78"/>
        <v>49692.1</v>
      </c>
    </row>
    <row r="180" spans="1:12" hidden="1" x14ac:dyDescent="0.2">
      <c r="A180" s="27" t="s">
        <v>15</v>
      </c>
      <c r="B180" s="52" t="s">
        <v>16</v>
      </c>
      <c r="C180" s="21">
        <v>0</v>
      </c>
      <c r="D180" s="21"/>
      <c r="E180" s="21">
        <f t="shared" si="99"/>
        <v>0</v>
      </c>
      <c r="F180" s="21"/>
      <c r="G180" s="21"/>
      <c r="H180" s="22"/>
      <c r="I180" s="3">
        <f t="shared" si="78"/>
        <v>0</v>
      </c>
    </row>
    <row r="181" spans="1:12" hidden="1" x14ac:dyDescent="0.2">
      <c r="A181" s="27" t="s">
        <v>17</v>
      </c>
      <c r="B181" s="52" t="s">
        <v>18</v>
      </c>
      <c r="C181" s="21">
        <v>0</v>
      </c>
      <c r="D181" s="21"/>
      <c r="E181" s="21">
        <f t="shared" si="99"/>
        <v>0</v>
      </c>
      <c r="F181" s="21"/>
      <c r="G181" s="21"/>
      <c r="H181" s="22"/>
      <c r="I181" s="3">
        <f t="shared" si="78"/>
        <v>0</v>
      </c>
    </row>
    <row r="182" spans="1:12" hidden="1" x14ac:dyDescent="0.2">
      <c r="A182" s="26" t="s">
        <v>19</v>
      </c>
      <c r="B182" s="53" t="s">
        <v>20</v>
      </c>
      <c r="C182" s="24">
        <v>0</v>
      </c>
      <c r="D182" s="24">
        <f t="shared" ref="D182:H182" si="100">SUM(D183:D185)</f>
        <v>0</v>
      </c>
      <c r="E182" s="24">
        <f t="shared" si="100"/>
        <v>0</v>
      </c>
      <c r="F182" s="24">
        <f t="shared" si="100"/>
        <v>0</v>
      </c>
      <c r="G182" s="24">
        <f t="shared" si="100"/>
        <v>0</v>
      </c>
      <c r="H182" s="25">
        <f t="shared" si="100"/>
        <v>0</v>
      </c>
      <c r="I182" s="3">
        <f t="shared" si="78"/>
        <v>0</v>
      </c>
    </row>
    <row r="183" spans="1:12" hidden="1" x14ac:dyDescent="0.2">
      <c r="A183" s="27" t="s">
        <v>13</v>
      </c>
      <c r="B183" s="52" t="s">
        <v>21</v>
      </c>
      <c r="C183" s="21">
        <v>0</v>
      </c>
      <c r="D183" s="21"/>
      <c r="E183" s="21">
        <f t="shared" ref="E183:E185" si="101">SUM(C183,D183)</f>
        <v>0</v>
      </c>
      <c r="F183" s="21"/>
      <c r="G183" s="21"/>
      <c r="H183" s="22"/>
      <c r="I183" s="3">
        <f t="shared" si="78"/>
        <v>0</v>
      </c>
    </row>
    <row r="184" spans="1:12" hidden="1" x14ac:dyDescent="0.2">
      <c r="A184" s="27" t="s">
        <v>15</v>
      </c>
      <c r="B184" s="52" t="s">
        <v>22</v>
      </c>
      <c r="C184" s="21">
        <v>0</v>
      </c>
      <c r="D184" s="21"/>
      <c r="E184" s="21">
        <f t="shared" si="101"/>
        <v>0</v>
      </c>
      <c r="F184" s="21"/>
      <c r="G184" s="21"/>
      <c r="H184" s="22"/>
      <c r="I184" s="3">
        <f t="shared" si="78"/>
        <v>0</v>
      </c>
    </row>
    <row r="185" spans="1:12" hidden="1" x14ac:dyDescent="0.2">
      <c r="A185" s="27" t="s">
        <v>17</v>
      </c>
      <c r="B185" s="52" t="s">
        <v>23</v>
      </c>
      <c r="C185" s="21">
        <v>0</v>
      </c>
      <c r="D185" s="21"/>
      <c r="E185" s="21">
        <f t="shared" si="101"/>
        <v>0</v>
      </c>
      <c r="F185" s="21"/>
      <c r="G185" s="21"/>
      <c r="H185" s="22"/>
      <c r="I185" s="3">
        <f t="shared" si="78"/>
        <v>0</v>
      </c>
    </row>
    <row r="186" spans="1:12" hidden="1" x14ac:dyDescent="0.2">
      <c r="A186" s="26" t="s">
        <v>24</v>
      </c>
      <c r="B186" s="53" t="s">
        <v>25</v>
      </c>
      <c r="C186" s="24">
        <v>0</v>
      </c>
      <c r="D186" s="24">
        <f t="shared" ref="D186:H186" si="102">SUM(D187:D189)</f>
        <v>0</v>
      </c>
      <c r="E186" s="24">
        <f t="shared" si="102"/>
        <v>0</v>
      </c>
      <c r="F186" s="24">
        <f t="shared" si="102"/>
        <v>0</v>
      </c>
      <c r="G186" s="24">
        <f t="shared" si="102"/>
        <v>0</v>
      </c>
      <c r="H186" s="25">
        <f t="shared" si="102"/>
        <v>0</v>
      </c>
      <c r="I186" s="3">
        <f t="shared" si="78"/>
        <v>0</v>
      </c>
    </row>
    <row r="187" spans="1:12" hidden="1" x14ac:dyDescent="0.2">
      <c r="A187" s="27" t="s">
        <v>13</v>
      </c>
      <c r="B187" s="52" t="s">
        <v>26</v>
      </c>
      <c r="C187" s="21">
        <v>0</v>
      </c>
      <c r="D187" s="21"/>
      <c r="E187" s="21">
        <f t="shared" ref="E187:E189" si="103">SUM(C187,D187)</f>
        <v>0</v>
      </c>
      <c r="F187" s="21"/>
      <c r="G187" s="21"/>
      <c r="H187" s="22"/>
      <c r="I187" s="3">
        <f t="shared" si="78"/>
        <v>0</v>
      </c>
    </row>
    <row r="188" spans="1:12" hidden="1" x14ac:dyDescent="0.2">
      <c r="A188" s="27" t="s">
        <v>15</v>
      </c>
      <c r="B188" s="52" t="s">
        <v>27</v>
      </c>
      <c r="C188" s="21">
        <v>0</v>
      </c>
      <c r="D188" s="21"/>
      <c r="E188" s="21">
        <f t="shared" si="103"/>
        <v>0</v>
      </c>
      <c r="F188" s="21"/>
      <c r="G188" s="21"/>
      <c r="H188" s="22"/>
      <c r="I188" s="3">
        <f t="shared" si="78"/>
        <v>0</v>
      </c>
    </row>
    <row r="189" spans="1:12" hidden="1" x14ac:dyDescent="0.2">
      <c r="A189" s="27" t="s">
        <v>17</v>
      </c>
      <c r="B189" s="52" t="s">
        <v>28</v>
      </c>
      <c r="C189" s="21">
        <v>0</v>
      </c>
      <c r="D189" s="21"/>
      <c r="E189" s="21">
        <f t="shared" si="103"/>
        <v>0</v>
      </c>
      <c r="F189" s="21"/>
      <c r="G189" s="21"/>
      <c r="H189" s="22"/>
      <c r="I189" s="3">
        <f t="shared" si="78"/>
        <v>0</v>
      </c>
    </row>
    <row r="190" spans="1:12" s="40" customFormat="1" x14ac:dyDescent="0.2">
      <c r="A190" s="36" t="s">
        <v>0</v>
      </c>
      <c r="B190" s="65"/>
      <c r="C190" s="37">
        <v>26660</v>
      </c>
      <c r="D190" s="37">
        <f t="shared" ref="D190:H190" si="104">SUM(D191,D194,D217)</f>
        <v>0</v>
      </c>
      <c r="E190" s="37">
        <f t="shared" si="104"/>
        <v>26660</v>
      </c>
      <c r="F190" s="37">
        <f t="shared" si="104"/>
        <v>74190</v>
      </c>
      <c r="G190" s="37">
        <f t="shared" si="104"/>
        <v>0</v>
      </c>
      <c r="H190" s="38">
        <f t="shared" si="104"/>
        <v>0</v>
      </c>
      <c r="I190" s="39">
        <f t="shared" si="78"/>
        <v>100850</v>
      </c>
    </row>
    <row r="191" spans="1:12" x14ac:dyDescent="0.2">
      <c r="A191" s="31" t="s">
        <v>30</v>
      </c>
      <c r="B191" s="55">
        <v>20</v>
      </c>
      <c r="C191" s="24">
        <v>2</v>
      </c>
      <c r="D191" s="24">
        <f t="shared" ref="D191:H191" si="105">SUM(D192)</f>
        <v>0</v>
      </c>
      <c r="E191" s="24">
        <f t="shared" si="105"/>
        <v>2</v>
      </c>
      <c r="F191" s="24">
        <f t="shared" si="105"/>
        <v>0</v>
      </c>
      <c r="G191" s="24">
        <f t="shared" si="105"/>
        <v>0</v>
      </c>
      <c r="H191" s="25">
        <f t="shared" si="105"/>
        <v>0</v>
      </c>
      <c r="I191" s="3">
        <f t="shared" si="78"/>
        <v>2</v>
      </c>
    </row>
    <row r="192" spans="1:12" x14ac:dyDescent="0.2">
      <c r="A192" s="27" t="s">
        <v>31</v>
      </c>
      <c r="B192" s="56" t="s">
        <v>32</v>
      </c>
      <c r="C192" s="21">
        <v>2</v>
      </c>
      <c r="D192" s="21"/>
      <c r="E192" s="21">
        <f>C192+D192</f>
        <v>2</v>
      </c>
      <c r="F192" s="21"/>
      <c r="G192" s="21"/>
      <c r="H192" s="22"/>
      <c r="I192" s="3">
        <f t="shared" si="78"/>
        <v>2</v>
      </c>
    </row>
    <row r="193" spans="1:11" hidden="1" x14ac:dyDescent="0.2">
      <c r="A193" s="27"/>
      <c r="B193" s="51"/>
      <c r="C193" s="21"/>
      <c r="D193" s="21"/>
      <c r="E193" s="21"/>
      <c r="F193" s="21"/>
      <c r="G193" s="21"/>
      <c r="H193" s="22"/>
      <c r="I193" s="3">
        <f t="shared" si="78"/>
        <v>0</v>
      </c>
    </row>
    <row r="194" spans="1:11" ht="25.5" x14ac:dyDescent="0.2">
      <c r="A194" s="31" t="s">
        <v>33</v>
      </c>
      <c r="B194" s="57">
        <v>58</v>
      </c>
      <c r="C194" s="24">
        <v>26658</v>
      </c>
      <c r="D194" s="24">
        <f t="shared" ref="D194:H194" si="106">SUM(D195,D202,D209)</f>
        <v>0</v>
      </c>
      <c r="E194" s="24">
        <f t="shared" si="106"/>
        <v>26658</v>
      </c>
      <c r="F194" s="24">
        <f t="shared" si="106"/>
        <v>74190</v>
      </c>
      <c r="G194" s="24">
        <f t="shared" si="106"/>
        <v>0</v>
      </c>
      <c r="H194" s="25">
        <f t="shared" si="106"/>
        <v>0</v>
      </c>
      <c r="I194" s="3">
        <f t="shared" si="78"/>
        <v>100848</v>
      </c>
    </row>
    <row r="195" spans="1:11" x14ac:dyDescent="0.2">
      <c r="A195" s="31" t="s">
        <v>34</v>
      </c>
      <c r="B195" s="58" t="s">
        <v>35</v>
      </c>
      <c r="C195" s="24">
        <v>26658</v>
      </c>
      <c r="D195" s="24">
        <f t="shared" ref="D195:H195" si="107">SUM(D199,D200,D201)</f>
        <v>0</v>
      </c>
      <c r="E195" s="24">
        <f t="shared" si="107"/>
        <v>26658</v>
      </c>
      <c r="F195" s="24">
        <f t="shared" si="107"/>
        <v>74190</v>
      </c>
      <c r="G195" s="24">
        <f t="shared" si="107"/>
        <v>0</v>
      </c>
      <c r="H195" s="25">
        <f t="shared" si="107"/>
        <v>0</v>
      </c>
      <c r="I195" s="3">
        <f t="shared" si="78"/>
        <v>100848</v>
      </c>
    </row>
    <row r="196" spans="1:11" hidden="1" x14ac:dyDescent="0.2">
      <c r="A196" s="32" t="s">
        <v>1</v>
      </c>
      <c r="B196" s="59"/>
      <c r="C196" s="24"/>
      <c r="D196" s="24"/>
      <c r="E196" s="24"/>
      <c r="F196" s="24"/>
      <c r="G196" s="24"/>
      <c r="H196" s="25"/>
      <c r="I196" s="3">
        <f t="shared" si="78"/>
        <v>0</v>
      </c>
    </row>
    <row r="197" spans="1:11" hidden="1" x14ac:dyDescent="0.2">
      <c r="A197" s="32" t="s">
        <v>36</v>
      </c>
      <c r="B197" s="59"/>
      <c r="C197" s="24">
        <v>0</v>
      </c>
      <c r="D197" s="24">
        <f t="shared" ref="D197:E197" si="108">D199+D200+D201-D198</f>
        <v>0</v>
      </c>
      <c r="E197" s="24">
        <f t="shared" si="108"/>
        <v>0</v>
      </c>
      <c r="F197" s="24">
        <f>F199+F200+F201-F198</f>
        <v>0</v>
      </c>
      <c r="G197" s="24">
        <f t="shared" ref="G197:H197" si="109">G199+G200+G201-G198</f>
        <v>0</v>
      </c>
      <c r="H197" s="25">
        <f t="shared" si="109"/>
        <v>0</v>
      </c>
      <c r="I197" s="3">
        <f t="shared" si="78"/>
        <v>0</v>
      </c>
    </row>
    <row r="198" spans="1:11" x14ac:dyDescent="0.2">
      <c r="A198" s="32" t="s">
        <v>37</v>
      </c>
      <c r="B198" s="59"/>
      <c r="C198" s="24">
        <v>26658</v>
      </c>
      <c r="D198" s="24"/>
      <c r="E198" s="24">
        <f>C198+D198</f>
        <v>26658</v>
      </c>
      <c r="F198" s="24">
        <v>74190</v>
      </c>
      <c r="G198" s="24"/>
      <c r="H198" s="25"/>
      <c r="I198" s="3">
        <f t="shared" si="78"/>
        <v>100848</v>
      </c>
    </row>
    <row r="199" spans="1:11" x14ac:dyDescent="0.2">
      <c r="A199" s="20" t="s">
        <v>38</v>
      </c>
      <c r="B199" s="60" t="s">
        <v>39</v>
      </c>
      <c r="C199" s="21">
        <v>15219</v>
      </c>
      <c r="D199" s="21"/>
      <c r="E199" s="21">
        <f t="shared" ref="E199:E201" si="110">C199+D199</f>
        <v>15219</v>
      </c>
      <c r="F199" s="21">
        <f>ROUND(74190*(J199+K199),)</f>
        <v>42355</v>
      </c>
      <c r="G199" s="21"/>
      <c r="H199" s="22"/>
      <c r="I199" s="3">
        <f t="shared" si="78"/>
        <v>57574</v>
      </c>
      <c r="J199" s="2">
        <v>0.50529999999999997</v>
      </c>
      <c r="K199" s="2">
        <v>6.5600000000000006E-2</v>
      </c>
    </row>
    <row r="200" spans="1:11" x14ac:dyDescent="0.2">
      <c r="A200" s="20" t="s">
        <v>40</v>
      </c>
      <c r="B200" s="60" t="s">
        <v>41</v>
      </c>
      <c r="C200" s="21">
        <v>11439</v>
      </c>
      <c r="D200" s="21"/>
      <c r="E200" s="21">
        <f t="shared" si="110"/>
        <v>11439</v>
      </c>
      <c r="F200" s="21">
        <f>ROUND(74190*(J200+K200),)</f>
        <v>31835</v>
      </c>
      <c r="G200" s="21"/>
      <c r="H200" s="22"/>
      <c r="I200" s="3">
        <f t="shared" si="78"/>
        <v>43274</v>
      </c>
      <c r="J200" s="2">
        <v>0.42909999999999998</v>
      </c>
    </row>
    <row r="201" spans="1:11" hidden="1" x14ac:dyDescent="0.2">
      <c r="A201" s="20" t="s">
        <v>42</v>
      </c>
      <c r="B201" s="61" t="s">
        <v>43</v>
      </c>
      <c r="C201" s="21">
        <v>0</v>
      </c>
      <c r="D201" s="21"/>
      <c r="E201" s="21">
        <f t="shared" si="110"/>
        <v>0</v>
      </c>
      <c r="F201" s="21"/>
      <c r="G201" s="21"/>
      <c r="H201" s="22"/>
      <c r="I201" s="3">
        <f t="shared" si="78"/>
        <v>0</v>
      </c>
    </row>
    <row r="202" spans="1:11" hidden="1" x14ac:dyDescent="0.2">
      <c r="A202" s="31" t="s">
        <v>44</v>
      </c>
      <c r="B202" s="62" t="s">
        <v>45</v>
      </c>
      <c r="C202" s="24">
        <v>0</v>
      </c>
      <c r="D202" s="24">
        <f t="shared" ref="D202:H202" si="111">SUM(D206,D207,D208)</f>
        <v>0</v>
      </c>
      <c r="E202" s="24">
        <f t="shared" si="111"/>
        <v>0</v>
      </c>
      <c r="F202" s="24">
        <f t="shared" si="111"/>
        <v>0</v>
      </c>
      <c r="G202" s="24">
        <f t="shared" si="111"/>
        <v>0</v>
      </c>
      <c r="H202" s="25">
        <f t="shared" si="111"/>
        <v>0</v>
      </c>
      <c r="I202" s="3">
        <f t="shared" si="78"/>
        <v>0</v>
      </c>
    </row>
    <row r="203" spans="1:11" hidden="1" x14ac:dyDescent="0.2">
      <c r="A203" s="82" t="s">
        <v>1</v>
      </c>
      <c r="B203" s="62"/>
      <c r="C203" s="24"/>
      <c r="D203" s="24"/>
      <c r="E203" s="24"/>
      <c r="F203" s="24"/>
      <c r="G203" s="24"/>
      <c r="H203" s="25"/>
      <c r="I203" s="3">
        <f t="shared" si="78"/>
        <v>0</v>
      </c>
    </row>
    <row r="204" spans="1:11" hidden="1" x14ac:dyDescent="0.2">
      <c r="A204" s="32" t="s">
        <v>36</v>
      </c>
      <c r="B204" s="59"/>
      <c r="C204" s="24">
        <v>0</v>
      </c>
      <c r="D204" s="24">
        <f t="shared" ref="D204:H204" si="112">D206+D207+D208-D205</f>
        <v>0</v>
      </c>
      <c r="E204" s="24">
        <f t="shared" si="112"/>
        <v>0</v>
      </c>
      <c r="F204" s="24">
        <f t="shared" si="112"/>
        <v>0</v>
      </c>
      <c r="G204" s="24">
        <f t="shared" si="112"/>
        <v>0</v>
      </c>
      <c r="H204" s="25">
        <f t="shared" si="112"/>
        <v>0</v>
      </c>
      <c r="I204" s="3">
        <f t="shared" si="78"/>
        <v>0</v>
      </c>
    </row>
    <row r="205" spans="1:11" hidden="1" x14ac:dyDescent="0.2">
      <c r="A205" s="32" t="s">
        <v>37</v>
      </c>
      <c r="B205" s="59"/>
      <c r="C205" s="24"/>
      <c r="D205" s="24"/>
      <c r="E205" s="24"/>
      <c r="F205" s="24"/>
      <c r="G205" s="24"/>
      <c r="H205" s="25"/>
      <c r="I205" s="3">
        <f t="shared" si="78"/>
        <v>0</v>
      </c>
    </row>
    <row r="206" spans="1:11" hidden="1" x14ac:dyDescent="0.2">
      <c r="A206" s="20" t="s">
        <v>38</v>
      </c>
      <c r="B206" s="61" t="s">
        <v>46</v>
      </c>
      <c r="C206" s="21">
        <v>0</v>
      </c>
      <c r="D206" s="21"/>
      <c r="E206" s="21">
        <f t="shared" ref="E206:E208" si="113">C206+D206</f>
        <v>0</v>
      </c>
      <c r="F206" s="21"/>
      <c r="G206" s="21"/>
      <c r="H206" s="22"/>
      <c r="I206" s="3">
        <f t="shared" ref="I206:I269" si="114">SUM(E206:H206)</f>
        <v>0</v>
      </c>
    </row>
    <row r="207" spans="1:11" hidden="1" x14ac:dyDescent="0.2">
      <c r="A207" s="20" t="s">
        <v>40</v>
      </c>
      <c r="B207" s="61" t="s">
        <v>47</v>
      </c>
      <c r="C207" s="21">
        <v>0</v>
      </c>
      <c r="D207" s="21"/>
      <c r="E207" s="21">
        <f t="shared" si="113"/>
        <v>0</v>
      </c>
      <c r="F207" s="21"/>
      <c r="G207" s="21"/>
      <c r="H207" s="22"/>
      <c r="I207" s="3">
        <f t="shared" si="114"/>
        <v>0</v>
      </c>
    </row>
    <row r="208" spans="1:11" hidden="1" x14ac:dyDescent="0.2">
      <c r="A208" s="20" t="s">
        <v>42</v>
      </c>
      <c r="B208" s="61" t="s">
        <v>48</v>
      </c>
      <c r="C208" s="21">
        <v>0</v>
      </c>
      <c r="D208" s="21"/>
      <c r="E208" s="21">
        <f t="shared" si="113"/>
        <v>0</v>
      </c>
      <c r="F208" s="21"/>
      <c r="G208" s="21"/>
      <c r="H208" s="22"/>
      <c r="I208" s="3">
        <f t="shared" si="114"/>
        <v>0</v>
      </c>
    </row>
    <row r="209" spans="1:9" hidden="1" x14ac:dyDescent="0.2">
      <c r="A209" s="31" t="s">
        <v>49</v>
      </c>
      <c r="B209" s="63" t="s">
        <v>50</v>
      </c>
      <c r="C209" s="24">
        <v>0</v>
      </c>
      <c r="D209" s="24">
        <f t="shared" ref="D209:H209" si="115">SUM(D213,D214,D215)</f>
        <v>0</v>
      </c>
      <c r="E209" s="24">
        <f t="shared" si="115"/>
        <v>0</v>
      </c>
      <c r="F209" s="24">
        <f t="shared" si="115"/>
        <v>0</v>
      </c>
      <c r="G209" s="24">
        <f t="shared" si="115"/>
        <v>0</v>
      </c>
      <c r="H209" s="25">
        <f t="shared" si="115"/>
        <v>0</v>
      </c>
      <c r="I209" s="3">
        <f t="shared" si="114"/>
        <v>0</v>
      </c>
    </row>
    <row r="210" spans="1:9" hidden="1" x14ac:dyDescent="0.2">
      <c r="A210" s="82" t="s">
        <v>1</v>
      </c>
      <c r="B210" s="63"/>
      <c r="C210" s="24"/>
      <c r="D210" s="24"/>
      <c r="E210" s="24"/>
      <c r="F210" s="24"/>
      <c r="G210" s="24"/>
      <c r="H210" s="25"/>
      <c r="I210" s="3">
        <f t="shared" si="114"/>
        <v>0</v>
      </c>
    </row>
    <row r="211" spans="1:9" hidden="1" x14ac:dyDescent="0.2">
      <c r="A211" s="32" t="s">
        <v>36</v>
      </c>
      <c r="B211" s="59"/>
      <c r="C211" s="24">
        <v>0</v>
      </c>
      <c r="D211" s="24">
        <f t="shared" ref="D211:H211" si="116">D213+D214+D215-D212</f>
        <v>0</v>
      </c>
      <c r="E211" s="24">
        <f t="shared" si="116"/>
        <v>0</v>
      </c>
      <c r="F211" s="24">
        <f t="shared" si="116"/>
        <v>0</v>
      </c>
      <c r="G211" s="24">
        <f t="shared" si="116"/>
        <v>0</v>
      </c>
      <c r="H211" s="25">
        <f t="shared" si="116"/>
        <v>0</v>
      </c>
      <c r="I211" s="3">
        <f t="shared" si="114"/>
        <v>0</v>
      </c>
    </row>
    <row r="212" spans="1:9" hidden="1" x14ac:dyDescent="0.2">
      <c r="A212" s="32" t="s">
        <v>37</v>
      </c>
      <c r="B212" s="59"/>
      <c r="C212" s="24"/>
      <c r="D212" s="24"/>
      <c r="E212" s="24"/>
      <c r="F212" s="24"/>
      <c r="G212" s="24"/>
      <c r="H212" s="25"/>
      <c r="I212" s="3">
        <f t="shared" si="114"/>
        <v>0</v>
      </c>
    </row>
    <row r="213" spans="1:9" hidden="1" x14ac:dyDescent="0.2">
      <c r="A213" s="20" t="s">
        <v>38</v>
      </c>
      <c r="B213" s="61" t="s">
        <v>51</v>
      </c>
      <c r="C213" s="21">
        <v>0</v>
      </c>
      <c r="D213" s="21"/>
      <c r="E213" s="21">
        <f t="shared" ref="E213:E215" si="117">C213+D213</f>
        <v>0</v>
      </c>
      <c r="F213" s="21"/>
      <c r="G213" s="21"/>
      <c r="H213" s="22"/>
      <c r="I213" s="3">
        <f t="shared" si="114"/>
        <v>0</v>
      </c>
    </row>
    <row r="214" spans="1:9" hidden="1" x14ac:dyDescent="0.2">
      <c r="A214" s="20" t="s">
        <v>40</v>
      </c>
      <c r="B214" s="61" t="s">
        <v>52</v>
      </c>
      <c r="C214" s="21">
        <v>0</v>
      </c>
      <c r="D214" s="21"/>
      <c r="E214" s="21">
        <f t="shared" si="117"/>
        <v>0</v>
      </c>
      <c r="F214" s="21"/>
      <c r="G214" s="21"/>
      <c r="H214" s="22"/>
      <c r="I214" s="3">
        <f t="shared" si="114"/>
        <v>0</v>
      </c>
    </row>
    <row r="215" spans="1:9" hidden="1" x14ac:dyDescent="0.2">
      <c r="A215" s="20" t="s">
        <v>42</v>
      </c>
      <c r="B215" s="61" t="s">
        <v>53</v>
      </c>
      <c r="C215" s="21">
        <v>0</v>
      </c>
      <c r="D215" s="21"/>
      <c r="E215" s="21">
        <f t="shared" si="117"/>
        <v>0</v>
      </c>
      <c r="F215" s="21"/>
      <c r="G215" s="21"/>
      <c r="H215" s="22"/>
      <c r="I215" s="3">
        <f t="shared" si="114"/>
        <v>0</v>
      </c>
    </row>
    <row r="216" spans="1:9" hidden="1" x14ac:dyDescent="0.2">
      <c r="A216" s="83"/>
      <c r="B216" s="95"/>
      <c r="C216" s="21"/>
      <c r="D216" s="21"/>
      <c r="E216" s="21"/>
      <c r="F216" s="21"/>
      <c r="G216" s="21"/>
      <c r="H216" s="22"/>
      <c r="I216" s="3">
        <f t="shared" si="114"/>
        <v>0</v>
      </c>
    </row>
    <row r="217" spans="1:9" hidden="1" x14ac:dyDescent="0.2">
      <c r="A217" s="26" t="s">
        <v>54</v>
      </c>
      <c r="B217" s="63" t="s">
        <v>55</v>
      </c>
      <c r="C217" s="24">
        <v>0</v>
      </c>
      <c r="D217" s="24"/>
      <c r="E217" s="24">
        <f>C217+D217</f>
        <v>0</v>
      </c>
      <c r="F217" s="24"/>
      <c r="G217" s="24"/>
      <c r="H217" s="25"/>
      <c r="I217" s="3">
        <f t="shared" si="114"/>
        <v>0</v>
      </c>
    </row>
    <row r="218" spans="1:9" hidden="1" x14ac:dyDescent="0.2">
      <c r="A218" s="83"/>
      <c r="B218" s="95"/>
      <c r="C218" s="21"/>
      <c r="D218" s="21"/>
      <c r="E218" s="21"/>
      <c r="F218" s="21"/>
      <c r="G218" s="21"/>
      <c r="H218" s="22"/>
      <c r="I218" s="3">
        <f t="shared" si="114"/>
        <v>0</v>
      </c>
    </row>
    <row r="219" spans="1:9" hidden="1" x14ac:dyDescent="0.2">
      <c r="A219" s="26" t="s">
        <v>56</v>
      </c>
      <c r="B219" s="63"/>
      <c r="C219" s="24">
        <v>0</v>
      </c>
      <c r="D219" s="24">
        <f t="shared" ref="D219:H219" si="118">D172-D190</f>
        <v>0</v>
      </c>
      <c r="E219" s="24">
        <f t="shared" si="118"/>
        <v>0</v>
      </c>
      <c r="F219" s="24">
        <f t="shared" si="118"/>
        <v>0</v>
      </c>
      <c r="G219" s="24">
        <f t="shared" si="118"/>
        <v>0</v>
      </c>
      <c r="H219" s="25">
        <f t="shared" si="118"/>
        <v>0</v>
      </c>
      <c r="I219" s="3">
        <f t="shared" si="114"/>
        <v>0</v>
      </c>
    </row>
    <row r="220" spans="1:9" s="6" customFormat="1" ht="25.5" x14ac:dyDescent="0.2">
      <c r="A220" s="77" t="s">
        <v>70</v>
      </c>
      <c r="B220" s="78"/>
      <c r="C220" s="79">
        <v>5446</v>
      </c>
      <c r="D220" s="79">
        <f t="shared" ref="D220:H220" si="119">SUM(D221)</f>
        <v>0</v>
      </c>
      <c r="E220" s="79">
        <f t="shared" si="119"/>
        <v>5446</v>
      </c>
      <c r="F220" s="79">
        <f t="shared" si="119"/>
        <v>6061</v>
      </c>
      <c r="G220" s="79">
        <f t="shared" si="119"/>
        <v>0</v>
      </c>
      <c r="H220" s="80">
        <f t="shared" si="119"/>
        <v>0</v>
      </c>
      <c r="I220" s="19">
        <f t="shared" si="114"/>
        <v>11507</v>
      </c>
    </row>
    <row r="221" spans="1:9" s="40" customFormat="1" x14ac:dyDescent="0.2">
      <c r="A221" s="36" t="s">
        <v>61</v>
      </c>
      <c r="B221" s="65"/>
      <c r="C221" s="37">
        <v>5446</v>
      </c>
      <c r="D221" s="37">
        <f t="shared" ref="D221:H221" si="120">SUM(D222,D223,D224,D225)</f>
        <v>0</v>
      </c>
      <c r="E221" s="37">
        <f t="shared" si="120"/>
        <v>5446</v>
      </c>
      <c r="F221" s="37">
        <f t="shared" si="120"/>
        <v>6061</v>
      </c>
      <c r="G221" s="37">
        <f t="shared" si="120"/>
        <v>0</v>
      </c>
      <c r="H221" s="38">
        <f t="shared" si="120"/>
        <v>0</v>
      </c>
      <c r="I221" s="39">
        <f t="shared" si="114"/>
        <v>11507</v>
      </c>
    </row>
    <row r="222" spans="1:9" x14ac:dyDescent="0.2">
      <c r="A222" s="20" t="s">
        <v>6</v>
      </c>
      <c r="B222" s="48"/>
      <c r="C222" s="21">
        <v>207</v>
      </c>
      <c r="D222" s="21"/>
      <c r="E222" s="21">
        <f>SUM(C222,D222)</f>
        <v>207</v>
      </c>
      <c r="F222" s="21">
        <f>891+4019+ROUND((5170-4019)*0.02,)</f>
        <v>4933</v>
      </c>
      <c r="G222" s="21"/>
      <c r="H222" s="22"/>
      <c r="I222" s="3">
        <f t="shared" si="114"/>
        <v>5140</v>
      </c>
    </row>
    <row r="223" spans="1:9" hidden="1" x14ac:dyDescent="0.2">
      <c r="A223" s="20" t="s">
        <v>7</v>
      </c>
      <c r="B223" s="94"/>
      <c r="C223" s="21">
        <v>0</v>
      </c>
      <c r="D223" s="21"/>
      <c r="E223" s="21">
        <f t="shared" ref="E223:E224" si="121">SUM(C223,D223)</f>
        <v>0</v>
      </c>
      <c r="F223" s="21"/>
      <c r="G223" s="21"/>
      <c r="H223" s="22"/>
      <c r="I223" s="3">
        <f t="shared" si="114"/>
        <v>0</v>
      </c>
    </row>
    <row r="224" spans="1:9" ht="38.25" x14ac:dyDescent="0.2">
      <c r="A224" s="20" t="s">
        <v>8</v>
      </c>
      <c r="B224" s="48">
        <v>420269</v>
      </c>
      <c r="C224" s="21">
        <v>1497</v>
      </c>
      <c r="D224" s="21"/>
      <c r="E224" s="21">
        <f t="shared" si="121"/>
        <v>1497</v>
      </c>
      <c r="F224" s="21">
        <f>ROUND((5170-4019)*0.28,)</f>
        <v>322</v>
      </c>
      <c r="G224" s="21"/>
      <c r="H224" s="22"/>
      <c r="I224" s="3">
        <f t="shared" si="114"/>
        <v>1819</v>
      </c>
    </row>
    <row r="225" spans="1:9" ht="25.5" x14ac:dyDescent="0.2">
      <c r="A225" s="23" t="s">
        <v>9</v>
      </c>
      <c r="B225" s="49" t="s">
        <v>10</v>
      </c>
      <c r="C225" s="24">
        <v>3742</v>
      </c>
      <c r="D225" s="24">
        <f t="shared" ref="D225:H225" si="122">SUM(D226,D230,D234)</f>
        <v>0</v>
      </c>
      <c r="E225" s="24">
        <f t="shared" si="122"/>
        <v>3742</v>
      </c>
      <c r="F225" s="24">
        <f t="shared" si="122"/>
        <v>806</v>
      </c>
      <c r="G225" s="24">
        <f t="shared" si="122"/>
        <v>0</v>
      </c>
      <c r="H225" s="25">
        <f t="shared" si="122"/>
        <v>0</v>
      </c>
      <c r="I225" s="3">
        <f t="shared" si="114"/>
        <v>4548</v>
      </c>
    </row>
    <row r="226" spans="1:9" x14ac:dyDescent="0.2">
      <c r="A226" s="26" t="s">
        <v>11</v>
      </c>
      <c r="B226" s="50" t="s">
        <v>12</v>
      </c>
      <c r="C226" s="24">
        <v>3742</v>
      </c>
      <c r="D226" s="24">
        <f t="shared" ref="D226:H226" si="123">SUM(D227:D229)</f>
        <v>0</v>
      </c>
      <c r="E226" s="24">
        <f t="shared" si="123"/>
        <v>3742</v>
      </c>
      <c r="F226" s="24">
        <f t="shared" si="123"/>
        <v>806</v>
      </c>
      <c r="G226" s="24">
        <f t="shared" si="123"/>
        <v>0</v>
      </c>
      <c r="H226" s="25">
        <f t="shared" si="123"/>
        <v>0</v>
      </c>
      <c r="I226" s="3">
        <f t="shared" si="114"/>
        <v>4548</v>
      </c>
    </row>
    <row r="227" spans="1:9" x14ac:dyDescent="0.2">
      <c r="A227" s="27" t="s">
        <v>13</v>
      </c>
      <c r="B227" s="51" t="s">
        <v>14</v>
      </c>
      <c r="C227" s="21">
        <v>3688</v>
      </c>
      <c r="D227" s="21"/>
      <c r="E227" s="21">
        <f t="shared" ref="E227:E229" si="124">SUM(C227,D227)</f>
        <v>3688</v>
      </c>
      <c r="F227" s="21">
        <f>ROUND((5170-4019)*0.7,)</f>
        <v>806</v>
      </c>
      <c r="G227" s="21"/>
      <c r="H227" s="22"/>
      <c r="I227" s="3">
        <f t="shared" si="114"/>
        <v>4494</v>
      </c>
    </row>
    <row r="228" spans="1:9" x14ac:dyDescent="0.2">
      <c r="A228" s="27" t="s">
        <v>15</v>
      </c>
      <c r="B228" s="52" t="s">
        <v>16</v>
      </c>
      <c r="C228" s="21">
        <v>54</v>
      </c>
      <c r="D228" s="21"/>
      <c r="E228" s="21">
        <f t="shared" si="124"/>
        <v>54</v>
      </c>
      <c r="F228" s="21"/>
      <c r="G228" s="21"/>
      <c r="H228" s="22"/>
      <c r="I228" s="3">
        <f t="shared" si="114"/>
        <v>54</v>
      </c>
    </row>
    <row r="229" spans="1:9" hidden="1" x14ac:dyDescent="0.2">
      <c r="A229" s="27" t="s">
        <v>17</v>
      </c>
      <c r="B229" s="52" t="s">
        <v>18</v>
      </c>
      <c r="C229" s="21">
        <v>0</v>
      </c>
      <c r="D229" s="21"/>
      <c r="E229" s="21">
        <f t="shared" si="124"/>
        <v>0</v>
      </c>
      <c r="F229" s="21"/>
      <c r="G229" s="21"/>
      <c r="H229" s="22"/>
      <c r="I229" s="3">
        <f t="shared" si="114"/>
        <v>0</v>
      </c>
    </row>
    <row r="230" spans="1:9" hidden="1" x14ac:dyDescent="0.2">
      <c r="A230" s="26" t="s">
        <v>19</v>
      </c>
      <c r="B230" s="53" t="s">
        <v>20</v>
      </c>
      <c r="C230" s="24">
        <v>0</v>
      </c>
      <c r="D230" s="24">
        <f t="shared" ref="D230:H230" si="125">SUM(D231:D233)</f>
        <v>0</v>
      </c>
      <c r="E230" s="24">
        <f t="shared" si="125"/>
        <v>0</v>
      </c>
      <c r="F230" s="24">
        <f t="shared" si="125"/>
        <v>0</v>
      </c>
      <c r="G230" s="24">
        <f t="shared" si="125"/>
        <v>0</v>
      </c>
      <c r="H230" s="25">
        <f t="shared" si="125"/>
        <v>0</v>
      </c>
      <c r="I230" s="3">
        <f t="shared" si="114"/>
        <v>0</v>
      </c>
    </row>
    <row r="231" spans="1:9" hidden="1" x14ac:dyDescent="0.2">
      <c r="A231" s="27" t="s">
        <v>13</v>
      </c>
      <c r="B231" s="52" t="s">
        <v>21</v>
      </c>
      <c r="C231" s="21">
        <v>0</v>
      </c>
      <c r="D231" s="21"/>
      <c r="E231" s="21">
        <f t="shared" ref="E231:E233" si="126">SUM(C231,D231)</f>
        <v>0</v>
      </c>
      <c r="F231" s="21"/>
      <c r="G231" s="21"/>
      <c r="H231" s="22"/>
      <c r="I231" s="3">
        <f t="shared" si="114"/>
        <v>0</v>
      </c>
    </row>
    <row r="232" spans="1:9" hidden="1" x14ac:dyDescent="0.2">
      <c r="A232" s="27" t="s">
        <v>15</v>
      </c>
      <c r="B232" s="52" t="s">
        <v>22</v>
      </c>
      <c r="C232" s="21">
        <v>0</v>
      </c>
      <c r="D232" s="21"/>
      <c r="E232" s="21">
        <f t="shared" si="126"/>
        <v>0</v>
      </c>
      <c r="F232" s="21"/>
      <c r="G232" s="21"/>
      <c r="H232" s="22"/>
      <c r="I232" s="3">
        <f t="shared" si="114"/>
        <v>0</v>
      </c>
    </row>
    <row r="233" spans="1:9" hidden="1" x14ac:dyDescent="0.2">
      <c r="A233" s="27" t="s">
        <v>17</v>
      </c>
      <c r="B233" s="52" t="s">
        <v>23</v>
      </c>
      <c r="C233" s="21">
        <v>0</v>
      </c>
      <c r="D233" s="21"/>
      <c r="E233" s="21">
        <f t="shared" si="126"/>
        <v>0</v>
      </c>
      <c r="F233" s="21"/>
      <c r="G233" s="21"/>
      <c r="H233" s="22"/>
      <c r="I233" s="3">
        <f t="shared" si="114"/>
        <v>0</v>
      </c>
    </row>
    <row r="234" spans="1:9" hidden="1" x14ac:dyDescent="0.2">
      <c r="A234" s="26" t="s">
        <v>24</v>
      </c>
      <c r="B234" s="53" t="s">
        <v>25</v>
      </c>
      <c r="C234" s="24">
        <v>0</v>
      </c>
      <c r="D234" s="24">
        <f t="shared" ref="D234:H234" si="127">SUM(D235:D237)</f>
        <v>0</v>
      </c>
      <c r="E234" s="24">
        <f t="shared" si="127"/>
        <v>0</v>
      </c>
      <c r="F234" s="24">
        <f t="shared" si="127"/>
        <v>0</v>
      </c>
      <c r="G234" s="24">
        <f t="shared" si="127"/>
        <v>0</v>
      </c>
      <c r="H234" s="25">
        <f t="shared" si="127"/>
        <v>0</v>
      </c>
      <c r="I234" s="3">
        <f t="shared" si="114"/>
        <v>0</v>
      </c>
    </row>
    <row r="235" spans="1:9" hidden="1" x14ac:dyDescent="0.2">
      <c r="A235" s="27" t="s">
        <v>13</v>
      </c>
      <c r="B235" s="52" t="s">
        <v>26</v>
      </c>
      <c r="C235" s="21">
        <v>0</v>
      </c>
      <c r="D235" s="21"/>
      <c r="E235" s="21">
        <f t="shared" ref="E235:E237" si="128">SUM(C235,D235)</f>
        <v>0</v>
      </c>
      <c r="F235" s="21"/>
      <c r="G235" s="21"/>
      <c r="H235" s="22"/>
      <c r="I235" s="3">
        <f t="shared" si="114"/>
        <v>0</v>
      </c>
    </row>
    <row r="236" spans="1:9" hidden="1" x14ac:dyDescent="0.2">
      <c r="A236" s="27" t="s">
        <v>15</v>
      </c>
      <c r="B236" s="52" t="s">
        <v>27</v>
      </c>
      <c r="C236" s="21">
        <v>0</v>
      </c>
      <c r="D236" s="21"/>
      <c r="E236" s="21">
        <f t="shared" si="128"/>
        <v>0</v>
      </c>
      <c r="F236" s="21"/>
      <c r="G236" s="21"/>
      <c r="H236" s="22"/>
      <c r="I236" s="3">
        <f t="shared" si="114"/>
        <v>0</v>
      </c>
    </row>
    <row r="237" spans="1:9" hidden="1" x14ac:dyDescent="0.2">
      <c r="A237" s="27" t="s">
        <v>17</v>
      </c>
      <c r="B237" s="52" t="s">
        <v>28</v>
      </c>
      <c r="C237" s="21">
        <v>0</v>
      </c>
      <c r="D237" s="21"/>
      <c r="E237" s="21">
        <f t="shared" si="128"/>
        <v>0</v>
      </c>
      <c r="F237" s="21"/>
      <c r="G237" s="21"/>
      <c r="H237" s="22"/>
      <c r="I237" s="3">
        <f t="shared" si="114"/>
        <v>0</v>
      </c>
    </row>
    <row r="238" spans="1:9" s="40" customFormat="1" x14ac:dyDescent="0.2">
      <c r="A238" s="36" t="s">
        <v>80</v>
      </c>
      <c r="B238" s="65"/>
      <c r="C238" s="37">
        <v>5446</v>
      </c>
      <c r="D238" s="37">
        <f t="shared" ref="D238:H238" si="129">SUM(D239,D242,D265)</f>
        <v>0</v>
      </c>
      <c r="E238" s="37">
        <f t="shared" si="129"/>
        <v>5446</v>
      </c>
      <c r="F238" s="37">
        <f t="shared" si="129"/>
        <v>8343</v>
      </c>
      <c r="G238" s="37">
        <f t="shared" si="129"/>
        <v>0</v>
      </c>
      <c r="H238" s="38">
        <f t="shared" si="129"/>
        <v>0</v>
      </c>
      <c r="I238" s="39">
        <f t="shared" si="114"/>
        <v>13789</v>
      </c>
    </row>
    <row r="239" spans="1:9" hidden="1" x14ac:dyDescent="0.2">
      <c r="A239" s="31" t="s">
        <v>30</v>
      </c>
      <c r="B239" s="55">
        <v>20</v>
      </c>
      <c r="C239" s="24">
        <v>0</v>
      </c>
      <c r="D239" s="24">
        <f t="shared" ref="D239:H239" si="130">SUM(D240)</f>
        <v>0</v>
      </c>
      <c r="E239" s="24">
        <f t="shared" si="130"/>
        <v>0</v>
      </c>
      <c r="F239" s="24">
        <f t="shared" si="130"/>
        <v>0</v>
      </c>
      <c r="G239" s="24">
        <f t="shared" si="130"/>
        <v>0</v>
      </c>
      <c r="H239" s="25">
        <f t="shared" si="130"/>
        <v>0</v>
      </c>
      <c r="I239" s="3">
        <f t="shared" si="114"/>
        <v>0</v>
      </c>
    </row>
    <row r="240" spans="1:9" hidden="1" x14ac:dyDescent="0.2">
      <c r="A240" s="27" t="s">
        <v>31</v>
      </c>
      <c r="B240" s="56" t="s">
        <v>32</v>
      </c>
      <c r="C240" s="21">
        <v>0</v>
      </c>
      <c r="D240" s="21"/>
      <c r="E240" s="21">
        <f>C240+D240</f>
        <v>0</v>
      </c>
      <c r="F240" s="21"/>
      <c r="G240" s="21"/>
      <c r="H240" s="22"/>
      <c r="I240" s="3">
        <f t="shared" si="114"/>
        <v>0</v>
      </c>
    </row>
    <row r="241" spans="1:9" hidden="1" x14ac:dyDescent="0.2">
      <c r="A241" s="27"/>
      <c r="B241" s="51"/>
      <c r="C241" s="21"/>
      <c r="D241" s="21"/>
      <c r="E241" s="21"/>
      <c r="F241" s="21"/>
      <c r="G241" s="21"/>
      <c r="H241" s="22"/>
      <c r="I241" s="3">
        <f t="shared" si="114"/>
        <v>0</v>
      </c>
    </row>
    <row r="242" spans="1:9" ht="25.5" x14ac:dyDescent="0.2">
      <c r="A242" s="31" t="s">
        <v>33</v>
      </c>
      <c r="B242" s="57">
        <v>58</v>
      </c>
      <c r="C242" s="24">
        <v>5446</v>
      </c>
      <c r="D242" s="24">
        <f t="shared" ref="D242:H242" si="131">SUM(D243,D250,D257)</f>
        <v>0</v>
      </c>
      <c r="E242" s="24">
        <f t="shared" si="131"/>
        <v>5446</v>
      </c>
      <c r="F242" s="24">
        <f t="shared" si="131"/>
        <v>8343</v>
      </c>
      <c r="G242" s="24">
        <f t="shared" si="131"/>
        <v>0</v>
      </c>
      <c r="H242" s="25">
        <f t="shared" si="131"/>
        <v>0</v>
      </c>
      <c r="I242" s="3">
        <f t="shared" si="114"/>
        <v>13789</v>
      </c>
    </row>
    <row r="243" spans="1:9" x14ac:dyDescent="0.2">
      <c r="A243" s="31" t="s">
        <v>34</v>
      </c>
      <c r="B243" s="58" t="s">
        <v>35</v>
      </c>
      <c r="C243" s="24">
        <v>5446</v>
      </c>
      <c r="D243" s="24">
        <f t="shared" ref="D243:H243" si="132">SUM(D247,D248,D249)</f>
        <v>0</v>
      </c>
      <c r="E243" s="24">
        <f t="shared" si="132"/>
        <v>5446</v>
      </c>
      <c r="F243" s="24">
        <f t="shared" si="132"/>
        <v>8343</v>
      </c>
      <c r="G243" s="24">
        <f t="shared" si="132"/>
        <v>0</v>
      </c>
      <c r="H243" s="25">
        <f t="shared" si="132"/>
        <v>0</v>
      </c>
      <c r="I243" s="3">
        <f t="shared" si="114"/>
        <v>13789</v>
      </c>
    </row>
    <row r="244" spans="1:9" hidden="1" x14ac:dyDescent="0.2">
      <c r="A244" s="32" t="s">
        <v>1</v>
      </c>
      <c r="B244" s="59"/>
      <c r="C244" s="24"/>
      <c r="D244" s="24"/>
      <c r="E244" s="24"/>
      <c r="F244" s="24"/>
      <c r="G244" s="24"/>
      <c r="H244" s="25"/>
      <c r="I244" s="3">
        <f t="shared" si="114"/>
        <v>0</v>
      </c>
    </row>
    <row r="245" spans="1:9" hidden="1" x14ac:dyDescent="0.2">
      <c r="A245" s="32" t="s">
        <v>36</v>
      </c>
      <c r="B245" s="59"/>
      <c r="C245" s="24">
        <v>0</v>
      </c>
      <c r="D245" s="24">
        <f t="shared" ref="D245:E245" si="133">D247+D248+D249-D246</f>
        <v>0</v>
      </c>
      <c r="E245" s="24">
        <f t="shared" si="133"/>
        <v>0</v>
      </c>
      <c r="F245" s="24">
        <f>F247+F248+F249-F246</f>
        <v>0</v>
      </c>
      <c r="G245" s="24">
        <f t="shared" ref="G245:H245" si="134">G247+G248+G249-G246</f>
        <v>0</v>
      </c>
      <c r="H245" s="25">
        <f t="shared" si="134"/>
        <v>0</v>
      </c>
      <c r="I245" s="3">
        <f t="shared" si="114"/>
        <v>0</v>
      </c>
    </row>
    <row r="246" spans="1:9" x14ac:dyDescent="0.2">
      <c r="A246" s="32" t="s">
        <v>37</v>
      </c>
      <c r="B246" s="59"/>
      <c r="C246" s="24">
        <v>5446</v>
      </c>
      <c r="D246" s="24"/>
      <c r="E246" s="24">
        <f t="shared" ref="E246:E249" si="135">C246+D246</f>
        <v>5446</v>
      </c>
      <c r="F246" s="24">
        <f>6061+2282</f>
        <v>8343</v>
      </c>
      <c r="G246" s="24"/>
      <c r="H246" s="25"/>
      <c r="I246" s="3">
        <f t="shared" si="114"/>
        <v>13789</v>
      </c>
    </row>
    <row r="247" spans="1:9" x14ac:dyDescent="0.2">
      <c r="A247" s="20" t="s">
        <v>38</v>
      </c>
      <c r="B247" s="60" t="s">
        <v>39</v>
      </c>
      <c r="C247" s="21">
        <v>1604</v>
      </c>
      <c r="D247" s="21"/>
      <c r="E247" s="21">
        <f t="shared" si="135"/>
        <v>1604</v>
      </c>
      <c r="F247" s="21">
        <f>ROUND((5170-4019)*0.3,2)</f>
        <v>345.3</v>
      </c>
      <c r="G247" s="21"/>
      <c r="H247" s="22"/>
      <c r="I247" s="3">
        <f t="shared" si="114"/>
        <v>1949.3</v>
      </c>
    </row>
    <row r="248" spans="1:9" x14ac:dyDescent="0.2">
      <c r="A248" s="20" t="s">
        <v>40</v>
      </c>
      <c r="B248" s="60" t="s">
        <v>41</v>
      </c>
      <c r="C248" s="21">
        <v>3742</v>
      </c>
      <c r="D248" s="21"/>
      <c r="E248" s="21">
        <f t="shared" si="135"/>
        <v>3742</v>
      </c>
      <c r="F248" s="21">
        <f>ROUND((5170-4019)*0.7,2)</f>
        <v>805.7</v>
      </c>
      <c r="G248" s="21"/>
      <c r="H248" s="22"/>
      <c r="I248" s="3">
        <f t="shared" si="114"/>
        <v>4547.7</v>
      </c>
    </row>
    <row r="249" spans="1:9" x14ac:dyDescent="0.2">
      <c r="A249" s="20" t="s">
        <v>42</v>
      </c>
      <c r="B249" s="61" t="s">
        <v>43</v>
      </c>
      <c r="C249" s="21">
        <v>100</v>
      </c>
      <c r="D249" s="21"/>
      <c r="E249" s="21">
        <f t="shared" si="135"/>
        <v>100</v>
      </c>
      <c r="F249" s="21">
        <f>891+4019+2282</f>
        <v>7192</v>
      </c>
      <c r="G249" s="21"/>
      <c r="H249" s="22"/>
      <c r="I249" s="3">
        <f t="shared" si="114"/>
        <v>7292</v>
      </c>
    </row>
    <row r="250" spans="1:9" hidden="1" x14ac:dyDescent="0.2">
      <c r="A250" s="31" t="s">
        <v>44</v>
      </c>
      <c r="B250" s="62" t="s">
        <v>45</v>
      </c>
      <c r="C250" s="24">
        <v>0</v>
      </c>
      <c r="D250" s="24">
        <f t="shared" ref="D250:H250" si="136">SUM(D254,D255,D256)</f>
        <v>0</v>
      </c>
      <c r="E250" s="24">
        <f t="shared" si="136"/>
        <v>0</v>
      </c>
      <c r="F250" s="24">
        <f t="shared" si="136"/>
        <v>0</v>
      </c>
      <c r="G250" s="24">
        <f t="shared" si="136"/>
        <v>0</v>
      </c>
      <c r="H250" s="25">
        <f t="shared" si="136"/>
        <v>0</v>
      </c>
      <c r="I250" s="3">
        <f t="shared" si="114"/>
        <v>0</v>
      </c>
    </row>
    <row r="251" spans="1:9" hidden="1" x14ac:dyDescent="0.2">
      <c r="A251" s="82" t="s">
        <v>1</v>
      </c>
      <c r="B251" s="62"/>
      <c r="C251" s="24"/>
      <c r="D251" s="24"/>
      <c r="E251" s="24"/>
      <c r="F251" s="24"/>
      <c r="G251" s="24"/>
      <c r="H251" s="25"/>
      <c r="I251" s="3">
        <f t="shared" si="114"/>
        <v>0</v>
      </c>
    </row>
    <row r="252" spans="1:9" hidden="1" x14ac:dyDescent="0.2">
      <c r="A252" s="32" t="s">
        <v>36</v>
      </c>
      <c r="B252" s="59"/>
      <c r="C252" s="24">
        <v>0</v>
      </c>
      <c r="D252" s="24">
        <f t="shared" ref="D252:H252" si="137">D254+D255+D256-D253</f>
        <v>0</v>
      </c>
      <c r="E252" s="24">
        <f t="shared" si="137"/>
        <v>0</v>
      </c>
      <c r="F252" s="24">
        <f t="shared" si="137"/>
        <v>0</v>
      </c>
      <c r="G252" s="24">
        <f t="shared" si="137"/>
        <v>0</v>
      </c>
      <c r="H252" s="25">
        <f t="shared" si="137"/>
        <v>0</v>
      </c>
      <c r="I252" s="3">
        <f t="shared" si="114"/>
        <v>0</v>
      </c>
    </row>
    <row r="253" spans="1:9" hidden="1" x14ac:dyDescent="0.2">
      <c r="A253" s="32" t="s">
        <v>37</v>
      </c>
      <c r="B253" s="59"/>
      <c r="C253" s="24"/>
      <c r="D253" s="24"/>
      <c r="E253" s="24"/>
      <c r="F253" s="24"/>
      <c r="G253" s="24"/>
      <c r="H253" s="25"/>
      <c r="I253" s="3">
        <f t="shared" si="114"/>
        <v>0</v>
      </c>
    </row>
    <row r="254" spans="1:9" hidden="1" x14ac:dyDescent="0.2">
      <c r="A254" s="20" t="s">
        <v>38</v>
      </c>
      <c r="B254" s="61" t="s">
        <v>46</v>
      </c>
      <c r="C254" s="21">
        <v>0</v>
      </c>
      <c r="D254" s="21"/>
      <c r="E254" s="21">
        <f t="shared" ref="E254:E256" si="138">C254+D254</f>
        <v>0</v>
      </c>
      <c r="F254" s="21"/>
      <c r="G254" s="21"/>
      <c r="H254" s="22"/>
      <c r="I254" s="3">
        <f t="shared" si="114"/>
        <v>0</v>
      </c>
    </row>
    <row r="255" spans="1:9" hidden="1" x14ac:dyDescent="0.2">
      <c r="A255" s="20" t="s">
        <v>40</v>
      </c>
      <c r="B255" s="61" t="s">
        <v>47</v>
      </c>
      <c r="C255" s="21">
        <v>0</v>
      </c>
      <c r="D255" s="21"/>
      <c r="E255" s="21">
        <f t="shared" si="138"/>
        <v>0</v>
      </c>
      <c r="F255" s="21"/>
      <c r="G255" s="21"/>
      <c r="H255" s="22"/>
      <c r="I255" s="3">
        <f t="shared" si="114"/>
        <v>0</v>
      </c>
    </row>
    <row r="256" spans="1:9" hidden="1" x14ac:dyDescent="0.2">
      <c r="A256" s="20" t="s">
        <v>42</v>
      </c>
      <c r="B256" s="61" t="s">
        <v>48</v>
      </c>
      <c r="C256" s="21">
        <v>0</v>
      </c>
      <c r="D256" s="21"/>
      <c r="E256" s="21">
        <f t="shared" si="138"/>
        <v>0</v>
      </c>
      <c r="F256" s="21"/>
      <c r="G256" s="21"/>
      <c r="H256" s="22"/>
      <c r="I256" s="3">
        <f t="shared" si="114"/>
        <v>0</v>
      </c>
    </row>
    <row r="257" spans="1:9" hidden="1" x14ac:dyDescent="0.2">
      <c r="A257" s="31" t="s">
        <v>49</v>
      </c>
      <c r="B257" s="63" t="s">
        <v>50</v>
      </c>
      <c r="C257" s="24">
        <v>0</v>
      </c>
      <c r="D257" s="24">
        <f t="shared" ref="D257:H257" si="139">SUM(D261,D262,D263)</f>
        <v>0</v>
      </c>
      <c r="E257" s="24">
        <f t="shared" si="139"/>
        <v>0</v>
      </c>
      <c r="F257" s="24">
        <f t="shared" si="139"/>
        <v>0</v>
      </c>
      <c r="G257" s="24">
        <f t="shared" si="139"/>
        <v>0</v>
      </c>
      <c r="H257" s="25">
        <f t="shared" si="139"/>
        <v>0</v>
      </c>
      <c r="I257" s="3">
        <f t="shared" si="114"/>
        <v>0</v>
      </c>
    </row>
    <row r="258" spans="1:9" hidden="1" x14ac:dyDescent="0.2">
      <c r="A258" s="82" t="s">
        <v>1</v>
      </c>
      <c r="B258" s="63"/>
      <c r="C258" s="24"/>
      <c r="D258" s="24"/>
      <c r="E258" s="24"/>
      <c r="F258" s="24"/>
      <c r="G258" s="24"/>
      <c r="H258" s="25"/>
      <c r="I258" s="3">
        <f t="shared" si="114"/>
        <v>0</v>
      </c>
    </row>
    <row r="259" spans="1:9" hidden="1" x14ac:dyDescent="0.2">
      <c r="A259" s="32" t="s">
        <v>36</v>
      </c>
      <c r="B259" s="59"/>
      <c r="C259" s="24">
        <v>0</v>
      </c>
      <c r="D259" s="24">
        <f t="shared" ref="D259:H259" si="140">D261+D262+D263-D260</f>
        <v>0</v>
      </c>
      <c r="E259" s="24">
        <f t="shared" si="140"/>
        <v>0</v>
      </c>
      <c r="F259" s="24">
        <f t="shared" si="140"/>
        <v>0</v>
      </c>
      <c r="G259" s="24">
        <f t="shared" si="140"/>
        <v>0</v>
      </c>
      <c r="H259" s="25">
        <f t="shared" si="140"/>
        <v>0</v>
      </c>
      <c r="I259" s="3">
        <f t="shared" si="114"/>
        <v>0</v>
      </c>
    </row>
    <row r="260" spans="1:9" hidden="1" x14ac:dyDescent="0.2">
      <c r="A260" s="32" t="s">
        <v>37</v>
      </c>
      <c r="B260" s="59"/>
      <c r="C260" s="24"/>
      <c r="D260" s="24"/>
      <c r="E260" s="24"/>
      <c r="F260" s="24"/>
      <c r="G260" s="24"/>
      <c r="H260" s="25"/>
      <c r="I260" s="3">
        <f t="shared" si="114"/>
        <v>0</v>
      </c>
    </row>
    <row r="261" spans="1:9" hidden="1" x14ac:dyDescent="0.2">
      <c r="A261" s="20" t="s">
        <v>38</v>
      </c>
      <c r="B261" s="61" t="s">
        <v>51</v>
      </c>
      <c r="C261" s="21">
        <v>0</v>
      </c>
      <c r="D261" s="21"/>
      <c r="E261" s="21">
        <f t="shared" ref="E261:E263" si="141">C261+D261</f>
        <v>0</v>
      </c>
      <c r="F261" s="21"/>
      <c r="G261" s="21"/>
      <c r="H261" s="22"/>
      <c r="I261" s="3">
        <f t="shared" si="114"/>
        <v>0</v>
      </c>
    </row>
    <row r="262" spans="1:9" hidden="1" x14ac:dyDescent="0.2">
      <c r="A262" s="20" t="s">
        <v>40</v>
      </c>
      <c r="B262" s="61" t="s">
        <v>52</v>
      </c>
      <c r="C262" s="21">
        <v>0</v>
      </c>
      <c r="D262" s="21"/>
      <c r="E262" s="21">
        <f t="shared" si="141"/>
        <v>0</v>
      </c>
      <c r="F262" s="21"/>
      <c r="G262" s="21"/>
      <c r="H262" s="22"/>
      <c r="I262" s="3">
        <f t="shared" si="114"/>
        <v>0</v>
      </c>
    </row>
    <row r="263" spans="1:9" hidden="1" x14ac:dyDescent="0.2">
      <c r="A263" s="20" t="s">
        <v>42</v>
      </c>
      <c r="B263" s="61" t="s">
        <v>53</v>
      </c>
      <c r="C263" s="21">
        <v>0</v>
      </c>
      <c r="D263" s="21"/>
      <c r="E263" s="21">
        <f t="shared" si="141"/>
        <v>0</v>
      </c>
      <c r="F263" s="21"/>
      <c r="G263" s="21"/>
      <c r="H263" s="22"/>
      <c r="I263" s="3">
        <f t="shared" si="114"/>
        <v>0</v>
      </c>
    </row>
    <row r="264" spans="1:9" hidden="1" x14ac:dyDescent="0.2">
      <c r="A264" s="83"/>
      <c r="B264" s="95"/>
      <c r="C264" s="21"/>
      <c r="D264" s="21"/>
      <c r="E264" s="21"/>
      <c r="F264" s="21"/>
      <c r="G264" s="21"/>
      <c r="H264" s="22"/>
      <c r="I264" s="3">
        <f t="shared" si="114"/>
        <v>0</v>
      </c>
    </row>
    <row r="265" spans="1:9" hidden="1" x14ac:dyDescent="0.2">
      <c r="A265" s="26" t="s">
        <v>54</v>
      </c>
      <c r="B265" s="63" t="s">
        <v>55</v>
      </c>
      <c r="C265" s="24">
        <v>0</v>
      </c>
      <c r="D265" s="24"/>
      <c r="E265" s="24">
        <f>C265+D265</f>
        <v>0</v>
      </c>
      <c r="F265" s="24"/>
      <c r="G265" s="24"/>
      <c r="H265" s="25"/>
      <c r="I265" s="3">
        <f t="shared" si="114"/>
        <v>0</v>
      </c>
    </row>
    <row r="266" spans="1:9" hidden="1" x14ac:dyDescent="0.2">
      <c r="A266" s="83"/>
      <c r="B266" s="95"/>
      <c r="C266" s="21"/>
      <c r="D266" s="21"/>
      <c r="E266" s="21"/>
      <c r="F266" s="21"/>
      <c r="G266" s="21"/>
      <c r="H266" s="22"/>
      <c r="I266" s="3">
        <f t="shared" si="114"/>
        <v>0</v>
      </c>
    </row>
    <row r="267" spans="1:9" hidden="1" x14ac:dyDescent="0.2">
      <c r="A267" s="26" t="s">
        <v>56</v>
      </c>
      <c r="B267" s="63"/>
      <c r="C267" s="24">
        <v>0</v>
      </c>
      <c r="D267" s="24">
        <f>D220-D238</f>
        <v>0</v>
      </c>
      <c r="E267" s="24">
        <f>E220-E238</f>
        <v>0</v>
      </c>
      <c r="F267" s="24">
        <f>F220-F238</f>
        <v>-2282</v>
      </c>
      <c r="G267" s="24">
        <f>G220-G238</f>
        <v>0</v>
      </c>
      <c r="H267" s="25">
        <f>H220-H238</f>
        <v>0</v>
      </c>
      <c r="I267" s="3">
        <f t="shared" si="114"/>
        <v>-2282</v>
      </c>
    </row>
    <row r="268" spans="1:9" hidden="1" x14ac:dyDescent="0.2">
      <c r="A268" s="81"/>
      <c r="B268" s="95"/>
      <c r="C268" s="21"/>
      <c r="D268" s="21"/>
      <c r="E268" s="21"/>
      <c r="F268" s="21"/>
      <c r="G268" s="21"/>
      <c r="H268" s="22"/>
      <c r="I268" s="3">
        <f t="shared" si="114"/>
        <v>0</v>
      </c>
    </row>
    <row r="269" spans="1:9" s="6" customFormat="1" x14ac:dyDescent="0.2">
      <c r="A269" s="77" t="s">
        <v>64</v>
      </c>
      <c r="B269" s="78"/>
      <c r="C269" s="79">
        <v>191</v>
      </c>
      <c r="D269" s="79">
        <f t="shared" ref="D269:H269" si="142">D270</f>
        <v>0</v>
      </c>
      <c r="E269" s="79">
        <f t="shared" si="142"/>
        <v>191</v>
      </c>
      <c r="F269" s="79">
        <f t="shared" si="142"/>
        <v>0</v>
      </c>
      <c r="G269" s="79">
        <f t="shared" si="142"/>
        <v>0</v>
      </c>
      <c r="H269" s="80">
        <f t="shared" si="142"/>
        <v>0</v>
      </c>
      <c r="I269" s="19">
        <f t="shared" si="114"/>
        <v>191</v>
      </c>
    </row>
    <row r="270" spans="1:9" s="40" customFormat="1" x14ac:dyDescent="0.2">
      <c r="A270" s="36" t="s">
        <v>61</v>
      </c>
      <c r="B270" s="65"/>
      <c r="C270" s="37">
        <v>191</v>
      </c>
      <c r="D270" s="37">
        <f t="shared" ref="D270:H270" si="143">SUM(D271,D272,D273,D274)</f>
        <v>0</v>
      </c>
      <c r="E270" s="37">
        <f t="shared" si="143"/>
        <v>191</v>
      </c>
      <c r="F270" s="37">
        <f t="shared" si="143"/>
        <v>0</v>
      </c>
      <c r="G270" s="37">
        <f t="shared" si="143"/>
        <v>0</v>
      </c>
      <c r="H270" s="38">
        <f t="shared" si="143"/>
        <v>0</v>
      </c>
      <c r="I270" s="39">
        <f t="shared" ref="I270:I333" si="144">SUM(E270:H270)</f>
        <v>191</v>
      </c>
    </row>
    <row r="271" spans="1:9" x14ac:dyDescent="0.2">
      <c r="A271" s="20" t="s">
        <v>6</v>
      </c>
      <c r="B271" s="48"/>
      <c r="C271" s="21">
        <v>191</v>
      </c>
      <c r="D271" s="21"/>
      <c r="E271" s="21">
        <f>SUM(C271,D271)</f>
        <v>191</v>
      </c>
      <c r="F271" s="21"/>
      <c r="G271" s="21"/>
      <c r="H271" s="22"/>
      <c r="I271" s="3">
        <f t="shared" si="144"/>
        <v>191</v>
      </c>
    </row>
    <row r="272" spans="1:9" hidden="1" x14ac:dyDescent="0.2">
      <c r="A272" s="20" t="s">
        <v>7</v>
      </c>
      <c r="B272" s="94"/>
      <c r="C272" s="21">
        <v>0</v>
      </c>
      <c r="D272" s="21"/>
      <c r="E272" s="21">
        <f t="shared" ref="E272:E273" si="145">SUM(C272,D272)</f>
        <v>0</v>
      </c>
      <c r="F272" s="21"/>
      <c r="G272" s="21"/>
      <c r="H272" s="22"/>
      <c r="I272" s="3">
        <f t="shared" si="144"/>
        <v>0</v>
      </c>
    </row>
    <row r="273" spans="1:9" ht="38.25" hidden="1" x14ac:dyDescent="0.2">
      <c r="A273" s="20" t="s">
        <v>8</v>
      </c>
      <c r="B273" s="48">
        <v>420269</v>
      </c>
      <c r="C273" s="21">
        <v>0</v>
      </c>
      <c r="D273" s="21"/>
      <c r="E273" s="21">
        <f t="shared" si="145"/>
        <v>0</v>
      </c>
      <c r="F273" s="21"/>
      <c r="G273" s="21"/>
      <c r="H273" s="22"/>
      <c r="I273" s="3">
        <f t="shared" si="144"/>
        <v>0</v>
      </c>
    </row>
    <row r="274" spans="1:9" ht="25.5" hidden="1" x14ac:dyDescent="0.2">
      <c r="A274" s="23" t="s">
        <v>9</v>
      </c>
      <c r="B274" s="49" t="s">
        <v>10</v>
      </c>
      <c r="C274" s="24">
        <v>0</v>
      </c>
      <c r="D274" s="24">
        <f t="shared" ref="D274:H274" si="146">SUM(D275,D279,D283)</f>
        <v>0</v>
      </c>
      <c r="E274" s="24">
        <f t="shared" si="146"/>
        <v>0</v>
      </c>
      <c r="F274" s="24">
        <f t="shared" si="146"/>
        <v>0</v>
      </c>
      <c r="G274" s="24">
        <f t="shared" si="146"/>
        <v>0</v>
      </c>
      <c r="H274" s="25">
        <f t="shared" si="146"/>
        <v>0</v>
      </c>
      <c r="I274" s="3">
        <f t="shared" si="144"/>
        <v>0</v>
      </c>
    </row>
    <row r="275" spans="1:9" hidden="1" x14ac:dyDescent="0.2">
      <c r="A275" s="26" t="s">
        <v>11</v>
      </c>
      <c r="B275" s="50" t="s">
        <v>12</v>
      </c>
      <c r="C275" s="24">
        <v>0</v>
      </c>
      <c r="D275" s="24">
        <f t="shared" ref="D275:H275" si="147">SUM(D276:D278)</f>
        <v>0</v>
      </c>
      <c r="E275" s="24">
        <f t="shared" si="147"/>
        <v>0</v>
      </c>
      <c r="F275" s="24">
        <f t="shared" si="147"/>
        <v>0</v>
      </c>
      <c r="G275" s="24">
        <f t="shared" si="147"/>
        <v>0</v>
      </c>
      <c r="H275" s="25">
        <f t="shared" si="147"/>
        <v>0</v>
      </c>
      <c r="I275" s="3">
        <f t="shared" si="144"/>
        <v>0</v>
      </c>
    </row>
    <row r="276" spans="1:9" hidden="1" x14ac:dyDescent="0.2">
      <c r="A276" s="27" t="s">
        <v>13</v>
      </c>
      <c r="B276" s="51" t="s">
        <v>14</v>
      </c>
      <c r="C276" s="21">
        <v>0</v>
      </c>
      <c r="D276" s="21"/>
      <c r="E276" s="21">
        <f t="shared" ref="E276:E278" si="148">SUM(C276,D276)</f>
        <v>0</v>
      </c>
      <c r="F276" s="21"/>
      <c r="G276" s="21"/>
      <c r="H276" s="22"/>
      <c r="I276" s="3">
        <f t="shared" si="144"/>
        <v>0</v>
      </c>
    </row>
    <row r="277" spans="1:9" hidden="1" x14ac:dyDescent="0.2">
      <c r="A277" s="27" t="s">
        <v>15</v>
      </c>
      <c r="B277" s="52" t="s">
        <v>16</v>
      </c>
      <c r="C277" s="21">
        <v>0</v>
      </c>
      <c r="D277" s="21"/>
      <c r="E277" s="21">
        <f t="shared" si="148"/>
        <v>0</v>
      </c>
      <c r="F277" s="21"/>
      <c r="G277" s="21"/>
      <c r="H277" s="22"/>
      <c r="I277" s="3">
        <f t="shared" si="144"/>
        <v>0</v>
      </c>
    </row>
    <row r="278" spans="1:9" hidden="1" x14ac:dyDescent="0.2">
      <c r="A278" s="27" t="s">
        <v>17</v>
      </c>
      <c r="B278" s="52" t="s">
        <v>18</v>
      </c>
      <c r="C278" s="21">
        <v>0</v>
      </c>
      <c r="D278" s="21"/>
      <c r="E278" s="21">
        <f t="shared" si="148"/>
        <v>0</v>
      </c>
      <c r="F278" s="21"/>
      <c r="G278" s="21"/>
      <c r="H278" s="22"/>
      <c r="I278" s="3">
        <f t="shared" si="144"/>
        <v>0</v>
      </c>
    </row>
    <row r="279" spans="1:9" hidden="1" x14ac:dyDescent="0.2">
      <c r="A279" s="26" t="s">
        <v>19</v>
      </c>
      <c r="B279" s="53" t="s">
        <v>20</v>
      </c>
      <c r="C279" s="24">
        <v>0</v>
      </c>
      <c r="D279" s="24">
        <f t="shared" ref="D279:H279" si="149">SUM(D280:D282)</f>
        <v>0</v>
      </c>
      <c r="E279" s="24">
        <f t="shared" si="149"/>
        <v>0</v>
      </c>
      <c r="F279" s="24">
        <f t="shared" si="149"/>
        <v>0</v>
      </c>
      <c r="G279" s="24">
        <f t="shared" si="149"/>
        <v>0</v>
      </c>
      <c r="H279" s="25">
        <f t="shared" si="149"/>
        <v>0</v>
      </c>
      <c r="I279" s="3">
        <f t="shared" si="144"/>
        <v>0</v>
      </c>
    </row>
    <row r="280" spans="1:9" hidden="1" x14ac:dyDescent="0.2">
      <c r="A280" s="27" t="s">
        <v>13</v>
      </c>
      <c r="B280" s="52" t="s">
        <v>21</v>
      </c>
      <c r="C280" s="21">
        <v>0</v>
      </c>
      <c r="D280" s="21"/>
      <c r="E280" s="21">
        <f t="shared" ref="E280:E282" si="150">SUM(C280,D280)</f>
        <v>0</v>
      </c>
      <c r="F280" s="21"/>
      <c r="G280" s="21"/>
      <c r="H280" s="22"/>
      <c r="I280" s="3">
        <f t="shared" si="144"/>
        <v>0</v>
      </c>
    </row>
    <row r="281" spans="1:9" hidden="1" x14ac:dyDescent="0.2">
      <c r="A281" s="27" t="s">
        <v>15</v>
      </c>
      <c r="B281" s="52" t="s">
        <v>22</v>
      </c>
      <c r="C281" s="21">
        <v>0</v>
      </c>
      <c r="D281" s="21"/>
      <c r="E281" s="21">
        <f t="shared" si="150"/>
        <v>0</v>
      </c>
      <c r="F281" s="21"/>
      <c r="G281" s="21"/>
      <c r="H281" s="22"/>
      <c r="I281" s="3">
        <f t="shared" si="144"/>
        <v>0</v>
      </c>
    </row>
    <row r="282" spans="1:9" hidden="1" x14ac:dyDescent="0.2">
      <c r="A282" s="27" t="s">
        <v>17</v>
      </c>
      <c r="B282" s="52" t="s">
        <v>23</v>
      </c>
      <c r="C282" s="21">
        <v>0</v>
      </c>
      <c r="D282" s="21"/>
      <c r="E282" s="21">
        <f t="shared" si="150"/>
        <v>0</v>
      </c>
      <c r="F282" s="21"/>
      <c r="G282" s="21"/>
      <c r="H282" s="22"/>
      <c r="I282" s="3">
        <f t="shared" si="144"/>
        <v>0</v>
      </c>
    </row>
    <row r="283" spans="1:9" hidden="1" x14ac:dyDescent="0.2">
      <c r="A283" s="26" t="s">
        <v>24</v>
      </c>
      <c r="B283" s="53" t="s">
        <v>25</v>
      </c>
      <c r="C283" s="24">
        <v>0</v>
      </c>
      <c r="D283" s="24">
        <f t="shared" ref="D283:H283" si="151">SUM(D284:D286)</f>
        <v>0</v>
      </c>
      <c r="E283" s="24">
        <f t="shared" si="151"/>
        <v>0</v>
      </c>
      <c r="F283" s="24">
        <f t="shared" si="151"/>
        <v>0</v>
      </c>
      <c r="G283" s="24">
        <f t="shared" si="151"/>
        <v>0</v>
      </c>
      <c r="H283" s="25">
        <f t="shared" si="151"/>
        <v>0</v>
      </c>
      <c r="I283" s="3">
        <f t="shared" si="144"/>
        <v>0</v>
      </c>
    </row>
    <row r="284" spans="1:9" hidden="1" x14ac:dyDescent="0.2">
      <c r="A284" s="27" t="s">
        <v>13</v>
      </c>
      <c r="B284" s="52" t="s">
        <v>26</v>
      </c>
      <c r="C284" s="21">
        <v>0</v>
      </c>
      <c r="D284" s="21"/>
      <c r="E284" s="21">
        <f t="shared" ref="E284:E286" si="152">SUM(C284,D284)</f>
        <v>0</v>
      </c>
      <c r="F284" s="21"/>
      <c r="G284" s="21"/>
      <c r="H284" s="22"/>
      <c r="I284" s="3">
        <f t="shared" si="144"/>
        <v>0</v>
      </c>
    </row>
    <row r="285" spans="1:9" hidden="1" x14ac:dyDescent="0.2">
      <c r="A285" s="27" t="s">
        <v>15</v>
      </c>
      <c r="B285" s="52" t="s">
        <v>27</v>
      </c>
      <c r="C285" s="21">
        <v>0</v>
      </c>
      <c r="D285" s="21"/>
      <c r="E285" s="21">
        <f t="shared" si="152"/>
        <v>0</v>
      </c>
      <c r="F285" s="21"/>
      <c r="G285" s="21"/>
      <c r="H285" s="22"/>
      <c r="I285" s="3">
        <f t="shared" si="144"/>
        <v>0</v>
      </c>
    </row>
    <row r="286" spans="1:9" hidden="1" x14ac:dyDescent="0.2">
      <c r="A286" s="27" t="s">
        <v>17</v>
      </c>
      <c r="B286" s="52" t="s">
        <v>28</v>
      </c>
      <c r="C286" s="21">
        <v>0</v>
      </c>
      <c r="D286" s="21"/>
      <c r="E286" s="21">
        <f t="shared" si="152"/>
        <v>0</v>
      </c>
      <c r="F286" s="21"/>
      <c r="G286" s="21"/>
      <c r="H286" s="22"/>
      <c r="I286" s="3">
        <f t="shared" si="144"/>
        <v>0</v>
      </c>
    </row>
    <row r="287" spans="1:9" s="40" customFormat="1" x14ac:dyDescent="0.2">
      <c r="A287" s="36" t="s">
        <v>80</v>
      </c>
      <c r="B287" s="65"/>
      <c r="C287" s="37">
        <v>191</v>
      </c>
      <c r="D287" s="37">
        <f t="shared" ref="D287:H287" si="153">SUM(D288,D291,D314)</f>
        <v>0</v>
      </c>
      <c r="E287" s="37">
        <f t="shared" si="153"/>
        <v>191</v>
      </c>
      <c r="F287" s="37">
        <f t="shared" si="153"/>
        <v>0</v>
      </c>
      <c r="G287" s="37">
        <f t="shared" si="153"/>
        <v>0</v>
      </c>
      <c r="H287" s="38">
        <f t="shared" si="153"/>
        <v>0</v>
      </c>
      <c r="I287" s="39">
        <f t="shared" si="144"/>
        <v>191</v>
      </c>
    </row>
    <row r="288" spans="1:9" x14ac:dyDescent="0.2">
      <c r="A288" s="31" t="s">
        <v>30</v>
      </c>
      <c r="B288" s="55">
        <v>20</v>
      </c>
      <c r="C288" s="24">
        <v>2</v>
      </c>
      <c r="D288" s="24">
        <f t="shared" ref="D288:H288" si="154">SUM(D289)</f>
        <v>0</v>
      </c>
      <c r="E288" s="24">
        <f t="shared" si="154"/>
        <v>2</v>
      </c>
      <c r="F288" s="24">
        <f t="shared" si="154"/>
        <v>0</v>
      </c>
      <c r="G288" s="24">
        <f t="shared" si="154"/>
        <v>0</v>
      </c>
      <c r="H288" s="25">
        <f t="shared" si="154"/>
        <v>0</v>
      </c>
      <c r="I288" s="3">
        <f t="shared" si="144"/>
        <v>2</v>
      </c>
    </row>
    <row r="289" spans="1:11" x14ac:dyDescent="0.2">
      <c r="A289" s="27" t="s">
        <v>31</v>
      </c>
      <c r="B289" s="56" t="s">
        <v>32</v>
      </c>
      <c r="C289" s="21">
        <v>2</v>
      </c>
      <c r="D289" s="21"/>
      <c r="E289" s="21">
        <f>C289+D289</f>
        <v>2</v>
      </c>
      <c r="F289" s="21"/>
      <c r="G289" s="21"/>
      <c r="H289" s="22"/>
      <c r="I289" s="3">
        <f t="shared" si="144"/>
        <v>2</v>
      </c>
    </row>
    <row r="290" spans="1:11" hidden="1" x14ac:dyDescent="0.2">
      <c r="A290" s="27"/>
      <c r="B290" s="51"/>
      <c r="C290" s="21"/>
      <c r="D290" s="21"/>
      <c r="E290" s="21"/>
      <c r="F290" s="21"/>
      <c r="G290" s="21"/>
      <c r="H290" s="22"/>
      <c r="I290" s="3">
        <f t="shared" si="144"/>
        <v>0</v>
      </c>
    </row>
    <row r="291" spans="1:11" ht="25.5" x14ac:dyDescent="0.2">
      <c r="A291" s="31" t="s">
        <v>33</v>
      </c>
      <c r="B291" s="57">
        <v>58</v>
      </c>
      <c r="C291" s="24">
        <v>189</v>
      </c>
      <c r="D291" s="24">
        <f t="shared" ref="D291:H291" si="155">SUM(D292,D299,D306)</f>
        <v>0</v>
      </c>
      <c r="E291" s="24">
        <f t="shared" si="155"/>
        <v>189</v>
      </c>
      <c r="F291" s="24">
        <f t="shared" si="155"/>
        <v>0</v>
      </c>
      <c r="G291" s="24">
        <f t="shared" si="155"/>
        <v>0</v>
      </c>
      <c r="H291" s="25">
        <f t="shared" si="155"/>
        <v>0</v>
      </c>
      <c r="I291" s="3">
        <f t="shared" si="144"/>
        <v>189</v>
      </c>
    </row>
    <row r="292" spans="1:11" x14ac:dyDescent="0.2">
      <c r="A292" s="31" t="s">
        <v>34</v>
      </c>
      <c r="B292" s="58" t="s">
        <v>35</v>
      </c>
      <c r="C292" s="24">
        <v>189</v>
      </c>
      <c r="D292" s="24">
        <f t="shared" ref="D292:H292" si="156">SUM(D296,D297,D298)</f>
        <v>0</v>
      </c>
      <c r="E292" s="24">
        <f t="shared" si="156"/>
        <v>189</v>
      </c>
      <c r="F292" s="24">
        <f t="shared" si="156"/>
        <v>0</v>
      </c>
      <c r="G292" s="24">
        <f t="shared" si="156"/>
        <v>0</v>
      </c>
      <c r="H292" s="25">
        <f t="shared" si="156"/>
        <v>0</v>
      </c>
      <c r="I292" s="3">
        <f t="shared" si="144"/>
        <v>189</v>
      </c>
    </row>
    <row r="293" spans="1:11" hidden="1" x14ac:dyDescent="0.2">
      <c r="A293" s="32" t="s">
        <v>1</v>
      </c>
      <c r="B293" s="59"/>
      <c r="C293" s="24"/>
      <c r="D293" s="24"/>
      <c r="E293" s="24"/>
      <c r="F293" s="24"/>
      <c r="G293" s="24"/>
      <c r="H293" s="25"/>
      <c r="I293" s="3">
        <f t="shared" si="144"/>
        <v>0</v>
      </c>
    </row>
    <row r="294" spans="1:11" x14ac:dyDescent="0.2">
      <c r="A294" s="32" t="s">
        <v>36</v>
      </c>
      <c r="B294" s="59"/>
      <c r="C294" s="24">
        <v>189</v>
      </c>
      <c r="D294" s="24">
        <f t="shared" ref="D294:H294" si="157">D296+D297+D298-D295</f>
        <v>0</v>
      </c>
      <c r="E294" s="24">
        <f t="shared" si="157"/>
        <v>189</v>
      </c>
      <c r="F294" s="24">
        <f t="shared" si="157"/>
        <v>0</v>
      </c>
      <c r="G294" s="24">
        <f t="shared" si="157"/>
        <v>0</v>
      </c>
      <c r="H294" s="25">
        <f t="shared" si="157"/>
        <v>0</v>
      </c>
      <c r="I294" s="3">
        <f t="shared" si="144"/>
        <v>189</v>
      </c>
    </row>
    <row r="295" spans="1:11" hidden="1" x14ac:dyDescent="0.2">
      <c r="A295" s="32" t="s">
        <v>37</v>
      </c>
      <c r="B295" s="59"/>
      <c r="C295" s="24">
        <v>0</v>
      </c>
      <c r="D295" s="24"/>
      <c r="E295" s="24">
        <f t="shared" ref="E295:E298" si="158">C295+D295</f>
        <v>0</v>
      </c>
      <c r="F295" s="24"/>
      <c r="G295" s="24"/>
      <c r="H295" s="25"/>
      <c r="I295" s="3">
        <f t="shared" si="144"/>
        <v>0</v>
      </c>
    </row>
    <row r="296" spans="1:11" x14ac:dyDescent="0.2">
      <c r="A296" s="20" t="s">
        <v>38</v>
      </c>
      <c r="B296" s="60" t="s">
        <v>39</v>
      </c>
      <c r="C296" s="21">
        <v>28</v>
      </c>
      <c r="D296" s="21"/>
      <c r="E296" s="21">
        <f t="shared" si="158"/>
        <v>28</v>
      </c>
      <c r="F296" s="21"/>
      <c r="G296" s="21"/>
      <c r="H296" s="22"/>
      <c r="I296" s="3">
        <f t="shared" si="144"/>
        <v>28</v>
      </c>
      <c r="J296" s="2">
        <v>0.02</v>
      </c>
      <c r="K296" s="2">
        <v>0.13</v>
      </c>
    </row>
    <row r="297" spans="1:11" x14ac:dyDescent="0.2">
      <c r="A297" s="20" t="s">
        <v>40</v>
      </c>
      <c r="B297" s="60" t="s">
        <v>41</v>
      </c>
      <c r="C297" s="21">
        <v>161</v>
      </c>
      <c r="D297" s="21"/>
      <c r="E297" s="21">
        <f t="shared" si="158"/>
        <v>161</v>
      </c>
      <c r="F297" s="21"/>
      <c r="G297" s="21"/>
      <c r="H297" s="22"/>
      <c r="I297" s="3">
        <f t="shared" si="144"/>
        <v>161</v>
      </c>
      <c r="J297" s="2">
        <v>0.85</v>
      </c>
    </row>
    <row r="298" spans="1:11" hidden="1" x14ac:dyDescent="0.2">
      <c r="A298" s="20" t="s">
        <v>42</v>
      </c>
      <c r="B298" s="61" t="s">
        <v>43</v>
      </c>
      <c r="C298" s="21">
        <v>0</v>
      </c>
      <c r="D298" s="21"/>
      <c r="E298" s="21">
        <f t="shared" si="158"/>
        <v>0</v>
      </c>
      <c r="F298" s="21"/>
      <c r="G298" s="21"/>
      <c r="H298" s="22"/>
      <c r="I298" s="3">
        <f t="shared" si="144"/>
        <v>0</v>
      </c>
    </row>
    <row r="299" spans="1:11" hidden="1" x14ac:dyDescent="0.2">
      <c r="A299" s="31" t="s">
        <v>44</v>
      </c>
      <c r="B299" s="62" t="s">
        <v>45</v>
      </c>
      <c r="C299" s="24">
        <v>0</v>
      </c>
      <c r="D299" s="24">
        <f t="shared" ref="D299:H299" si="159">SUM(D303,D304,D305)</f>
        <v>0</v>
      </c>
      <c r="E299" s="24">
        <f t="shared" si="159"/>
        <v>0</v>
      </c>
      <c r="F299" s="24">
        <f t="shared" si="159"/>
        <v>0</v>
      </c>
      <c r="G299" s="24">
        <f t="shared" si="159"/>
        <v>0</v>
      </c>
      <c r="H299" s="25">
        <f t="shared" si="159"/>
        <v>0</v>
      </c>
      <c r="I299" s="3">
        <f t="shared" si="144"/>
        <v>0</v>
      </c>
    </row>
    <row r="300" spans="1:11" hidden="1" x14ac:dyDescent="0.2">
      <c r="A300" s="82" t="s">
        <v>1</v>
      </c>
      <c r="B300" s="62"/>
      <c r="C300" s="24"/>
      <c r="D300" s="24"/>
      <c r="E300" s="24"/>
      <c r="F300" s="24"/>
      <c r="G300" s="24"/>
      <c r="H300" s="25"/>
      <c r="I300" s="3">
        <f t="shared" si="144"/>
        <v>0</v>
      </c>
    </row>
    <row r="301" spans="1:11" hidden="1" x14ac:dyDescent="0.2">
      <c r="A301" s="32" t="s">
        <v>36</v>
      </c>
      <c r="B301" s="59"/>
      <c r="C301" s="24">
        <v>0</v>
      </c>
      <c r="D301" s="24">
        <f t="shared" ref="D301:H301" si="160">D303+D304+D305-D302</f>
        <v>0</v>
      </c>
      <c r="E301" s="24">
        <f t="shared" si="160"/>
        <v>0</v>
      </c>
      <c r="F301" s="24">
        <f t="shared" si="160"/>
        <v>0</v>
      </c>
      <c r="G301" s="24">
        <f t="shared" si="160"/>
        <v>0</v>
      </c>
      <c r="H301" s="25">
        <f t="shared" si="160"/>
        <v>0</v>
      </c>
      <c r="I301" s="3">
        <f t="shared" si="144"/>
        <v>0</v>
      </c>
    </row>
    <row r="302" spans="1:11" hidden="1" x14ac:dyDescent="0.2">
      <c r="A302" s="32" t="s">
        <v>37</v>
      </c>
      <c r="B302" s="59"/>
      <c r="C302" s="24">
        <v>0</v>
      </c>
      <c r="D302" s="24"/>
      <c r="E302" s="24">
        <f t="shared" ref="E302:E305" si="161">C302+D302</f>
        <v>0</v>
      </c>
      <c r="F302" s="24"/>
      <c r="G302" s="24"/>
      <c r="H302" s="25"/>
      <c r="I302" s="3">
        <f t="shared" si="144"/>
        <v>0</v>
      </c>
    </row>
    <row r="303" spans="1:11" hidden="1" x14ac:dyDescent="0.2">
      <c r="A303" s="20" t="s">
        <v>38</v>
      </c>
      <c r="B303" s="61" t="s">
        <v>46</v>
      </c>
      <c r="C303" s="21">
        <v>0</v>
      </c>
      <c r="D303" s="21"/>
      <c r="E303" s="21">
        <f t="shared" si="161"/>
        <v>0</v>
      </c>
      <c r="F303" s="21"/>
      <c r="G303" s="21"/>
      <c r="H303" s="22"/>
      <c r="I303" s="3">
        <f t="shared" si="144"/>
        <v>0</v>
      </c>
    </row>
    <row r="304" spans="1:11" hidden="1" x14ac:dyDescent="0.2">
      <c r="A304" s="20" t="s">
        <v>40</v>
      </c>
      <c r="B304" s="61" t="s">
        <v>47</v>
      </c>
      <c r="C304" s="21">
        <v>0</v>
      </c>
      <c r="D304" s="21"/>
      <c r="E304" s="21">
        <f t="shared" si="161"/>
        <v>0</v>
      </c>
      <c r="F304" s="21"/>
      <c r="G304" s="21"/>
      <c r="H304" s="22"/>
      <c r="I304" s="3">
        <f t="shared" si="144"/>
        <v>0</v>
      </c>
    </row>
    <row r="305" spans="1:9" hidden="1" x14ac:dyDescent="0.2">
      <c r="A305" s="20" t="s">
        <v>42</v>
      </c>
      <c r="B305" s="61" t="s">
        <v>48</v>
      </c>
      <c r="C305" s="21">
        <v>0</v>
      </c>
      <c r="D305" s="21"/>
      <c r="E305" s="21">
        <f t="shared" si="161"/>
        <v>0</v>
      </c>
      <c r="F305" s="21"/>
      <c r="G305" s="21"/>
      <c r="H305" s="22"/>
      <c r="I305" s="3">
        <f t="shared" si="144"/>
        <v>0</v>
      </c>
    </row>
    <row r="306" spans="1:9" hidden="1" x14ac:dyDescent="0.2">
      <c r="A306" s="31" t="s">
        <v>49</v>
      </c>
      <c r="B306" s="63" t="s">
        <v>50</v>
      </c>
      <c r="C306" s="24">
        <v>0</v>
      </c>
      <c r="D306" s="24">
        <f t="shared" ref="D306:H306" si="162">SUM(D310,D311,D312)</f>
        <v>0</v>
      </c>
      <c r="E306" s="24">
        <f t="shared" si="162"/>
        <v>0</v>
      </c>
      <c r="F306" s="24">
        <f t="shared" si="162"/>
        <v>0</v>
      </c>
      <c r="G306" s="24">
        <f t="shared" si="162"/>
        <v>0</v>
      </c>
      <c r="H306" s="25">
        <f t="shared" si="162"/>
        <v>0</v>
      </c>
      <c r="I306" s="3">
        <f t="shared" si="144"/>
        <v>0</v>
      </c>
    </row>
    <row r="307" spans="1:9" hidden="1" x14ac:dyDescent="0.2">
      <c r="A307" s="82" t="s">
        <v>1</v>
      </c>
      <c r="B307" s="63"/>
      <c r="C307" s="24"/>
      <c r="D307" s="24"/>
      <c r="E307" s="24"/>
      <c r="F307" s="24"/>
      <c r="G307" s="24"/>
      <c r="H307" s="25"/>
      <c r="I307" s="3">
        <f t="shared" si="144"/>
        <v>0</v>
      </c>
    </row>
    <row r="308" spans="1:9" hidden="1" x14ac:dyDescent="0.2">
      <c r="A308" s="32" t="s">
        <v>36</v>
      </c>
      <c r="B308" s="59"/>
      <c r="C308" s="24">
        <v>0</v>
      </c>
      <c r="D308" s="24">
        <f t="shared" ref="D308:H308" si="163">D310+D311+D312-D309</f>
        <v>0</v>
      </c>
      <c r="E308" s="24">
        <f t="shared" si="163"/>
        <v>0</v>
      </c>
      <c r="F308" s="24">
        <f t="shared" si="163"/>
        <v>0</v>
      </c>
      <c r="G308" s="24">
        <f t="shared" si="163"/>
        <v>0</v>
      </c>
      <c r="H308" s="25">
        <f t="shared" si="163"/>
        <v>0</v>
      </c>
      <c r="I308" s="3">
        <f t="shared" si="144"/>
        <v>0</v>
      </c>
    </row>
    <row r="309" spans="1:9" hidden="1" x14ac:dyDescent="0.2">
      <c r="A309" s="32" t="s">
        <v>37</v>
      </c>
      <c r="B309" s="59"/>
      <c r="C309" s="24">
        <v>0</v>
      </c>
      <c r="D309" s="24"/>
      <c r="E309" s="24">
        <f t="shared" ref="E309:E312" si="164">C309+D309</f>
        <v>0</v>
      </c>
      <c r="F309" s="24"/>
      <c r="G309" s="24"/>
      <c r="H309" s="25"/>
      <c r="I309" s="3">
        <f t="shared" si="144"/>
        <v>0</v>
      </c>
    </row>
    <row r="310" spans="1:9" hidden="1" x14ac:dyDescent="0.2">
      <c r="A310" s="20" t="s">
        <v>38</v>
      </c>
      <c r="B310" s="61" t="s">
        <v>51</v>
      </c>
      <c r="C310" s="21">
        <v>0</v>
      </c>
      <c r="D310" s="21"/>
      <c r="E310" s="21">
        <f t="shared" si="164"/>
        <v>0</v>
      </c>
      <c r="F310" s="21"/>
      <c r="G310" s="21"/>
      <c r="H310" s="22"/>
      <c r="I310" s="3">
        <f t="shared" si="144"/>
        <v>0</v>
      </c>
    </row>
    <row r="311" spans="1:9" hidden="1" x14ac:dyDescent="0.2">
      <c r="A311" s="20" t="s">
        <v>40</v>
      </c>
      <c r="B311" s="61" t="s">
        <v>52</v>
      </c>
      <c r="C311" s="21">
        <v>0</v>
      </c>
      <c r="D311" s="21"/>
      <c r="E311" s="21">
        <f t="shared" si="164"/>
        <v>0</v>
      </c>
      <c r="F311" s="21"/>
      <c r="G311" s="21"/>
      <c r="H311" s="22"/>
      <c r="I311" s="3">
        <f t="shared" si="144"/>
        <v>0</v>
      </c>
    </row>
    <row r="312" spans="1:9" hidden="1" x14ac:dyDescent="0.2">
      <c r="A312" s="20" t="s">
        <v>42</v>
      </c>
      <c r="B312" s="61" t="s">
        <v>53</v>
      </c>
      <c r="C312" s="21">
        <v>0</v>
      </c>
      <c r="D312" s="21"/>
      <c r="E312" s="21">
        <f t="shared" si="164"/>
        <v>0</v>
      </c>
      <c r="F312" s="21"/>
      <c r="G312" s="21"/>
      <c r="H312" s="22"/>
      <c r="I312" s="3">
        <f t="shared" si="144"/>
        <v>0</v>
      </c>
    </row>
    <row r="313" spans="1:9" hidden="1" x14ac:dyDescent="0.2">
      <c r="A313" s="83"/>
      <c r="B313" s="95"/>
      <c r="C313" s="21"/>
      <c r="D313" s="21"/>
      <c r="E313" s="21"/>
      <c r="F313" s="21"/>
      <c r="G313" s="21"/>
      <c r="H313" s="22"/>
      <c r="I313" s="3">
        <f t="shared" si="144"/>
        <v>0</v>
      </c>
    </row>
    <row r="314" spans="1:9" hidden="1" x14ac:dyDescent="0.2">
      <c r="A314" s="26" t="s">
        <v>54</v>
      </c>
      <c r="B314" s="63" t="s">
        <v>55</v>
      </c>
      <c r="C314" s="24">
        <v>0</v>
      </c>
      <c r="D314" s="24"/>
      <c r="E314" s="24">
        <f>C314+D314</f>
        <v>0</v>
      </c>
      <c r="F314" s="24"/>
      <c r="G314" s="24"/>
      <c r="H314" s="25"/>
      <c r="I314" s="3">
        <f t="shared" si="144"/>
        <v>0</v>
      </c>
    </row>
    <row r="315" spans="1:9" hidden="1" x14ac:dyDescent="0.2">
      <c r="A315" s="83"/>
      <c r="B315" s="95"/>
      <c r="C315" s="21"/>
      <c r="D315" s="21"/>
      <c r="E315" s="21"/>
      <c r="F315" s="21"/>
      <c r="G315" s="21"/>
      <c r="H315" s="22"/>
      <c r="I315" s="3">
        <f t="shared" si="144"/>
        <v>0</v>
      </c>
    </row>
    <row r="316" spans="1:9" hidden="1" x14ac:dyDescent="0.2">
      <c r="A316" s="26" t="s">
        <v>56</v>
      </c>
      <c r="B316" s="63"/>
      <c r="C316" s="24">
        <v>0</v>
      </c>
      <c r="D316" s="24">
        <f t="shared" ref="D316:H316" si="165">D269-D287</f>
        <v>0</v>
      </c>
      <c r="E316" s="24">
        <f t="shared" si="165"/>
        <v>0</v>
      </c>
      <c r="F316" s="24">
        <f t="shared" si="165"/>
        <v>0</v>
      </c>
      <c r="G316" s="24">
        <f t="shared" si="165"/>
        <v>0</v>
      </c>
      <c r="H316" s="25">
        <f t="shared" si="165"/>
        <v>0</v>
      </c>
      <c r="I316" s="3">
        <f t="shared" si="144"/>
        <v>0</v>
      </c>
    </row>
    <row r="317" spans="1:9" hidden="1" x14ac:dyDescent="0.2">
      <c r="A317" s="81"/>
      <c r="B317" s="95"/>
      <c r="C317" s="21"/>
      <c r="D317" s="21"/>
      <c r="E317" s="21"/>
      <c r="F317" s="21"/>
      <c r="G317" s="21"/>
      <c r="H317" s="22"/>
      <c r="I317" s="3">
        <f t="shared" si="144"/>
        <v>0</v>
      </c>
    </row>
    <row r="318" spans="1:9" hidden="1" x14ac:dyDescent="0.2">
      <c r="A318" s="81"/>
      <c r="B318" s="95"/>
      <c r="C318" s="21"/>
      <c r="D318" s="21"/>
      <c r="E318" s="21"/>
      <c r="F318" s="21"/>
      <c r="G318" s="21"/>
      <c r="H318" s="22"/>
      <c r="I318" s="3">
        <f t="shared" si="144"/>
        <v>0</v>
      </c>
    </row>
    <row r="319" spans="1:9" s="6" customFormat="1" x14ac:dyDescent="0.2">
      <c r="A319" s="28" t="s">
        <v>76</v>
      </c>
      <c r="B319" s="54" t="s">
        <v>3</v>
      </c>
      <c r="C319" s="29">
        <v>4113</v>
      </c>
      <c r="D319" s="29">
        <f t="shared" ref="D319:H319" si="166">SUM(D349)</f>
        <v>0</v>
      </c>
      <c r="E319" s="29">
        <f t="shared" si="166"/>
        <v>4113</v>
      </c>
      <c r="F319" s="29">
        <f t="shared" si="166"/>
        <v>13318.5</v>
      </c>
      <c r="G319" s="29">
        <f t="shared" si="166"/>
        <v>0</v>
      </c>
      <c r="H319" s="30">
        <f t="shared" si="166"/>
        <v>0</v>
      </c>
      <c r="I319" s="19">
        <f t="shared" si="144"/>
        <v>17431.5</v>
      </c>
    </row>
    <row r="320" spans="1:9" x14ac:dyDescent="0.2">
      <c r="A320" s="33" t="s">
        <v>80</v>
      </c>
      <c r="B320" s="64"/>
      <c r="C320" s="34">
        <v>4113</v>
      </c>
      <c r="D320" s="34">
        <f t="shared" ref="D320:H320" si="167">SUM(D321,D324,D347)</f>
        <v>0</v>
      </c>
      <c r="E320" s="34">
        <f t="shared" si="167"/>
        <v>4113</v>
      </c>
      <c r="F320" s="34">
        <f t="shared" si="167"/>
        <v>13318.5</v>
      </c>
      <c r="G320" s="34">
        <f t="shared" si="167"/>
        <v>0</v>
      </c>
      <c r="H320" s="35">
        <f t="shared" si="167"/>
        <v>0</v>
      </c>
      <c r="I320" s="3">
        <f t="shared" si="144"/>
        <v>17431.5</v>
      </c>
    </row>
    <row r="321" spans="1:9" x14ac:dyDescent="0.2">
      <c r="A321" s="31" t="s">
        <v>30</v>
      </c>
      <c r="B321" s="55">
        <v>20</v>
      </c>
      <c r="C321" s="24">
        <v>2</v>
      </c>
      <c r="D321" s="24">
        <f t="shared" ref="D321:H321" si="168">SUM(D322)</f>
        <v>0</v>
      </c>
      <c r="E321" s="24">
        <f t="shared" si="168"/>
        <v>2</v>
      </c>
      <c r="F321" s="24">
        <f t="shared" si="168"/>
        <v>0</v>
      </c>
      <c r="G321" s="24">
        <f t="shared" si="168"/>
        <v>0</v>
      </c>
      <c r="H321" s="25">
        <f t="shared" si="168"/>
        <v>0</v>
      </c>
      <c r="I321" s="3">
        <f t="shared" si="144"/>
        <v>2</v>
      </c>
    </row>
    <row r="322" spans="1:9" x14ac:dyDescent="0.2">
      <c r="A322" s="27" t="s">
        <v>31</v>
      </c>
      <c r="B322" s="56" t="s">
        <v>32</v>
      </c>
      <c r="C322" s="21">
        <v>2</v>
      </c>
      <c r="D322" s="21">
        <f>D369</f>
        <v>0</v>
      </c>
      <c r="E322" s="21">
        <f>C322+D322</f>
        <v>2</v>
      </c>
      <c r="F322" s="21">
        <f t="shared" ref="F322:H322" si="169">F369</f>
        <v>0</v>
      </c>
      <c r="G322" s="21">
        <f t="shared" si="169"/>
        <v>0</v>
      </c>
      <c r="H322" s="22">
        <f t="shared" si="169"/>
        <v>0</v>
      </c>
      <c r="I322" s="3">
        <f t="shared" si="144"/>
        <v>2</v>
      </c>
    </row>
    <row r="323" spans="1:9" hidden="1" x14ac:dyDescent="0.2">
      <c r="A323" s="27"/>
      <c r="B323" s="51"/>
      <c r="C323" s="21"/>
      <c r="D323" s="21"/>
      <c r="E323" s="21"/>
      <c r="F323" s="21"/>
      <c r="G323" s="21"/>
      <c r="H323" s="22"/>
      <c r="I323" s="3">
        <f t="shared" si="144"/>
        <v>0</v>
      </c>
    </row>
    <row r="324" spans="1:9" ht="25.5" x14ac:dyDescent="0.2">
      <c r="A324" s="31" t="s">
        <v>33</v>
      </c>
      <c r="B324" s="57">
        <v>58</v>
      </c>
      <c r="C324" s="24">
        <v>4111</v>
      </c>
      <c r="D324" s="24">
        <f t="shared" ref="D324:H324" si="170">SUM(D325,D332,D339)</f>
        <v>0</v>
      </c>
      <c r="E324" s="24">
        <f t="shared" si="170"/>
        <v>4111</v>
      </c>
      <c r="F324" s="24">
        <f t="shared" si="170"/>
        <v>13318.5</v>
      </c>
      <c r="G324" s="24">
        <f t="shared" si="170"/>
        <v>0</v>
      </c>
      <c r="H324" s="25">
        <f t="shared" si="170"/>
        <v>0</v>
      </c>
      <c r="I324" s="3">
        <f t="shared" si="144"/>
        <v>17429.5</v>
      </c>
    </row>
    <row r="325" spans="1:9" x14ac:dyDescent="0.2">
      <c r="A325" s="31" t="s">
        <v>34</v>
      </c>
      <c r="B325" s="58" t="s">
        <v>35</v>
      </c>
      <c r="C325" s="24">
        <v>4111</v>
      </c>
      <c r="D325" s="24">
        <f t="shared" ref="D325:H325" si="171">SUM(D329,D330,D331)</f>
        <v>0</v>
      </c>
      <c r="E325" s="24">
        <f t="shared" si="171"/>
        <v>4111</v>
      </c>
      <c r="F325" s="24">
        <f t="shared" si="171"/>
        <v>13318.5</v>
      </c>
      <c r="G325" s="24">
        <f t="shared" si="171"/>
        <v>0</v>
      </c>
      <c r="H325" s="25">
        <f t="shared" si="171"/>
        <v>0</v>
      </c>
      <c r="I325" s="3">
        <f t="shared" si="144"/>
        <v>17429.5</v>
      </c>
    </row>
    <row r="326" spans="1:9" hidden="1" x14ac:dyDescent="0.2">
      <c r="A326" s="32" t="s">
        <v>1</v>
      </c>
      <c r="B326" s="59"/>
      <c r="C326" s="24"/>
      <c r="D326" s="24"/>
      <c r="E326" s="24"/>
      <c r="F326" s="24"/>
      <c r="G326" s="24"/>
      <c r="H326" s="25"/>
      <c r="I326" s="3">
        <f t="shared" si="144"/>
        <v>0</v>
      </c>
    </row>
    <row r="327" spans="1:9" x14ac:dyDescent="0.2">
      <c r="A327" s="32" t="s">
        <v>36</v>
      </c>
      <c r="B327" s="59"/>
      <c r="C327" s="24">
        <v>0</v>
      </c>
      <c r="D327" s="24">
        <f t="shared" ref="D327:E327" si="172">D329+D330+D331-D328</f>
        <v>0</v>
      </c>
      <c r="E327" s="24">
        <f t="shared" si="172"/>
        <v>0</v>
      </c>
      <c r="F327" s="24">
        <f>F329+F330+F331-F328</f>
        <v>0</v>
      </c>
      <c r="G327" s="24">
        <f t="shared" ref="G327:H327" si="173">G329+G330+G331-G328</f>
        <v>0</v>
      </c>
      <c r="H327" s="25">
        <f t="shared" si="173"/>
        <v>0</v>
      </c>
      <c r="I327" s="3">
        <f t="shared" si="144"/>
        <v>0</v>
      </c>
    </row>
    <row r="328" spans="1:9" x14ac:dyDescent="0.2">
      <c r="A328" s="32" t="s">
        <v>37</v>
      </c>
      <c r="B328" s="59"/>
      <c r="C328" s="24">
        <v>4111</v>
      </c>
      <c r="D328" s="24">
        <f t="shared" ref="D328:H331" si="174">D375</f>
        <v>0</v>
      </c>
      <c r="E328" s="24">
        <f t="shared" si="174"/>
        <v>4111</v>
      </c>
      <c r="F328" s="24">
        <f t="shared" si="174"/>
        <v>13318.5</v>
      </c>
      <c r="G328" s="24">
        <f t="shared" si="174"/>
        <v>0</v>
      </c>
      <c r="H328" s="25">
        <f t="shared" si="174"/>
        <v>0</v>
      </c>
      <c r="I328" s="3">
        <f t="shared" si="144"/>
        <v>17429.5</v>
      </c>
    </row>
    <row r="329" spans="1:9" x14ac:dyDescent="0.2">
      <c r="A329" s="20" t="s">
        <v>38</v>
      </c>
      <c r="B329" s="60" t="s">
        <v>39</v>
      </c>
      <c r="C329" s="21">
        <v>638</v>
      </c>
      <c r="D329" s="21">
        <f t="shared" si="174"/>
        <v>0</v>
      </c>
      <c r="E329" s="21">
        <f t="shared" ref="E329:E331" si="175">C329+D329</f>
        <v>638</v>
      </c>
      <c r="F329" s="21">
        <f>F376</f>
        <v>1277</v>
      </c>
      <c r="G329" s="21">
        <f>G376</f>
        <v>0</v>
      </c>
      <c r="H329" s="22">
        <f>H376</f>
        <v>0</v>
      </c>
      <c r="I329" s="3">
        <f t="shared" si="144"/>
        <v>1915</v>
      </c>
    </row>
    <row r="330" spans="1:9" x14ac:dyDescent="0.2">
      <c r="A330" s="20" t="s">
        <v>40</v>
      </c>
      <c r="B330" s="60" t="s">
        <v>41</v>
      </c>
      <c r="C330" s="21">
        <v>3473</v>
      </c>
      <c r="D330" s="21">
        <f t="shared" si="174"/>
        <v>0</v>
      </c>
      <c r="E330" s="21">
        <f t="shared" si="175"/>
        <v>3473</v>
      </c>
      <c r="F330" s="21">
        <f t="shared" ref="F330:H331" si="176">F377</f>
        <v>6958</v>
      </c>
      <c r="G330" s="21">
        <f t="shared" si="176"/>
        <v>0</v>
      </c>
      <c r="H330" s="22">
        <f t="shared" si="176"/>
        <v>0</v>
      </c>
      <c r="I330" s="3">
        <f t="shared" si="144"/>
        <v>10431</v>
      </c>
    </row>
    <row r="331" spans="1:9" x14ac:dyDescent="0.2">
      <c r="A331" s="20" t="s">
        <v>42</v>
      </c>
      <c r="B331" s="61" t="s">
        <v>43</v>
      </c>
      <c r="C331" s="21">
        <v>0</v>
      </c>
      <c r="D331" s="21">
        <f t="shared" si="174"/>
        <v>0</v>
      </c>
      <c r="E331" s="21">
        <f t="shared" si="175"/>
        <v>0</v>
      </c>
      <c r="F331" s="21">
        <f t="shared" si="176"/>
        <v>5083.5</v>
      </c>
      <c r="G331" s="21">
        <f t="shared" si="176"/>
        <v>0</v>
      </c>
      <c r="H331" s="22">
        <f t="shared" si="176"/>
        <v>0</v>
      </c>
      <c r="I331" s="3">
        <f t="shared" si="144"/>
        <v>5083.5</v>
      </c>
    </row>
    <row r="332" spans="1:9" hidden="1" x14ac:dyDescent="0.2">
      <c r="A332" s="31" t="s">
        <v>44</v>
      </c>
      <c r="B332" s="62" t="s">
        <v>45</v>
      </c>
      <c r="C332" s="24">
        <v>0</v>
      </c>
      <c r="D332" s="24">
        <f t="shared" ref="D332:H332" si="177">SUM(D336,D337,D338)</f>
        <v>0</v>
      </c>
      <c r="E332" s="24">
        <f t="shared" si="177"/>
        <v>0</v>
      </c>
      <c r="F332" s="24">
        <f t="shared" si="177"/>
        <v>0</v>
      </c>
      <c r="G332" s="24">
        <f t="shared" si="177"/>
        <v>0</v>
      </c>
      <c r="H332" s="25">
        <f t="shared" si="177"/>
        <v>0</v>
      </c>
      <c r="I332" s="3">
        <f t="shared" si="144"/>
        <v>0</v>
      </c>
    </row>
    <row r="333" spans="1:9" hidden="1" x14ac:dyDescent="0.2">
      <c r="A333" s="82" t="s">
        <v>1</v>
      </c>
      <c r="B333" s="62"/>
      <c r="C333" s="24"/>
      <c r="D333" s="24"/>
      <c r="E333" s="24"/>
      <c r="F333" s="24"/>
      <c r="G333" s="24"/>
      <c r="H333" s="25"/>
      <c r="I333" s="3">
        <f t="shared" si="144"/>
        <v>0</v>
      </c>
    </row>
    <row r="334" spans="1:9" hidden="1" x14ac:dyDescent="0.2">
      <c r="A334" s="32" t="s">
        <v>36</v>
      </c>
      <c r="B334" s="59"/>
      <c r="C334" s="24">
        <v>0</v>
      </c>
      <c r="D334" s="24">
        <f t="shared" ref="D334:H334" si="178">D336+D337+D338-D335</f>
        <v>0</v>
      </c>
      <c r="E334" s="24">
        <f t="shared" si="178"/>
        <v>0</v>
      </c>
      <c r="F334" s="24">
        <f t="shared" si="178"/>
        <v>0</v>
      </c>
      <c r="G334" s="24">
        <f t="shared" si="178"/>
        <v>0</v>
      </c>
      <c r="H334" s="25">
        <f t="shared" si="178"/>
        <v>0</v>
      </c>
      <c r="I334" s="3">
        <f t="shared" ref="I334:I397" si="179">SUM(E334:H334)</f>
        <v>0</v>
      </c>
    </row>
    <row r="335" spans="1:9" hidden="1" x14ac:dyDescent="0.2">
      <c r="A335" s="32" t="s">
        <v>37</v>
      </c>
      <c r="B335" s="59"/>
      <c r="C335" s="24">
        <v>0</v>
      </c>
      <c r="D335" s="24">
        <f t="shared" ref="D335:H338" si="180">D382</f>
        <v>0</v>
      </c>
      <c r="E335" s="24">
        <f t="shared" si="180"/>
        <v>0</v>
      </c>
      <c r="F335" s="24">
        <f t="shared" si="180"/>
        <v>0</v>
      </c>
      <c r="G335" s="24">
        <f t="shared" si="180"/>
        <v>0</v>
      </c>
      <c r="H335" s="25">
        <f t="shared" si="180"/>
        <v>0</v>
      </c>
      <c r="I335" s="3">
        <f t="shared" si="179"/>
        <v>0</v>
      </c>
    </row>
    <row r="336" spans="1:9" hidden="1" x14ac:dyDescent="0.2">
      <c r="A336" s="20" t="s">
        <v>38</v>
      </c>
      <c r="B336" s="61" t="s">
        <v>46</v>
      </c>
      <c r="C336" s="21">
        <v>0</v>
      </c>
      <c r="D336" s="21">
        <f t="shared" si="180"/>
        <v>0</v>
      </c>
      <c r="E336" s="21">
        <f t="shared" ref="E336:E338" si="181">C336+D336</f>
        <v>0</v>
      </c>
      <c r="F336" s="21">
        <f t="shared" si="180"/>
        <v>0</v>
      </c>
      <c r="G336" s="21">
        <f t="shared" si="180"/>
        <v>0</v>
      </c>
      <c r="H336" s="22">
        <f t="shared" si="180"/>
        <v>0</v>
      </c>
      <c r="I336" s="3">
        <f t="shared" si="179"/>
        <v>0</v>
      </c>
    </row>
    <row r="337" spans="1:11" hidden="1" x14ac:dyDescent="0.2">
      <c r="A337" s="20" t="s">
        <v>40</v>
      </c>
      <c r="B337" s="61" t="s">
        <v>47</v>
      </c>
      <c r="C337" s="21">
        <v>0</v>
      </c>
      <c r="D337" s="21">
        <f t="shared" si="180"/>
        <v>0</v>
      </c>
      <c r="E337" s="21">
        <f t="shared" si="181"/>
        <v>0</v>
      </c>
      <c r="F337" s="21">
        <f t="shared" si="180"/>
        <v>0</v>
      </c>
      <c r="G337" s="21">
        <f t="shared" si="180"/>
        <v>0</v>
      </c>
      <c r="H337" s="22">
        <f t="shared" si="180"/>
        <v>0</v>
      </c>
      <c r="I337" s="3">
        <f t="shared" si="179"/>
        <v>0</v>
      </c>
    </row>
    <row r="338" spans="1:11" hidden="1" x14ac:dyDescent="0.2">
      <c r="A338" s="20" t="s">
        <v>42</v>
      </c>
      <c r="B338" s="61" t="s">
        <v>48</v>
      </c>
      <c r="C338" s="21">
        <v>0</v>
      </c>
      <c r="D338" s="21">
        <f t="shared" si="180"/>
        <v>0</v>
      </c>
      <c r="E338" s="21">
        <f t="shared" si="181"/>
        <v>0</v>
      </c>
      <c r="F338" s="21">
        <f t="shared" si="180"/>
        <v>0</v>
      </c>
      <c r="G338" s="21">
        <f t="shared" si="180"/>
        <v>0</v>
      </c>
      <c r="H338" s="22">
        <f t="shared" si="180"/>
        <v>0</v>
      </c>
      <c r="I338" s="3">
        <f t="shared" si="179"/>
        <v>0</v>
      </c>
    </row>
    <row r="339" spans="1:11" hidden="1" x14ac:dyDescent="0.2">
      <c r="A339" s="31" t="s">
        <v>49</v>
      </c>
      <c r="B339" s="63" t="s">
        <v>50</v>
      </c>
      <c r="C339" s="24">
        <v>0</v>
      </c>
      <c r="D339" s="24">
        <f t="shared" ref="D339:H339" si="182">SUM(D343,D344,D345)</f>
        <v>0</v>
      </c>
      <c r="E339" s="24">
        <f t="shared" si="182"/>
        <v>0</v>
      </c>
      <c r="F339" s="24">
        <f t="shared" si="182"/>
        <v>0</v>
      </c>
      <c r="G339" s="24">
        <f t="shared" si="182"/>
        <v>0</v>
      </c>
      <c r="H339" s="25">
        <f t="shared" si="182"/>
        <v>0</v>
      </c>
      <c r="I339" s="3">
        <f t="shared" si="179"/>
        <v>0</v>
      </c>
    </row>
    <row r="340" spans="1:11" hidden="1" x14ac:dyDescent="0.2">
      <c r="A340" s="82" t="s">
        <v>1</v>
      </c>
      <c r="B340" s="63"/>
      <c r="C340" s="24"/>
      <c r="D340" s="24"/>
      <c r="E340" s="24"/>
      <c r="F340" s="24"/>
      <c r="G340" s="24"/>
      <c r="H340" s="25"/>
      <c r="I340" s="3">
        <f t="shared" si="179"/>
        <v>0</v>
      </c>
    </row>
    <row r="341" spans="1:11" hidden="1" x14ac:dyDescent="0.2">
      <c r="A341" s="32" t="s">
        <v>36</v>
      </c>
      <c r="B341" s="59"/>
      <c r="C341" s="24">
        <v>0</v>
      </c>
      <c r="D341" s="24">
        <f t="shared" ref="D341:H341" si="183">D343+D344+D345-D342</f>
        <v>0</v>
      </c>
      <c r="E341" s="24">
        <f t="shared" si="183"/>
        <v>0</v>
      </c>
      <c r="F341" s="24">
        <f t="shared" si="183"/>
        <v>0</v>
      </c>
      <c r="G341" s="24">
        <f t="shared" si="183"/>
        <v>0</v>
      </c>
      <c r="H341" s="25">
        <f t="shared" si="183"/>
        <v>0</v>
      </c>
      <c r="I341" s="3">
        <f t="shared" si="179"/>
        <v>0</v>
      </c>
    </row>
    <row r="342" spans="1:11" hidden="1" x14ac:dyDescent="0.2">
      <c r="A342" s="32" t="s">
        <v>37</v>
      </c>
      <c r="B342" s="59"/>
      <c r="C342" s="24">
        <v>0</v>
      </c>
      <c r="D342" s="24">
        <f t="shared" ref="D342:H345" si="184">D389</f>
        <v>0</v>
      </c>
      <c r="E342" s="24">
        <f t="shared" si="184"/>
        <v>0</v>
      </c>
      <c r="F342" s="24">
        <f t="shared" si="184"/>
        <v>0</v>
      </c>
      <c r="G342" s="24">
        <f t="shared" si="184"/>
        <v>0</v>
      </c>
      <c r="H342" s="25">
        <f t="shared" si="184"/>
        <v>0</v>
      </c>
      <c r="I342" s="3">
        <f t="shared" si="179"/>
        <v>0</v>
      </c>
    </row>
    <row r="343" spans="1:11" hidden="1" x14ac:dyDescent="0.2">
      <c r="A343" s="20" t="s">
        <v>38</v>
      </c>
      <c r="B343" s="61" t="s">
        <v>51</v>
      </c>
      <c r="C343" s="21">
        <v>0</v>
      </c>
      <c r="D343" s="21">
        <f t="shared" si="184"/>
        <v>0</v>
      </c>
      <c r="E343" s="21">
        <f t="shared" ref="E343:E345" si="185">C343+D343</f>
        <v>0</v>
      </c>
      <c r="F343" s="21">
        <f t="shared" si="184"/>
        <v>0</v>
      </c>
      <c r="G343" s="21">
        <f t="shared" si="184"/>
        <v>0</v>
      </c>
      <c r="H343" s="22">
        <f t="shared" si="184"/>
        <v>0</v>
      </c>
      <c r="I343" s="3">
        <f t="shared" si="179"/>
        <v>0</v>
      </c>
    </row>
    <row r="344" spans="1:11" hidden="1" x14ac:dyDescent="0.2">
      <c r="A344" s="20" t="s">
        <v>40</v>
      </c>
      <c r="B344" s="61" t="s">
        <v>52</v>
      </c>
      <c r="C344" s="21">
        <v>0</v>
      </c>
      <c r="D344" s="21">
        <f t="shared" si="184"/>
        <v>0</v>
      </c>
      <c r="E344" s="21">
        <f t="shared" si="185"/>
        <v>0</v>
      </c>
      <c r="F344" s="21">
        <f t="shared" si="184"/>
        <v>0</v>
      </c>
      <c r="G344" s="21">
        <f t="shared" si="184"/>
        <v>0</v>
      </c>
      <c r="H344" s="22">
        <f t="shared" si="184"/>
        <v>0</v>
      </c>
      <c r="I344" s="3">
        <f t="shared" si="179"/>
        <v>0</v>
      </c>
    </row>
    <row r="345" spans="1:11" hidden="1" x14ac:dyDescent="0.2">
      <c r="A345" s="20" t="s">
        <v>42</v>
      </c>
      <c r="B345" s="61" t="s">
        <v>53</v>
      </c>
      <c r="C345" s="21">
        <v>0</v>
      </c>
      <c r="D345" s="21">
        <f t="shared" si="184"/>
        <v>0</v>
      </c>
      <c r="E345" s="21">
        <f t="shared" si="185"/>
        <v>0</v>
      </c>
      <c r="F345" s="21">
        <f t="shared" si="184"/>
        <v>0</v>
      </c>
      <c r="G345" s="21">
        <f t="shared" si="184"/>
        <v>0</v>
      </c>
      <c r="H345" s="22">
        <f t="shared" si="184"/>
        <v>0</v>
      </c>
      <c r="I345" s="3">
        <f t="shared" si="179"/>
        <v>0</v>
      </c>
    </row>
    <row r="346" spans="1:11" hidden="1" x14ac:dyDescent="0.2">
      <c r="A346" s="83"/>
      <c r="B346" s="95"/>
      <c r="C346" s="21"/>
      <c r="D346" s="21"/>
      <c r="E346" s="21"/>
      <c r="F346" s="21"/>
      <c r="G346" s="21"/>
      <c r="H346" s="22"/>
      <c r="I346" s="3">
        <f t="shared" si="179"/>
        <v>0</v>
      </c>
    </row>
    <row r="347" spans="1:11" hidden="1" x14ac:dyDescent="0.2">
      <c r="A347" s="26" t="s">
        <v>54</v>
      </c>
      <c r="B347" s="63" t="s">
        <v>55</v>
      </c>
      <c r="C347" s="24">
        <v>0</v>
      </c>
      <c r="D347" s="24">
        <f t="shared" ref="D347" si="186">D394</f>
        <v>0</v>
      </c>
      <c r="E347" s="24">
        <f>C347+D347</f>
        <v>0</v>
      </c>
      <c r="F347" s="24">
        <f t="shared" ref="F347:H347" si="187">F394</f>
        <v>0</v>
      </c>
      <c r="G347" s="24">
        <f t="shared" si="187"/>
        <v>0</v>
      </c>
      <c r="H347" s="25">
        <f t="shared" si="187"/>
        <v>0</v>
      </c>
      <c r="I347" s="3">
        <f t="shared" si="179"/>
        <v>0</v>
      </c>
    </row>
    <row r="348" spans="1:11" hidden="1" x14ac:dyDescent="0.2">
      <c r="A348" s="81"/>
      <c r="B348" s="95"/>
      <c r="C348" s="21"/>
      <c r="D348" s="21"/>
      <c r="E348" s="21"/>
      <c r="F348" s="21"/>
      <c r="G348" s="21"/>
      <c r="H348" s="22"/>
      <c r="I348" s="3">
        <f t="shared" si="179"/>
        <v>0</v>
      </c>
    </row>
    <row r="349" spans="1:11" s="6" customFormat="1" ht="25.5" x14ac:dyDescent="0.2">
      <c r="A349" s="77" t="s">
        <v>65</v>
      </c>
      <c r="B349" s="78"/>
      <c r="C349" s="79">
        <v>4113</v>
      </c>
      <c r="D349" s="79">
        <f t="shared" ref="D349:H349" si="188">D350</f>
        <v>0</v>
      </c>
      <c r="E349" s="79">
        <f t="shared" si="188"/>
        <v>4113</v>
      </c>
      <c r="F349" s="79">
        <f t="shared" si="188"/>
        <v>13318.5</v>
      </c>
      <c r="G349" s="79">
        <f t="shared" si="188"/>
        <v>0</v>
      </c>
      <c r="H349" s="80">
        <f t="shared" si="188"/>
        <v>0</v>
      </c>
      <c r="I349" s="19">
        <f t="shared" si="179"/>
        <v>17431.5</v>
      </c>
    </row>
    <row r="350" spans="1:11" s="40" customFormat="1" x14ac:dyDescent="0.2">
      <c r="A350" s="36" t="s">
        <v>61</v>
      </c>
      <c r="B350" s="65"/>
      <c r="C350" s="37">
        <v>4113</v>
      </c>
      <c r="D350" s="37">
        <f t="shared" ref="D350:H350" si="189">SUM(D351,D352,D353,D354)</f>
        <v>0</v>
      </c>
      <c r="E350" s="37">
        <f t="shared" si="189"/>
        <v>4113</v>
      </c>
      <c r="F350" s="37">
        <f t="shared" si="189"/>
        <v>13318.5</v>
      </c>
      <c r="G350" s="37">
        <f t="shared" si="189"/>
        <v>0</v>
      </c>
      <c r="H350" s="38">
        <f t="shared" si="189"/>
        <v>0</v>
      </c>
      <c r="I350" s="39">
        <f t="shared" si="179"/>
        <v>17431.5</v>
      </c>
    </row>
    <row r="351" spans="1:11" x14ac:dyDescent="0.2">
      <c r="A351" s="20" t="s">
        <v>6</v>
      </c>
      <c r="B351" s="48"/>
      <c r="C351" s="21">
        <v>1502</v>
      </c>
      <c r="D351" s="21"/>
      <c r="E351" s="21">
        <f>SUM(C351,D351)</f>
        <v>1502</v>
      </c>
      <c r="F351" s="21">
        <f>ROUND(8235*K351,)+5083.5</f>
        <v>5296.5</v>
      </c>
      <c r="G351" s="21"/>
      <c r="H351" s="22"/>
      <c r="I351" s="3">
        <f t="shared" si="179"/>
        <v>6798.5</v>
      </c>
      <c r="K351" s="2">
        <v>2.5899999999999999E-2</v>
      </c>
    </row>
    <row r="352" spans="1:11" hidden="1" x14ac:dyDescent="0.2">
      <c r="A352" s="20" t="s">
        <v>7</v>
      </c>
      <c r="B352" s="94"/>
      <c r="C352" s="21">
        <v>0</v>
      </c>
      <c r="D352" s="21"/>
      <c r="E352" s="21">
        <f t="shared" ref="E352:E353" si="190">SUM(C352,D352)</f>
        <v>0</v>
      </c>
      <c r="F352" s="21"/>
      <c r="G352" s="21"/>
      <c r="H352" s="22"/>
      <c r="I352" s="3">
        <f t="shared" si="179"/>
        <v>0</v>
      </c>
    </row>
    <row r="353" spans="1:11" ht="38.25" x14ac:dyDescent="0.2">
      <c r="A353" s="20" t="s">
        <v>8</v>
      </c>
      <c r="B353" s="48">
        <v>420269</v>
      </c>
      <c r="C353" s="21">
        <v>346</v>
      </c>
      <c r="D353" s="21"/>
      <c r="E353" s="21">
        <f t="shared" si="190"/>
        <v>346</v>
      </c>
      <c r="F353" s="21">
        <f>ROUND(8235*K353,)</f>
        <v>1064</v>
      </c>
      <c r="G353" s="21"/>
      <c r="H353" s="22"/>
      <c r="I353" s="3">
        <f t="shared" si="179"/>
        <v>1410</v>
      </c>
      <c r="K353" s="2">
        <v>0.12920000000000001</v>
      </c>
    </row>
    <row r="354" spans="1:11" ht="25.5" x14ac:dyDescent="0.2">
      <c r="A354" s="23" t="s">
        <v>9</v>
      </c>
      <c r="B354" s="49" t="s">
        <v>10</v>
      </c>
      <c r="C354" s="24">
        <v>2265</v>
      </c>
      <c r="D354" s="24">
        <f t="shared" ref="D354:H354" si="191">SUM(D355,D359,D363)</f>
        <v>0</v>
      </c>
      <c r="E354" s="24">
        <f t="shared" si="191"/>
        <v>2265</v>
      </c>
      <c r="F354" s="24">
        <f t="shared" si="191"/>
        <v>6958</v>
      </c>
      <c r="G354" s="24">
        <f t="shared" si="191"/>
        <v>0</v>
      </c>
      <c r="H354" s="25">
        <f t="shared" si="191"/>
        <v>0</v>
      </c>
      <c r="I354" s="3">
        <f t="shared" si="179"/>
        <v>9223</v>
      </c>
    </row>
    <row r="355" spans="1:11" x14ac:dyDescent="0.2">
      <c r="A355" s="26" t="s">
        <v>11</v>
      </c>
      <c r="B355" s="50" t="s">
        <v>12</v>
      </c>
      <c r="C355" s="24">
        <v>2265</v>
      </c>
      <c r="D355" s="24">
        <f t="shared" ref="D355:H355" si="192">SUM(D356:D358)</f>
        <v>0</v>
      </c>
      <c r="E355" s="24">
        <f t="shared" si="192"/>
        <v>2265</v>
      </c>
      <c r="F355" s="24">
        <f t="shared" si="192"/>
        <v>6958</v>
      </c>
      <c r="G355" s="24">
        <f t="shared" si="192"/>
        <v>0</v>
      </c>
      <c r="H355" s="25">
        <f t="shared" si="192"/>
        <v>0</v>
      </c>
      <c r="I355" s="3">
        <f t="shared" si="179"/>
        <v>9223</v>
      </c>
      <c r="K355" s="2">
        <v>0.84489999999999998</v>
      </c>
    </row>
    <row r="356" spans="1:11" x14ac:dyDescent="0.2">
      <c r="A356" s="27" t="s">
        <v>13</v>
      </c>
      <c r="B356" s="51" t="s">
        <v>14</v>
      </c>
      <c r="C356" s="21">
        <v>2265</v>
      </c>
      <c r="D356" s="21"/>
      <c r="E356" s="21">
        <f t="shared" ref="E356:E358" si="193">SUM(C356,D356)</f>
        <v>2265</v>
      </c>
      <c r="F356" s="21">
        <f>ROUND(8235*K355,)</f>
        <v>6958</v>
      </c>
      <c r="G356" s="21"/>
      <c r="H356" s="22"/>
      <c r="I356" s="3">
        <f t="shared" si="179"/>
        <v>9223</v>
      </c>
    </row>
    <row r="357" spans="1:11" hidden="1" x14ac:dyDescent="0.2">
      <c r="A357" s="27" t="s">
        <v>15</v>
      </c>
      <c r="B357" s="52" t="s">
        <v>16</v>
      </c>
      <c r="C357" s="21">
        <v>0</v>
      </c>
      <c r="D357" s="21"/>
      <c r="E357" s="21">
        <f t="shared" si="193"/>
        <v>0</v>
      </c>
      <c r="F357" s="21"/>
      <c r="G357" s="21"/>
      <c r="H357" s="22"/>
      <c r="I357" s="3">
        <f t="shared" si="179"/>
        <v>0</v>
      </c>
    </row>
    <row r="358" spans="1:11" hidden="1" x14ac:dyDescent="0.2">
      <c r="A358" s="27" t="s">
        <v>17</v>
      </c>
      <c r="B358" s="52" t="s">
        <v>18</v>
      </c>
      <c r="C358" s="21">
        <v>0</v>
      </c>
      <c r="D358" s="21"/>
      <c r="E358" s="21">
        <f t="shared" si="193"/>
        <v>0</v>
      </c>
      <c r="F358" s="21"/>
      <c r="G358" s="21"/>
      <c r="H358" s="22"/>
      <c r="I358" s="3">
        <f t="shared" si="179"/>
        <v>0</v>
      </c>
    </row>
    <row r="359" spans="1:11" hidden="1" x14ac:dyDescent="0.2">
      <c r="A359" s="26" t="s">
        <v>19</v>
      </c>
      <c r="B359" s="53" t="s">
        <v>20</v>
      </c>
      <c r="C359" s="24">
        <v>0</v>
      </c>
      <c r="D359" s="24">
        <f t="shared" ref="D359:H359" si="194">SUM(D360:D362)</f>
        <v>0</v>
      </c>
      <c r="E359" s="24">
        <f t="shared" si="194"/>
        <v>0</v>
      </c>
      <c r="F359" s="24">
        <f t="shared" si="194"/>
        <v>0</v>
      </c>
      <c r="G359" s="24">
        <f t="shared" si="194"/>
        <v>0</v>
      </c>
      <c r="H359" s="25">
        <f t="shared" si="194"/>
        <v>0</v>
      </c>
      <c r="I359" s="3">
        <f t="shared" si="179"/>
        <v>0</v>
      </c>
    </row>
    <row r="360" spans="1:11" hidden="1" x14ac:dyDescent="0.2">
      <c r="A360" s="27" t="s">
        <v>13</v>
      </c>
      <c r="B360" s="52" t="s">
        <v>21</v>
      </c>
      <c r="C360" s="21">
        <v>0</v>
      </c>
      <c r="D360" s="21"/>
      <c r="E360" s="21">
        <f t="shared" ref="E360:E362" si="195">SUM(C360,D360)</f>
        <v>0</v>
      </c>
      <c r="F360" s="21"/>
      <c r="G360" s="21"/>
      <c r="H360" s="22"/>
      <c r="I360" s="3">
        <f t="shared" si="179"/>
        <v>0</v>
      </c>
    </row>
    <row r="361" spans="1:11" hidden="1" x14ac:dyDescent="0.2">
      <c r="A361" s="27" t="s">
        <v>15</v>
      </c>
      <c r="B361" s="52" t="s">
        <v>22</v>
      </c>
      <c r="C361" s="21">
        <v>0</v>
      </c>
      <c r="D361" s="21"/>
      <c r="E361" s="21">
        <f t="shared" si="195"/>
        <v>0</v>
      </c>
      <c r="F361" s="21"/>
      <c r="G361" s="21"/>
      <c r="H361" s="22"/>
      <c r="I361" s="3">
        <f t="shared" si="179"/>
        <v>0</v>
      </c>
    </row>
    <row r="362" spans="1:11" hidden="1" x14ac:dyDescent="0.2">
      <c r="A362" s="27" t="s">
        <v>17</v>
      </c>
      <c r="B362" s="52" t="s">
        <v>23</v>
      </c>
      <c r="C362" s="21">
        <v>0</v>
      </c>
      <c r="D362" s="21"/>
      <c r="E362" s="21">
        <f t="shared" si="195"/>
        <v>0</v>
      </c>
      <c r="F362" s="21"/>
      <c r="G362" s="21"/>
      <c r="H362" s="22"/>
      <c r="I362" s="3">
        <f t="shared" si="179"/>
        <v>0</v>
      </c>
    </row>
    <row r="363" spans="1:11" hidden="1" x14ac:dyDescent="0.2">
      <c r="A363" s="26" t="s">
        <v>24</v>
      </c>
      <c r="B363" s="53" t="s">
        <v>25</v>
      </c>
      <c r="C363" s="24">
        <v>0</v>
      </c>
      <c r="D363" s="24">
        <f t="shared" ref="D363:H363" si="196">SUM(D364:D366)</f>
        <v>0</v>
      </c>
      <c r="E363" s="24">
        <f t="shared" si="196"/>
        <v>0</v>
      </c>
      <c r="F363" s="24">
        <f t="shared" si="196"/>
        <v>0</v>
      </c>
      <c r="G363" s="24">
        <f t="shared" si="196"/>
        <v>0</v>
      </c>
      <c r="H363" s="25">
        <f t="shared" si="196"/>
        <v>0</v>
      </c>
      <c r="I363" s="3">
        <f t="shared" si="179"/>
        <v>0</v>
      </c>
    </row>
    <row r="364" spans="1:11" hidden="1" x14ac:dyDescent="0.2">
      <c r="A364" s="27" t="s">
        <v>13</v>
      </c>
      <c r="B364" s="52" t="s">
        <v>26</v>
      </c>
      <c r="C364" s="21">
        <v>0</v>
      </c>
      <c r="D364" s="21"/>
      <c r="E364" s="21">
        <f t="shared" ref="E364:E366" si="197">SUM(C364,D364)</f>
        <v>0</v>
      </c>
      <c r="F364" s="21"/>
      <c r="G364" s="21"/>
      <c r="H364" s="22"/>
      <c r="I364" s="3">
        <f t="shared" si="179"/>
        <v>0</v>
      </c>
    </row>
    <row r="365" spans="1:11" hidden="1" x14ac:dyDescent="0.2">
      <c r="A365" s="27" t="s">
        <v>15</v>
      </c>
      <c r="B365" s="52" t="s">
        <v>27</v>
      </c>
      <c r="C365" s="21">
        <v>0</v>
      </c>
      <c r="D365" s="21"/>
      <c r="E365" s="21">
        <f t="shared" si="197"/>
        <v>0</v>
      </c>
      <c r="F365" s="21"/>
      <c r="G365" s="21"/>
      <c r="H365" s="22"/>
      <c r="I365" s="3">
        <f t="shared" si="179"/>
        <v>0</v>
      </c>
    </row>
    <row r="366" spans="1:11" hidden="1" x14ac:dyDescent="0.2">
      <c r="A366" s="27" t="s">
        <v>17</v>
      </c>
      <c r="B366" s="52" t="s">
        <v>28</v>
      </c>
      <c r="C366" s="21">
        <v>0</v>
      </c>
      <c r="D366" s="21"/>
      <c r="E366" s="21">
        <f t="shared" si="197"/>
        <v>0</v>
      </c>
      <c r="F366" s="21"/>
      <c r="G366" s="21"/>
      <c r="H366" s="22"/>
      <c r="I366" s="3">
        <f t="shared" si="179"/>
        <v>0</v>
      </c>
    </row>
    <row r="367" spans="1:11" s="40" customFormat="1" x14ac:dyDescent="0.2">
      <c r="A367" s="36" t="s">
        <v>80</v>
      </c>
      <c r="B367" s="65"/>
      <c r="C367" s="37">
        <v>4113</v>
      </c>
      <c r="D367" s="37">
        <f t="shared" ref="D367:H367" si="198">SUM(D368,D371,D394)</f>
        <v>0</v>
      </c>
      <c r="E367" s="37">
        <f t="shared" si="198"/>
        <v>4113</v>
      </c>
      <c r="F367" s="37">
        <f t="shared" si="198"/>
        <v>13318.5</v>
      </c>
      <c r="G367" s="37">
        <f t="shared" si="198"/>
        <v>0</v>
      </c>
      <c r="H367" s="38">
        <f t="shared" si="198"/>
        <v>0</v>
      </c>
      <c r="I367" s="39">
        <f t="shared" si="179"/>
        <v>17431.5</v>
      </c>
    </row>
    <row r="368" spans="1:11" x14ac:dyDescent="0.2">
      <c r="A368" s="31" t="s">
        <v>30</v>
      </c>
      <c r="B368" s="55">
        <v>20</v>
      </c>
      <c r="C368" s="24">
        <v>2</v>
      </c>
      <c r="D368" s="24">
        <f t="shared" ref="D368:H368" si="199">SUM(D369)</f>
        <v>0</v>
      </c>
      <c r="E368" s="24">
        <f t="shared" si="199"/>
        <v>2</v>
      </c>
      <c r="F368" s="24">
        <f t="shared" si="199"/>
        <v>0</v>
      </c>
      <c r="G368" s="24">
        <f t="shared" si="199"/>
        <v>0</v>
      </c>
      <c r="H368" s="25">
        <f t="shared" si="199"/>
        <v>0</v>
      </c>
      <c r="I368" s="3">
        <f t="shared" si="179"/>
        <v>2</v>
      </c>
    </row>
    <row r="369" spans="1:11" x14ac:dyDescent="0.2">
      <c r="A369" s="27" t="s">
        <v>31</v>
      </c>
      <c r="B369" s="56" t="s">
        <v>32</v>
      </c>
      <c r="C369" s="21">
        <v>2</v>
      </c>
      <c r="D369" s="21"/>
      <c r="E369" s="21">
        <f>C369+D369</f>
        <v>2</v>
      </c>
      <c r="F369" s="21"/>
      <c r="G369" s="21"/>
      <c r="H369" s="22"/>
      <c r="I369" s="3">
        <f t="shared" si="179"/>
        <v>2</v>
      </c>
    </row>
    <row r="370" spans="1:11" hidden="1" x14ac:dyDescent="0.2">
      <c r="A370" s="27"/>
      <c r="B370" s="51"/>
      <c r="C370" s="21"/>
      <c r="D370" s="21"/>
      <c r="E370" s="21"/>
      <c r="F370" s="21"/>
      <c r="G370" s="21"/>
      <c r="H370" s="22"/>
      <c r="I370" s="3">
        <f t="shared" si="179"/>
        <v>0</v>
      </c>
    </row>
    <row r="371" spans="1:11" ht="25.5" x14ac:dyDescent="0.2">
      <c r="A371" s="31" t="s">
        <v>33</v>
      </c>
      <c r="B371" s="57">
        <v>58</v>
      </c>
      <c r="C371" s="24">
        <v>4111</v>
      </c>
      <c r="D371" s="24">
        <f t="shared" ref="D371:H371" si="200">SUM(D372,D379,D386)</f>
        <v>0</v>
      </c>
      <c r="E371" s="24">
        <f t="shared" si="200"/>
        <v>4111</v>
      </c>
      <c r="F371" s="24">
        <f t="shared" si="200"/>
        <v>13318.5</v>
      </c>
      <c r="G371" s="24">
        <f t="shared" si="200"/>
        <v>0</v>
      </c>
      <c r="H371" s="25">
        <f t="shared" si="200"/>
        <v>0</v>
      </c>
      <c r="I371" s="3">
        <f t="shared" si="179"/>
        <v>17429.5</v>
      </c>
    </row>
    <row r="372" spans="1:11" x14ac:dyDescent="0.2">
      <c r="A372" s="31" t="s">
        <v>34</v>
      </c>
      <c r="B372" s="58" t="s">
        <v>35</v>
      </c>
      <c r="C372" s="24">
        <v>4111</v>
      </c>
      <c r="D372" s="24">
        <f t="shared" ref="D372:H372" si="201">SUM(D376,D377,D378)</f>
        <v>0</v>
      </c>
      <c r="E372" s="24">
        <f t="shared" si="201"/>
        <v>4111</v>
      </c>
      <c r="F372" s="24">
        <f t="shared" si="201"/>
        <v>13318.5</v>
      </c>
      <c r="G372" s="24">
        <f t="shared" si="201"/>
        <v>0</v>
      </c>
      <c r="H372" s="25">
        <f t="shared" si="201"/>
        <v>0</v>
      </c>
      <c r="I372" s="3">
        <f t="shared" si="179"/>
        <v>17429.5</v>
      </c>
    </row>
    <row r="373" spans="1:11" hidden="1" x14ac:dyDescent="0.2">
      <c r="A373" s="32" t="s">
        <v>1</v>
      </c>
      <c r="B373" s="59"/>
      <c r="C373" s="24"/>
      <c r="D373" s="24"/>
      <c r="E373" s="24"/>
      <c r="F373" s="24"/>
      <c r="G373" s="24"/>
      <c r="H373" s="25"/>
      <c r="I373" s="3">
        <f t="shared" si="179"/>
        <v>0</v>
      </c>
    </row>
    <row r="374" spans="1:11" x14ac:dyDescent="0.2">
      <c r="A374" s="32" t="s">
        <v>36</v>
      </c>
      <c r="B374" s="59"/>
      <c r="C374" s="24">
        <v>0</v>
      </c>
      <c r="D374" s="24">
        <f t="shared" ref="D374:H374" si="202">D376+D377+D378-D375</f>
        <v>0</v>
      </c>
      <c r="E374" s="24">
        <f t="shared" si="202"/>
        <v>0</v>
      </c>
      <c r="F374" s="24">
        <f>F376+F377+F378-F375</f>
        <v>0</v>
      </c>
      <c r="G374" s="24">
        <f t="shared" si="202"/>
        <v>0</v>
      </c>
      <c r="H374" s="25">
        <f t="shared" si="202"/>
        <v>0</v>
      </c>
      <c r="I374" s="3">
        <f t="shared" si="179"/>
        <v>0</v>
      </c>
    </row>
    <row r="375" spans="1:11" x14ac:dyDescent="0.2">
      <c r="A375" s="32" t="s">
        <v>37</v>
      </c>
      <c r="B375" s="59"/>
      <c r="C375" s="24">
        <v>4111</v>
      </c>
      <c r="D375" s="24"/>
      <c r="E375" s="24">
        <f t="shared" ref="E375:E378" si="203">C375+D375</f>
        <v>4111</v>
      </c>
      <c r="F375" s="24">
        <v>13318.5</v>
      </c>
      <c r="G375" s="24"/>
      <c r="H375" s="25"/>
      <c r="I375" s="3">
        <f t="shared" si="179"/>
        <v>17429.5</v>
      </c>
    </row>
    <row r="376" spans="1:11" x14ac:dyDescent="0.2">
      <c r="A376" s="20" t="s">
        <v>38</v>
      </c>
      <c r="B376" s="60" t="s">
        <v>39</v>
      </c>
      <c r="C376" s="21">
        <v>638</v>
      </c>
      <c r="D376" s="21"/>
      <c r="E376" s="21">
        <f t="shared" si="203"/>
        <v>638</v>
      </c>
      <c r="F376" s="21">
        <f>ROUND(8235*(J376+K376),)</f>
        <v>1277</v>
      </c>
      <c r="G376" s="21"/>
      <c r="H376" s="22"/>
      <c r="I376" s="3">
        <f t="shared" si="179"/>
        <v>1915</v>
      </c>
      <c r="J376" s="2">
        <v>2.5899999999999999E-2</v>
      </c>
      <c r="K376" s="2">
        <v>0.12920000000000001</v>
      </c>
    </row>
    <row r="377" spans="1:11" x14ac:dyDescent="0.2">
      <c r="A377" s="20" t="s">
        <v>40</v>
      </c>
      <c r="B377" s="60" t="s">
        <v>41</v>
      </c>
      <c r="C377" s="21">
        <v>3473</v>
      </c>
      <c r="D377" s="21"/>
      <c r="E377" s="21">
        <f t="shared" si="203"/>
        <v>3473</v>
      </c>
      <c r="F377" s="21">
        <f>ROUND(8235*(J377+K377),)</f>
        <v>6958</v>
      </c>
      <c r="G377" s="21"/>
      <c r="H377" s="22"/>
      <c r="I377" s="3">
        <f t="shared" si="179"/>
        <v>10431</v>
      </c>
      <c r="J377" s="2">
        <v>0.84489999999999998</v>
      </c>
    </row>
    <row r="378" spans="1:11" x14ac:dyDescent="0.2">
      <c r="A378" s="20" t="s">
        <v>42</v>
      </c>
      <c r="B378" s="61" t="s">
        <v>43</v>
      </c>
      <c r="C378" s="21">
        <v>0</v>
      </c>
      <c r="D378" s="21"/>
      <c r="E378" s="21">
        <f t="shared" si="203"/>
        <v>0</v>
      </c>
      <c r="F378" s="21">
        <f>13318.5-8235</f>
        <v>5083.5</v>
      </c>
      <c r="G378" s="21"/>
      <c r="H378" s="22"/>
      <c r="I378" s="3">
        <f t="shared" si="179"/>
        <v>5083.5</v>
      </c>
    </row>
    <row r="379" spans="1:11" hidden="1" x14ac:dyDescent="0.2">
      <c r="A379" s="31" t="s">
        <v>44</v>
      </c>
      <c r="B379" s="62" t="s">
        <v>45</v>
      </c>
      <c r="C379" s="24">
        <v>0</v>
      </c>
      <c r="D379" s="24">
        <f t="shared" ref="D379:H379" si="204">SUM(D383,D384,D385)</f>
        <v>0</v>
      </c>
      <c r="E379" s="24">
        <f t="shared" si="204"/>
        <v>0</v>
      </c>
      <c r="F379" s="24">
        <f t="shared" si="204"/>
        <v>0</v>
      </c>
      <c r="G379" s="24">
        <f t="shared" si="204"/>
        <v>0</v>
      </c>
      <c r="H379" s="25">
        <f t="shared" si="204"/>
        <v>0</v>
      </c>
      <c r="I379" s="3">
        <f t="shared" si="179"/>
        <v>0</v>
      </c>
    </row>
    <row r="380" spans="1:11" hidden="1" x14ac:dyDescent="0.2">
      <c r="A380" s="82" t="s">
        <v>1</v>
      </c>
      <c r="B380" s="62"/>
      <c r="C380" s="24"/>
      <c r="D380" s="24"/>
      <c r="E380" s="24"/>
      <c r="F380" s="24"/>
      <c r="G380" s="24"/>
      <c r="H380" s="25"/>
      <c r="I380" s="3">
        <f t="shared" si="179"/>
        <v>0</v>
      </c>
    </row>
    <row r="381" spans="1:11" hidden="1" x14ac:dyDescent="0.2">
      <c r="A381" s="32" t="s">
        <v>36</v>
      </c>
      <c r="B381" s="59"/>
      <c r="C381" s="24">
        <v>0</v>
      </c>
      <c r="D381" s="24">
        <f t="shared" ref="D381:H381" si="205">D383+D384+D385-D382</f>
        <v>0</v>
      </c>
      <c r="E381" s="24">
        <f t="shared" si="205"/>
        <v>0</v>
      </c>
      <c r="F381" s="24">
        <f t="shared" si="205"/>
        <v>0</v>
      </c>
      <c r="G381" s="24">
        <f t="shared" si="205"/>
        <v>0</v>
      </c>
      <c r="H381" s="25">
        <f t="shared" si="205"/>
        <v>0</v>
      </c>
      <c r="I381" s="3">
        <f t="shared" si="179"/>
        <v>0</v>
      </c>
    </row>
    <row r="382" spans="1:11" hidden="1" x14ac:dyDescent="0.2">
      <c r="A382" s="32" t="s">
        <v>37</v>
      </c>
      <c r="B382" s="59"/>
      <c r="C382" s="24">
        <v>0</v>
      </c>
      <c r="D382" s="24"/>
      <c r="E382" s="24">
        <f t="shared" ref="E382:E385" si="206">C382+D382</f>
        <v>0</v>
      </c>
      <c r="F382" s="24"/>
      <c r="G382" s="24"/>
      <c r="H382" s="25"/>
      <c r="I382" s="3">
        <f t="shared" si="179"/>
        <v>0</v>
      </c>
    </row>
    <row r="383" spans="1:11" hidden="1" x14ac:dyDescent="0.2">
      <c r="A383" s="20" t="s">
        <v>38</v>
      </c>
      <c r="B383" s="61" t="s">
        <v>46</v>
      </c>
      <c r="C383" s="21">
        <v>0</v>
      </c>
      <c r="D383" s="21"/>
      <c r="E383" s="21">
        <f t="shared" si="206"/>
        <v>0</v>
      </c>
      <c r="F383" s="21"/>
      <c r="G383" s="21"/>
      <c r="H383" s="22"/>
      <c r="I383" s="3">
        <f t="shared" si="179"/>
        <v>0</v>
      </c>
    </row>
    <row r="384" spans="1:11" hidden="1" x14ac:dyDescent="0.2">
      <c r="A384" s="20" t="s">
        <v>40</v>
      </c>
      <c r="B384" s="61" t="s">
        <v>47</v>
      </c>
      <c r="C384" s="21">
        <v>0</v>
      </c>
      <c r="D384" s="21"/>
      <c r="E384" s="21">
        <f t="shared" si="206"/>
        <v>0</v>
      </c>
      <c r="F384" s="21"/>
      <c r="G384" s="21"/>
      <c r="H384" s="22"/>
      <c r="I384" s="3">
        <f t="shared" si="179"/>
        <v>0</v>
      </c>
    </row>
    <row r="385" spans="1:9" hidden="1" x14ac:dyDescent="0.2">
      <c r="A385" s="20" t="s">
        <v>42</v>
      </c>
      <c r="B385" s="61" t="s">
        <v>48</v>
      </c>
      <c r="C385" s="21">
        <v>0</v>
      </c>
      <c r="D385" s="21"/>
      <c r="E385" s="21">
        <f t="shared" si="206"/>
        <v>0</v>
      </c>
      <c r="F385" s="21"/>
      <c r="G385" s="21"/>
      <c r="H385" s="22"/>
      <c r="I385" s="3">
        <f t="shared" si="179"/>
        <v>0</v>
      </c>
    </row>
    <row r="386" spans="1:9" hidden="1" x14ac:dyDescent="0.2">
      <c r="A386" s="31" t="s">
        <v>49</v>
      </c>
      <c r="B386" s="63" t="s">
        <v>50</v>
      </c>
      <c r="C386" s="24">
        <v>0</v>
      </c>
      <c r="D386" s="24">
        <f t="shared" ref="D386:H386" si="207">SUM(D390,D391,D392)</f>
        <v>0</v>
      </c>
      <c r="E386" s="24">
        <f t="shared" si="207"/>
        <v>0</v>
      </c>
      <c r="F386" s="24">
        <f t="shared" si="207"/>
        <v>0</v>
      </c>
      <c r="G386" s="24">
        <f t="shared" si="207"/>
        <v>0</v>
      </c>
      <c r="H386" s="25">
        <f t="shared" si="207"/>
        <v>0</v>
      </c>
      <c r="I386" s="3">
        <f t="shared" si="179"/>
        <v>0</v>
      </c>
    </row>
    <row r="387" spans="1:9" hidden="1" x14ac:dyDescent="0.2">
      <c r="A387" s="82" t="s">
        <v>1</v>
      </c>
      <c r="B387" s="63"/>
      <c r="C387" s="24"/>
      <c r="D387" s="24"/>
      <c r="E387" s="24"/>
      <c r="F387" s="24"/>
      <c r="G387" s="24"/>
      <c r="H387" s="25"/>
      <c r="I387" s="3">
        <f t="shared" si="179"/>
        <v>0</v>
      </c>
    </row>
    <row r="388" spans="1:9" hidden="1" x14ac:dyDescent="0.2">
      <c r="A388" s="32" t="s">
        <v>36</v>
      </c>
      <c r="B388" s="59"/>
      <c r="C388" s="24">
        <v>0</v>
      </c>
      <c r="D388" s="24">
        <f t="shared" ref="D388:H388" si="208">D390+D391+D392-D389</f>
        <v>0</v>
      </c>
      <c r="E388" s="24">
        <f t="shared" si="208"/>
        <v>0</v>
      </c>
      <c r="F388" s="24">
        <f t="shared" si="208"/>
        <v>0</v>
      </c>
      <c r="G388" s="24">
        <f t="shared" si="208"/>
        <v>0</v>
      </c>
      <c r="H388" s="25">
        <f t="shared" si="208"/>
        <v>0</v>
      </c>
      <c r="I388" s="3">
        <f t="shared" si="179"/>
        <v>0</v>
      </c>
    </row>
    <row r="389" spans="1:9" hidden="1" x14ac:dyDescent="0.2">
      <c r="A389" s="32" t="s">
        <v>37</v>
      </c>
      <c r="B389" s="59"/>
      <c r="C389" s="24">
        <v>0</v>
      </c>
      <c r="D389" s="24"/>
      <c r="E389" s="24">
        <f t="shared" ref="E389:E392" si="209">C389+D389</f>
        <v>0</v>
      </c>
      <c r="F389" s="24"/>
      <c r="G389" s="24"/>
      <c r="H389" s="25"/>
      <c r="I389" s="3">
        <f t="shared" si="179"/>
        <v>0</v>
      </c>
    </row>
    <row r="390" spans="1:9" hidden="1" x14ac:dyDescent="0.2">
      <c r="A390" s="20" t="s">
        <v>38</v>
      </c>
      <c r="B390" s="61" t="s">
        <v>51</v>
      </c>
      <c r="C390" s="21">
        <v>0</v>
      </c>
      <c r="D390" s="21"/>
      <c r="E390" s="21">
        <f t="shared" si="209"/>
        <v>0</v>
      </c>
      <c r="F390" s="21"/>
      <c r="G390" s="21"/>
      <c r="H390" s="22"/>
      <c r="I390" s="3">
        <f t="shared" si="179"/>
        <v>0</v>
      </c>
    </row>
    <row r="391" spans="1:9" hidden="1" x14ac:dyDescent="0.2">
      <c r="A391" s="20" t="s">
        <v>40</v>
      </c>
      <c r="B391" s="61" t="s">
        <v>52</v>
      </c>
      <c r="C391" s="21">
        <v>0</v>
      </c>
      <c r="D391" s="21"/>
      <c r="E391" s="21">
        <f t="shared" si="209"/>
        <v>0</v>
      </c>
      <c r="F391" s="21"/>
      <c r="G391" s="21"/>
      <c r="H391" s="22"/>
      <c r="I391" s="3">
        <f t="shared" si="179"/>
        <v>0</v>
      </c>
    </row>
    <row r="392" spans="1:9" hidden="1" x14ac:dyDescent="0.2">
      <c r="A392" s="20" t="s">
        <v>42</v>
      </c>
      <c r="B392" s="61" t="s">
        <v>53</v>
      </c>
      <c r="C392" s="21">
        <v>0</v>
      </c>
      <c r="D392" s="21"/>
      <c r="E392" s="21">
        <f t="shared" si="209"/>
        <v>0</v>
      </c>
      <c r="F392" s="21"/>
      <c r="G392" s="21"/>
      <c r="H392" s="22"/>
      <c r="I392" s="3">
        <f t="shared" si="179"/>
        <v>0</v>
      </c>
    </row>
    <row r="393" spans="1:9" hidden="1" x14ac:dyDescent="0.2">
      <c r="A393" s="83"/>
      <c r="B393" s="95"/>
      <c r="C393" s="21"/>
      <c r="D393" s="21"/>
      <c r="E393" s="21"/>
      <c r="F393" s="21"/>
      <c r="G393" s="21"/>
      <c r="H393" s="22"/>
      <c r="I393" s="3">
        <f t="shared" si="179"/>
        <v>0</v>
      </c>
    </row>
    <row r="394" spans="1:9" hidden="1" x14ac:dyDescent="0.2">
      <c r="A394" s="26" t="s">
        <v>54</v>
      </c>
      <c r="B394" s="63" t="s">
        <v>55</v>
      </c>
      <c r="C394" s="24">
        <v>0</v>
      </c>
      <c r="D394" s="24"/>
      <c r="E394" s="24">
        <f>C394+D394</f>
        <v>0</v>
      </c>
      <c r="F394" s="24"/>
      <c r="G394" s="24"/>
      <c r="H394" s="25"/>
      <c r="I394" s="3">
        <f t="shared" si="179"/>
        <v>0</v>
      </c>
    </row>
    <row r="395" spans="1:9" hidden="1" x14ac:dyDescent="0.2">
      <c r="A395" s="83"/>
      <c r="B395" s="95"/>
      <c r="C395" s="21"/>
      <c r="D395" s="21"/>
      <c r="E395" s="21"/>
      <c r="F395" s="21"/>
      <c r="G395" s="21"/>
      <c r="H395" s="22"/>
      <c r="I395" s="3">
        <f t="shared" si="179"/>
        <v>0</v>
      </c>
    </row>
    <row r="396" spans="1:9" hidden="1" x14ac:dyDescent="0.2">
      <c r="A396" s="26" t="s">
        <v>56</v>
      </c>
      <c r="B396" s="63"/>
      <c r="C396" s="24">
        <v>0</v>
      </c>
      <c r="D396" s="24">
        <f t="shared" ref="D396:H396" si="210">D349-D367</f>
        <v>0</v>
      </c>
      <c r="E396" s="24">
        <f t="shared" si="210"/>
        <v>0</v>
      </c>
      <c r="F396" s="24">
        <f t="shared" si="210"/>
        <v>0</v>
      </c>
      <c r="G396" s="24">
        <f t="shared" si="210"/>
        <v>0</v>
      </c>
      <c r="H396" s="25">
        <f t="shared" si="210"/>
        <v>0</v>
      </c>
      <c r="I396" s="3">
        <f t="shared" si="179"/>
        <v>0</v>
      </c>
    </row>
    <row r="397" spans="1:9" hidden="1" x14ac:dyDescent="0.2">
      <c r="A397" s="81"/>
      <c r="B397" s="95"/>
      <c r="C397" s="21"/>
      <c r="D397" s="21"/>
      <c r="E397" s="21"/>
      <c r="F397" s="21"/>
      <c r="G397" s="21"/>
      <c r="H397" s="22"/>
      <c r="I397" s="3">
        <f t="shared" si="179"/>
        <v>0</v>
      </c>
    </row>
    <row r="398" spans="1:9" x14ac:dyDescent="0.2">
      <c r="A398" s="88" t="s">
        <v>83</v>
      </c>
      <c r="B398" s="97" t="s">
        <v>4</v>
      </c>
      <c r="C398" s="89">
        <v>8000</v>
      </c>
      <c r="D398" s="89">
        <f t="shared" ref="D398:H398" si="211">SUM(D428,D477,D525,D574)</f>
        <v>0</v>
      </c>
      <c r="E398" s="89">
        <f t="shared" si="211"/>
        <v>8000</v>
      </c>
      <c r="F398" s="89">
        <f t="shared" si="211"/>
        <v>3626</v>
      </c>
      <c r="G398" s="89">
        <f t="shared" si="211"/>
        <v>0</v>
      </c>
      <c r="H398" s="90">
        <f t="shared" si="211"/>
        <v>0</v>
      </c>
      <c r="I398" s="3">
        <f t="shared" ref="I398:I461" si="212">SUM(E398:H398)</f>
        <v>11626</v>
      </c>
    </row>
    <row r="399" spans="1:9" x14ac:dyDescent="0.2">
      <c r="A399" s="33" t="s">
        <v>84</v>
      </c>
      <c r="B399" s="64"/>
      <c r="C399" s="34">
        <v>8000</v>
      </c>
      <c r="D399" s="34">
        <f t="shared" ref="D399:H399" si="213">SUM(D400,D403,D426)</f>
        <v>0</v>
      </c>
      <c r="E399" s="34">
        <f t="shared" si="213"/>
        <v>8000</v>
      </c>
      <c r="F399" s="34">
        <f t="shared" si="213"/>
        <v>3626</v>
      </c>
      <c r="G399" s="34">
        <f t="shared" si="213"/>
        <v>0</v>
      </c>
      <c r="H399" s="35">
        <f t="shared" si="213"/>
        <v>0</v>
      </c>
      <c r="I399" s="3">
        <f t="shared" si="212"/>
        <v>11626</v>
      </c>
    </row>
    <row r="400" spans="1:9" hidden="1" x14ac:dyDescent="0.2">
      <c r="A400" s="31" t="s">
        <v>30</v>
      </c>
      <c r="B400" s="55">
        <v>20</v>
      </c>
      <c r="C400" s="24">
        <v>0</v>
      </c>
      <c r="D400" s="24">
        <f t="shared" ref="D400:H400" si="214">SUM(D401)</f>
        <v>0</v>
      </c>
      <c r="E400" s="24">
        <f t="shared" si="214"/>
        <v>0</v>
      </c>
      <c r="F400" s="24">
        <f t="shared" si="214"/>
        <v>0</v>
      </c>
      <c r="G400" s="24">
        <f t="shared" si="214"/>
        <v>0</v>
      </c>
      <c r="H400" s="25">
        <f t="shared" si="214"/>
        <v>0</v>
      </c>
      <c r="I400" s="3">
        <f t="shared" si="212"/>
        <v>0</v>
      </c>
    </row>
    <row r="401" spans="1:9" hidden="1" x14ac:dyDescent="0.2">
      <c r="A401" s="27" t="s">
        <v>31</v>
      </c>
      <c r="B401" s="56" t="s">
        <v>32</v>
      </c>
      <c r="C401" s="21">
        <v>0</v>
      </c>
      <c r="D401" s="21">
        <f>SUM(D448,D497,D545,D594)</f>
        <v>0</v>
      </c>
      <c r="E401" s="21">
        <f>C401+D401</f>
        <v>0</v>
      </c>
      <c r="F401" s="21">
        <f>SUM(F448,F497,F545,F594)</f>
        <v>0</v>
      </c>
      <c r="G401" s="21">
        <f>SUM(G448,G497,G545,G594)</f>
        <v>0</v>
      </c>
      <c r="H401" s="22">
        <f>SUM(H448,H497,H545,H594)</f>
        <v>0</v>
      </c>
      <c r="I401" s="3">
        <f t="shared" si="212"/>
        <v>0</v>
      </c>
    </row>
    <row r="402" spans="1:9" hidden="1" x14ac:dyDescent="0.2">
      <c r="A402" s="27"/>
      <c r="B402" s="51"/>
      <c r="C402" s="21"/>
      <c r="D402" s="21"/>
      <c r="E402" s="21"/>
      <c r="F402" s="21"/>
      <c r="G402" s="21"/>
      <c r="H402" s="22"/>
      <c r="I402" s="3">
        <f t="shared" si="212"/>
        <v>0</v>
      </c>
    </row>
    <row r="403" spans="1:9" ht="25.5" x14ac:dyDescent="0.2">
      <c r="A403" s="31" t="s">
        <v>33</v>
      </c>
      <c r="B403" s="57">
        <v>58</v>
      </c>
      <c r="C403" s="24">
        <v>8000</v>
      </c>
      <c r="D403" s="24">
        <f t="shared" ref="D403:H403" si="215">SUM(D404,D411,D418)</f>
        <v>0</v>
      </c>
      <c r="E403" s="24">
        <f t="shared" si="215"/>
        <v>8000</v>
      </c>
      <c r="F403" s="24">
        <f t="shared" si="215"/>
        <v>3626</v>
      </c>
      <c r="G403" s="24">
        <f t="shared" si="215"/>
        <v>0</v>
      </c>
      <c r="H403" s="25">
        <f t="shared" si="215"/>
        <v>0</v>
      </c>
      <c r="I403" s="3">
        <f t="shared" si="212"/>
        <v>11626</v>
      </c>
    </row>
    <row r="404" spans="1:9" x14ac:dyDescent="0.2">
      <c r="A404" s="31" t="s">
        <v>34</v>
      </c>
      <c r="B404" s="58" t="s">
        <v>35</v>
      </c>
      <c r="C404" s="24">
        <v>4000</v>
      </c>
      <c r="D404" s="24">
        <f t="shared" ref="D404:H404" si="216">SUM(D408,D409,D410)</f>
        <v>0</v>
      </c>
      <c r="E404" s="24">
        <f t="shared" si="216"/>
        <v>4000</v>
      </c>
      <c r="F404" s="24">
        <f t="shared" si="216"/>
        <v>3626</v>
      </c>
      <c r="G404" s="24">
        <f t="shared" si="216"/>
        <v>0</v>
      </c>
      <c r="H404" s="25">
        <f t="shared" si="216"/>
        <v>0</v>
      </c>
      <c r="I404" s="3">
        <f t="shared" si="212"/>
        <v>7626</v>
      </c>
    </row>
    <row r="405" spans="1:9" hidden="1" x14ac:dyDescent="0.2">
      <c r="A405" s="32" t="s">
        <v>1</v>
      </c>
      <c r="B405" s="59"/>
      <c r="C405" s="24"/>
      <c r="D405" s="24"/>
      <c r="E405" s="24"/>
      <c r="F405" s="24"/>
      <c r="G405" s="24"/>
      <c r="H405" s="25"/>
      <c r="I405" s="3">
        <f t="shared" si="212"/>
        <v>0</v>
      </c>
    </row>
    <row r="406" spans="1:9" hidden="1" x14ac:dyDescent="0.2">
      <c r="A406" s="32" t="s">
        <v>36</v>
      </c>
      <c r="B406" s="59"/>
      <c r="C406" s="24">
        <v>0</v>
      </c>
      <c r="D406" s="24">
        <f t="shared" ref="D406:H406" si="217">D408+D409+D410-D407</f>
        <v>0</v>
      </c>
      <c r="E406" s="24">
        <f t="shared" si="217"/>
        <v>0</v>
      </c>
      <c r="F406" s="24">
        <f t="shared" si="217"/>
        <v>0</v>
      </c>
      <c r="G406" s="24">
        <f t="shared" si="217"/>
        <v>0</v>
      </c>
      <c r="H406" s="25">
        <f t="shared" si="217"/>
        <v>0</v>
      </c>
      <c r="I406" s="3">
        <f t="shared" si="212"/>
        <v>0</v>
      </c>
    </row>
    <row r="407" spans="1:9" x14ac:dyDescent="0.2">
      <c r="A407" s="32" t="s">
        <v>37</v>
      </c>
      <c r="B407" s="59"/>
      <c r="C407" s="24">
        <v>4000</v>
      </c>
      <c r="D407" s="24">
        <f t="shared" ref="D407:H410" si="218">SUM(D454,D503,D551,D600)</f>
        <v>0</v>
      </c>
      <c r="E407" s="24">
        <f t="shared" si="218"/>
        <v>4000</v>
      </c>
      <c r="F407" s="24">
        <f t="shared" si="218"/>
        <v>3626</v>
      </c>
      <c r="G407" s="24">
        <f t="shared" si="218"/>
        <v>0</v>
      </c>
      <c r="H407" s="25">
        <f t="shared" si="218"/>
        <v>0</v>
      </c>
      <c r="I407" s="3">
        <f t="shared" si="212"/>
        <v>7626</v>
      </c>
    </row>
    <row r="408" spans="1:9" x14ac:dyDescent="0.2">
      <c r="A408" s="20" t="s">
        <v>38</v>
      </c>
      <c r="B408" s="60" t="s">
        <v>39</v>
      </c>
      <c r="C408" s="21">
        <v>711</v>
      </c>
      <c r="D408" s="21">
        <f t="shared" si="218"/>
        <v>0</v>
      </c>
      <c r="E408" s="21">
        <f t="shared" ref="E408:E410" si="219">C408+D408</f>
        <v>711</v>
      </c>
      <c r="F408" s="21">
        <f t="shared" si="218"/>
        <v>644</v>
      </c>
      <c r="G408" s="21">
        <f t="shared" si="218"/>
        <v>0</v>
      </c>
      <c r="H408" s="22">
        <f t="shared" si="218"/>
        <v>0</v>
      </c>
      <c r="I408" s="3">
        <f t="shared" si="212"/>
        <v>1355</v>
      </c>
    </row>
    <row r="409" spans="1:9" x14ac:dyDescent="0.2">
      <c r="A409" s="20" t="s">
        <v>40</v>
      </c>
      <c r="B409" s="60" t="s">
        <v>41</v>
      </c>
      <c r="C409" s="21">
        <v>1658.6</v>
      </c>
      <c r="D409" s="21">
        <f t="shared" si="218"/>
        <v>0</v>
      </c>
      <c r="E409" s="21">
        <f t="shared" si="219"/>
        <v>1658.6</v>
      </c>
      <c r="F409" s="21">
        <f t="shared" si="218"/>
        <v>1504</v>
      </c>
      <c r="G409" s="21">
        <f t="shared" si="218"/>
        <v>0</v>
      </c>
      <c r="H409" s="22">
        <f t="shared" si="218"/>
        <v>0</v>
      </c>
      <c r="I409" s="3">
        <f t="shared" si="212"/>
        <v>3162.6</v>
      </c>
    </row>
    <row r="410" spans="1:9" x14ac:dyDescent="0.2">
      <c r="A410" s="20" t="s">
        <v>42</v>
      </c>
      <c r="B410" s="61" t="s">
        <v>43</v>
      </c>
      <c r="C410" s="21">
        <v>1630.4</v>
      </c>
      <c r="D410" s="21">
        <f t="shared" si="218"/>
        <v>0</v>
      </c>
      <c r="E410" s="21">
        <f t="shared" si="219"/>
        <v>1630.4</v>
      </c>
      <c r="F410" s="21">
        <f t="shared" si="218"/>
        <v>1478</v>
      </c>
      <c r="G410" s="21">
        <f t="shared" si="218"/>
        <v>0</v>
      </c>
      <c r="H410" s="22">
        <f t="shared" si="218"/>
        <v>0</v>
      </c>
      <c r="I410" s="3">
        <f t="shared" si="212"/>
        <v>3108.4</v>
      </c>
    </row>
    <row r="411" spans="1:9" x14ac:dyDescent="0.2">
      <c r="A411" s="31" t="s">
        <v>44</v>
      </c>
      <c r="B411" s="62" t="s">
        <v>45</v>
      </c>
      <c r="C411" s="24">
        <v>4000</v>
      </c>
      <c r="D411" s="24">
        <f t="shared" ref="D411:H411" si="220">SUM(D415,D416,D417)</f>
        <v>0</v>
      </c>
      <c r="E411" s="24">
        <f t="shared" si="220"/>
        <v>4000</v>
      </c>
      <c r="F411" s="24">
        <f t="shared" si="220"/>
        <v>0</v>
      </c>
      <c r="G411" s="24">
        <f t="shared" si="220"/>
        <v>0</v>
      </c>
      <c r="H411" s="25">
        <f t="shared" si="220"/>
        <v>0</v>
      </c>
      <c r="I411" s="3">
        <f t="shared" si="212"/>
        <v>4000</v>
      </c>
    </row>
    <row r="412" spans="1:9" hidden="1" x14ac:dyDescent="0.2">
      <c r="A412" s="82" t="s">
        <v>1</v>
      </c>
      <c r="B412" s="62"/>
      <c r="C412" s="24"/>
      <c r="D412" s="24"/>
      <c r="E412" s="24"/>
      <c r="F412" s="24"/>
      <c r="G412" s="24"/>
      <c r="H412" s="25"/>
      <c r="I412" s="3">
        <f t="shared" si="212"/>
        <v>0</v>
      </c>
    </row>
    <row r="413" spans="1:9" x14ac:dyDescent="0.2">
      <c r="A413" s="32" t="s">
        <v>36</v>
      </c>
      <c r="B413" s="59"/>
      <c r="C413" s="24">
        <v>3942</v>
      </c>
      <c r="D413" s="24">
        <f t="shared" ref="D413:H413" si="221">D415+D416+D417-D414</f>
        <v>0</v>
      </c>
      <c r="E413" s="24">
        <f t="shared" si="221"/>
        <v>3942</v>
      </c>
      <c r="F413" s="24">
        <f t="shared" si="221"/>
        <v>0</v>
      </c>
      <c r="G413" s="24">
        <f t="shared" si="221"/>
        <v>0</v>
      </c>
      <c r="H413" s="25">
        <f t="shared" si="221"/>
        <v>0</v>
      </c>
      <c r="I413" s="3">
        <f t="shared" si="212"/>
        <v>3942</v>
      </c>
    </row>
    <row r="414" spans="1:9" x14ac:dyDescent="0.2">
      <c r="A414" s="32" t="s">
        <v>37</v>
      </c>
      <c r="B414" s="59"/>
      <c r="C414" s="24">
        <v>58</v>
      </c>
      <c r="D414" s="24">
        <f t="shared" ref="D414:H417" si="222">SUM(D461,D510,D558,D607)</f>
        <v>0</v>
      </c>
      <c r="E414" s="24">
        <f t="shared" si="222"/>
        <v>58</v>
      </c>
      <c r="F414" s="24">
        <f t="shared" si="222"/>
        <v>0</v>
      </c>
      <c r="G414" s="24">
        <f t="shared" si="222"/>
        <v>0</v>
      </c>
      <c r="H414" s="25">
        <f t="shared" si="222"/>
        <v>0</v>
      </c>
      <c r="I414" s="3">
        <f t="shared" si="212"/>
        <v>58</v>
      </c>
    </row>
    <row r="415" spans="1:9" x14ac:dyDescent="0.2">
      <c r="A415" s="20" t="s">
        <v>38</v>
      </c>
      <c r="B415" s="61" t="s">
        <v>46</v>
      </c>
      <c r="C415" s="21">
        <v>614</v>
      </c>
      <c r="D415" s="21">
        <f t="shared" si="222"/>
        <v>0</v>
      </c>
      <c r="E415" s="21">
        <f t="shared" ref="E415:E417" si="223">C415+D415</f>
        <v>614</v>
      </c>
      <c r="F415" s="21">
        <f t="shared" si="222"/>
        <v>0</v>
      </c>
      <c r="G415" s="21">
        <f t="shared" si="222"/>
        <v>0</v>
      </c>
      <c r="H415" s="22">
        <f t="shared" si="222"/>
        <v>0</v>
      </c>
      <c r="I415" s="3">
        <f t="shared" si="212"/>
        <v>614</v>
      </c>
    </row>
    <row r="416" spans="1:9" x14ac:dyDescent="0.2">
      <c r="A416" s="20" t="s">
        <v>40</v>
      </c>
      <c r="B416" s="61" t="s">
        <v>47</v>
      </c>
      <c r="C416" s="21">
        <v>3386</v>
      </c>
      <c r="D416" s="21">
        <f t="shared" si="222"/>
        <v>0</v>
      </c>
      <c r="E416" s="21">
        <f t="shared" si="223"/>
        <v>3386</v>
      </c>
      <c r="F416" s="21">
        <f t="shared" si="222"/>
        <v>0</v>
      </c>
      <c r="G416" s="21">
        <f t="shared" si="222"/>
        <v>0</v>
      </c>
      <c r="H416" s="22">
        <f t="shared" si="222"/>
        <v>0</v>
      </c>
      <c r="I416" s="3">
        <f t="shared" si="212"/>
        <v>3386</v>
      </c>
    </row>
    <row r="417" spans="1:9" hidden="1" x14ac:dyDescent="0.2">
      <c r="A417" s="20" t="s">
        <v>42</v>
      </c>
      <c r="B417" s="61" t="s">
        <v>48</v>
      </c>
      <c r="C417" s="21">
        <v>0</v>
      </c>
      <c r="D417" s="21">
        <f t="shared" si="222"/>
        <v>0</v>
      </c>
      <c r="E417" s="21">
        <f t="shared" si="223"/>
        <v>0</v>
      </c>
      <c r="F417" s="21">
        <f t="shared" si="222"/>
        <v>0</v>
      </c>
      <c r="G417" s="21">
        <f t="shared" si="222"/>
        <v>0</v>
      </c>
      <c r="H417" s="22">
        <f t="shared" si="222"/>
        <v>0</v>
      </c>
      <c r="I417" s="3">
        <f t="shared" si="212"/>
        <v>0</v>
      </c>
    </row>
    <row r="418" spans="1:9" hidden="1" x14ac:dyDescent="0.2">
      <c r="A418" s="31" t="s">
        <v>49</v>
      </c>
      <c r="B418" s="63" t="s">
        <v>50</v>
      </c>
      <c r="C418" s="24">
        <v>0</v>
      </c>
      <c r="D418" s="24">
        <f t="shared" ref="D418:H418" si="224">SUM(D422,D423,D424)</f>
        <v>0</v>
      </c>
      <c r="E418" s="24">
        <f t="shared" si="224"/>
        <v>0</v>
      </c>
      <c r="F418" s="24">
        <f t="shared" si="224"/>
        <v>0</v>
      </c>
      <c r="G418" s="24">
        <f t="shared" si="224"/>
        <v>0</v>
      </c>
      <c r="H418" s="25">
        <f t="shared" si="224"/>
        <v>0</v>
      </c>
      <c r="I418" s="3">
        <f t="shared" si="212"/>
        <v>0</v>
      </c>
    </row>
    <row r="419" spans="1:9" hidden="1" x14ac:dyDescent="0.2">
      <c r="A419" s="82" t="s">
        <v>1</v>
      </c>
      <c r="B419" s="63"/>
      <c r="C419" s="24"/>
      <c r="D419" s="24"/>
      <c r="E419" s="24"/>
      <c r="F419" s="24"/>
      <c r="G419" s="24"/>
      <c r="H419" s="25"/>
      <c r="I419" s="3">
        <f t="shared" si="212"/>
        <v>0</v>
      </c>
    </row>
    <row r="420" spans="1:9" hidden="1" x14ac:dyDescent="0.2">
      <c r="A420" s="32" t="s">
        <v>36</v>
      </c>
      <c r="B420" s="59"/>
      <c r="C420" s="24">
        <v>0</v>
      </c>
      <c r="D420" s="24">
        <f t="shared" ref="D420:H420" si="225">D422+D423+D424-D421</f>
        <v>0</v>
      </c>
      <c r="E420" s="24">
        <f t="shared" si="225"/>
        <v>0</v>
      </c>
      <c r="F420" s="24">
        <f t="shared" si="225"/>
        <v>0</v>
      </c>
      <c r="G420" s="24">
        <f t="shared" si="225"/>
        <v>0</v>
      </c>
      <c r="H420" s="25">
        <f t="shared" si="225"/>
        <v>0</v>
      </c>
      <c r="I420" s="3">
        <f t="shared" si="212"/>
        <v>0</v>
      </c>
    </row>
    <row r="421" spans="1:9" hidden="1" x14ac:dyDescent="0.2">
      <c r="A421" s="32" t="s">
        <v>37</v>
      </c>
      <c r="B421" s="59"/>
      <c r="C421" s="24">
        <v>0</v>
      </c>
      <c r="D421" s="24">
        <f t="shared" ref="D421:H424" si="226">SUM(D468,D517,D565,D614)</f>
        <v>0</v>
      </c>
      <c r="E421" s="24">
        <f t="shared" si="226"/>
        <v>0</v>
      </c>
      <c r="F421" s="24">
        <f t="shared" si="226"/>
        <v>0</v>
      </c>
      <c r="G421" s="24">
        <f t="shared" si="226"/>
        <v>0</v>
      </c>
      <c r="H421" s="25">
        <f t="shared" si="226"/>
        <v>0</v>
      </c>
      <c r="I421" s="3">
        <f t="shared" si="212"/>
        <v>0</v>
      </c>
    </row>
    <row r="422" spans="1:9" hidden="1" x14ac:dyDescent="0.2">
      <c r="A422" s="20" t="s">
        <v>38</v>
      </c>
      <c r="B422" s="61" t="s">
        <v>51</v>
      </c>
      <c r="C422" s="21">
        <v>0</v>
      </c>
      <c r="D422" s="21">
        <f t="shared" si="226"/>
        <v>0</v>
      </c>
      <c r="E422" s="21">
        <f t="shared" ref="E422:E424" si="227">C422+D422</f>
        <v>0</v>
      </c>
      <c r="F422" s="21">
        <f t="shared" si="226"/>
        <v>0</v>
      </c>
      <c r="G422" s="21">
        <f t="shared" si="226"/>
        <v>0</v>
      </c>
      <c r="H422" s="22">
        <f t="shared" si="226"/>
        <v>0</v>
      </c>
      <c r="I422" s="3">
        <f t="shared" si="212"/>
        <v>0</v>
      </c>
    </row>
    <row r="423" spans="1:9" hidden="1" x14ac:dyDescent="0.2">
      <c r="A423" s="20" t="s">
        <v>40</v>
      </c>
      <c r="B423" s="61" t="s">
        <v>52</v>
      </c>
      <c r="C423" s="21">
        <v>0</v>
      </c>
      <c r="D423" s="21">
        <f t="shared" si="226"/>
        <v>0</v>
      </c>
      <c r="E423" s="21">
        <f t="shared" si="227"/>
        <v>0</v>
      </c>
      <c r="F423" s="21">
        <f t="shared" si="226"/>
        <v>0</v>
      </c>
      <c r="G423" s="21">
        <f t="shared" si="226"/>
        <v>0</v>
      </c>
      <c r="H423" s="22">
        <f t="shared" si="226"/>
        <v>0</v>
      </c>
      <c r="I423" s="3">
        <f t="shared" si="212"/>
        <v>0</v>
      </c>
    </row>
    <row r="424" spans="1:9" hidden="1" x14ac:dyDescent="0.2">
      <c r="A424" s="20" t="s">
        <v>42</v>
      </c>
      <c r="B424" s="61" t="s">
        <v>53</v>
      </c>
      <c r="C424" s="21">
        <v>0</v>
      </c>
      <c r="D424" s="21">
        <f t="shared" si="226"/>
        <v>0</v>
      </c>
      <c r="E424" s="21">
        <f t="shared" si="227"/>
        <v>0</v>
      </c>
      <c r="F424" s="21">
        <f t="shared" si="226"/>
        <v>0</v>
      </c>
      <c r="G424" s="21">
        <f t="shared" si="226"/>
        <v>0</v>
      </c>
      <c r="H424" s="22">
        <f t="shared" si="226"/>
        <v>0</v>
      </c>
      <c r="I424" s="3">
        <f t="shared" si="212"/>
        <v>0</v>
      </c>
    </row>
    <row r="425" spans="1:9" hidden="1" x14ac:dyDescent="0.2">
      <c r="A425" s="83"/>
      <c r="B425" s="95"/>
      <c r="C425" s="21"/>
      <c r="D425" s="21"/>
      <c r="E425" s="21"/>
      <c r="F425" s="21"/>
      <c r="G425" s="21"/>
      <c r="H425" s="22"/>
      <c r="I425" s="3">
        <f t="shared" si="212"/>
        <v>0</v>
      </c>
    </row>
    <row r="426" spans="1:9" hidden="1" x14ac:dyDescent="0.2">
      <c r="A426" s="26" t="s">
        <v>54</v>
      </c>
      <c r="B426" s="63" t="s">
        <v>55</v>
      </c>
      <c r="C426" s="24">
        <v>0</v>
      </c>
      <c r="D426" s="24">
        <f>SUM(D473,D522,D570,D619)</f>
        <v>0</v>
      </c>
      <c r="E426" s="24">
        <f>C426+D426</f>
        <v>0</v>
      </c>
      <c r="F426" s="24">
        <f>SUM(F473,F522,F570,F619)</f>
        <v>0</v>
      </c>
      <c r="G426" s="24">
        <f>SUM(G473,G522,G570,G619)</f>
        <v>0</v>
      </c>
      <c r="H426" s="25">
        <f>SUM(H473,H522,H570,H619)</f>
        <v>0</v>
      </c>
      <c r="I426" s="3">
        <f t="shared" si="212"/>
        <v>0</v>
      </c>
    </row>
    <row r="427" spans="1:9" hidden="1" x14ac:dyDescent="0.2">
      <c r="A427" s="81"/>
      <c r="B427" s="95"/>
      <c r="C427" s="21"/>
      <c r="D427" s="21"/>
      <c r="E427" s="21"/>
      <c r="F427" s="21"/>
      <c r="G427" s="21"/>
      <c r="H427" s="22"/>
      <c r="I427" s="3">
        <f t="shared" si="212"/>
        <v>0</v>
      </c>
    </row>
    <row r="428" spans="1:9" s="6" customFormat="1" ht="25.5" x14ac:dyDescent="0.2">
      <c r="A428" s="77" t="s">
        <v>66</v>
      </c>
      <c r="B428" s="78"/>
      <c r="C428" s="79">
        <v>4000</v>
      </c>
      <c r="D428" s="79">
        <f t="shared" ref="D428:H428" si="228">D429</f>
        <v>0</v>
      </c>
      <c r="E428" s="79">
        <f t="shared" si="228"/>
        <v>4000</v>
      </c>
      <c r="F428" s="79">
        <f t="shared" si="228"/>
        <v>3626</v>
      </c>
      <c r="G428" s="79">
        <f t="shared" si="228"/>
        <v>0</v>
      </c>
      <c r="H428" s="80">
        <f t="shared" si="228"/>
        <v>0</v>
      </c>
      <c r="I428" s="19">
        <f t="shared" si="212"/>
        <v>7626</v>
      </c>
    </row>
    <row r="429" spans="1:9" x14ac:dyDescent="0.2">
      <c r="A429" s="33" t="s">
        <v>61</v>
      </c>
      <c r="B429" s="64"/>
      <c r="C429" s="34">
        <v>4000</v>
      </c>
      <c r="D429" s="34">
        <f t="shared" ref="D429:H429" si="229">SUM(D430,D431,D432,D433)</f>
        <v>0</v>
      </c>
      <c r="E429" s="34">
        <f t="shared" si="229"/>
        <v>4000</v>
      </c>
      <c r="F429" s="34">
        <f t="shared" si="229"/>
        <v>3626</v>
      </c>
      <c r="G429" s="34">
        <f t="shared" si="229"/>
        <v>0</v>
      </c>
      <c r="H429" s="35">
        <f t="shared" si="229"/>
        <v>0</v>
      </c>
      <c r="I429" s="3">
        <f t="shared" si="212"/>
        <v>7626</v>
      </c>
    </row>
    <row r="430" spans="1:9" x14ac:dyDescent="0.2">
      <c r="A430" s="20" t="s">
        <v>6</v>
      </c>
      <c r="B430" s="48"/>
      <c r="C430" s="21">
        <v>4000</v>
      </c>
      <c r="D430" s="21"/>
      <c r="E430" s="21">
        <f t="shared" ref="E430" si="230">C430+D430</f>
        <v>4000</v>
      </c>
      <c r="F430" s="21">
        <v>3626</v>
      </c>
      <c r="G430" s="21"/>
      <c r="H430" s="22"/>
      <c r="I430" s="3">
        <f t="shared" si="212"/>
        <v>7626</v>
      </c>
    </row>
    <row r="431" spans="1:9" hidden="1" x14ac:dyDescent="0.2">
      <c r="A431" s="20" t="s">
        <v>7</v>
      </c>
      <c r="B431" s="94"/>
      <c r="C431" s="21">
        <v>0</v>
      </c>
      <c r="D431" s="21"/>
      <c r="E431" s="21">
        <v>0</v>
      </c>
      <c r="F431" s="21"/>
      <c r="G431" s="21"/>
      <c r="H431" s="22"/>
      <c r="I431" s="3">
        <f t="shared" si="212"/>
        <v>0</v>
      </c>
    </row>
    <row r="432" spans="1:9" ht="38.25" hidden="1" x14ac:dyDescent="0.2">
      <c r="A432" s="20" t="s">
        <v>8</v>
      </c>
      <c r="B432" s="48">
        <v>420269</v>
      </c>
      <c r="C432" s="21">
        <v>0</v>
      </c>
      <c r="D432" s="21"/>
      <c r="E432" s="21">
        <v>0</v>
      </c>
      <c r="F432" s="21"/>
      <c r="G432" s="21"/>
      <c r="H432" s="22"/>
      <c r="I432" s="3">
        <f t="shared" si="212"/>
        <v>0</v>
      </c>
    </row>
    <row r="433" spans="1:9" ht="25.5" hidden="1" x14ac:dyDescent="0.2">
      <c r="A433" s="23" t="s">
        <v>9</v>
      </c>
      <c r="B433" s="49" t="s">
        <v>10</v>
      </c>
      <c r="C433" s="24">
        <v>0</v>
      </c>
      <c r="D433" s="24">
        <v>0</v>
      </c>
      <c r="E433" s="24">
        <v>0</v>
      </c>
      <c r="F433" s="24">
        <v>0</v>
      </c>
      <c r="G433" s="24">
        <v>0</v>
      </c>
      <c r="H433" s="25">
        <v>0</v>
      </c>
      <c r="I433" s="3">
        <f t="shared" si="212"/>
        <v>0</v>
      </c>
    </row>
    <row r="434" spans="1:9" hidden="1" x14ac:dyDescent="0.2">
      <c r="A434" s="26" t="s">
        <v>11</v>
      </c>
      <c r="B434" s="50" t="s">
        <v>12</v>
      </c>
      <c r="C434" s="24">
        <v>0</v>
      </c>
      <c r="D434" s="24">
        <v>0</v>
      </c>
      <c r="E434" s="24">
        <v>0</v>
      </c>
      <c r="F434" s="24">
        <v>0</v>
      </c>
      <c r="G434" s="24">
        <v>0</v>
      </c>
      <c r="H434" s="25">
        <v>0</v>
      </c>
      <c r="I434" s="3">
        <f t="shared" si="212"/>
        <v>0</v>
      </c>
    </row>
    <row r="435" spans="1:9" hidden="1" x14ac:dyDescent="0.2">
      <c r="A435" s="27" t="s">
        <v>13</v>
      </c>
      <c r="B435" s="51" t="s">
        <v>14</v>
      </c>
      <c r="C435" s="21">
        <v>0</v>
      </c>
      <c r="D435" s="21"/>
      <c r="E435" s="21">
        <v>0</v>
      </c>
      <c r="F435" s="21"/>
      <c r="G435" s="21"/>
      <c r="H435" s="22"/>
      <c r="I435" s="3">
        <f t="shared" si="212"/>
        <v>0</v>
      </c>
    </row>
    <row r="436" spans="1:9" hidden="1" x14ac:dyDescent="0.2">
      <c r="A436" s="27" t="s">
        <v>15</v>
      </c>
      <c r="B436" s="52" t="s">
        <v>16</v>
      </c>
      <c r="C436" s="21">
        <v>0</v>
      </c>
      <c r="D436" s="21"/>
      <c r="E436" s="21">
        <v>0</v>
      </c>
      <c r="F436" s="21"/>
      <c r="G436" s="21"/>
      <c r="H436" s="22"/>
      <c r="I436" s="3">
        <f t="shared" si="212"/>
        <v>0</v>
      </c>
    </row>
    <row r="437" spans="1:9" hidden="1" x14ac:dyDescent="0.2">
      <c r="A437" s="27" t="s">
        <v>17</v>
      </c>
      <c r="B437" s="52" t="s">
        <v>18</v>
      </c>
      <c r="C437" s="21">
        <v>0</v>
      </c>
      <c r="D437" s="21"/>
      <c r="E437" s="21">
        <v>0</v>
      </c>
      <c r="F437" s="21"/>
      <c r="G437" s="21"/>
      <c r="H437" s="22"/>
      <c r="I437" s="3">
        <f t="shared" si="212"/>
        <v>0</v>
      </c>
    </row>
    <row r="438" spans="1:9" hidden="1" x14ac:dyDescent="0.2">
      <c r="A438" s="26" t="s">
        <v>19</v>
      </c>
      <c r="B438" s="53" t="s">
        <v>20</v>
      </c>
      <c r="C438" s="24">
        <v>0</v>
      </c>
      <c r="D438" s="24">
        <v>0</v>
      </c>
      <c r="E438" s="24">
        <v>0</v>
      </c>
      <c r="F438" s="24">
        <v>0</v>
      </c>
      <c r="G438" s="24">
        <v>0</v>
      </c>
      <c r="H438" s="25">
        <v>0</v>
      </c>
      <c r="I438" s="3">
        <f t="shared" si="212"/>
        <v>0</v>
      </c>
    </row>
    <row r="439" spans="1:9" hidden="1" x14ac:dyDescent="0.2">
      <c r="A439" s="27" t="s">
        <v>13</v>
      </c>
      <c r="B439" s="52" t="s">
        <v>21</v>
      </c>
      <c r="C439" s="21">
        <v>0</v>
      </c>
      <c r="D439" s="21"/>
      <c r="E439" s="21">
        <v>0</v>
      </c>
      <c r="F439" s="21"/>
      <c r="G439" s="21"/>
      <c r="H439" s="22"/>
      <c r="I439" s="3">
        <f t="shared" si="212"/>
        <v>0</v>
      </c>
    </row>
    <row r="440" spans="1:9" hidden="1" x14ac:dyDescent="0.2">
      <c r="A440" s="27" t="s">
        <v>15</v>
      </c>
      <c r="B440" s="52" t="s">
        <v>22</v>
      </c>
      <c r="C440" s="21">
        <v>0</v>
      </c>
      <c r="D440" s="21"/>
      <c r="E440" s="21">
        <v>0</v>
      </c>
      <c r="F440" s="21"/>
      <c r="G440" s="21"/>
      <c r="H440" s="22"/>
      <c r="I440" s="3">
        <f t="shared" si="212"/>
        <v>0</v>
      </c>
    </row>
    <row r="441" spans="1:9" hidden="1" x14ac:dyDescent="0.2">
      <c r="A441" s="27" t="s">
        <v>17</v>
      </c>
      <c r="B441" s="52" t="s">
        <v>23</v>
      </c>
      <c r="C441" s="21">
        <v>0</v>
      </c>
      <c r="D441" s="21"/>
      <c r="E441" s="21">
        <v>0</v>
      </c>
      <c r="F441" s="21"/>
      <c r="G441" s="21"/>
      <c r="H441" s="22"/>
      <c r="I441" s="3">
        <f t="shared" si="212"/>
        <v>0</v>
      </c>
    </row>
    <row r="442" spans="1:9" hidden="1" x14ac:dyDescent="0.2">
      <c r="A442" s="26" t="s">
        <v>24</v>
      </c>
      <c r="B442" s="53" t="s">
        <v>25</v>
      </c>
      <c r="C442" s="24">
        <v>0</v>
      </c>
      <c r="D442" s="24">
        <v>0</v>
      </c>
      <c r="E442" s="24">
        <v>0</v>
      </c>
      <c r="F442" s="24">
        <v>0</v>
      </c>
      <c r="G442" s="24">
        <v>0</v>
      </c>
      <c r="H442" s="25">
        <v>0</v>
      </c>
      <c r="I442" s="3">
        <f t="shared" si="212"/>
        <v>0</v>
      </c>
    </row>
    <row r="443" spans="1:9" hidden="1" x14ac:dyDescent="0.2">
      <c r="A443" s="27" t="s">
        <v>13</v>
      </c>
      <c r="B443" s="52" t="s">
        <v>26</v>
      </c>
      <c r="C443" s="21">
        <v>0</v>
      </c>
      <c r="D443" s="21"/>
      <c r="E443" s="21">
        <v>0</v>
      </c>
      <c r="F443" s="21"/>
      <c r="G443" s="21"/>
      <c r="H443" s="22"/>
      <c r="I443" s="3">
        <f t="shared" si="212"/>
        <v>0</v>
      </c>
    </row>
    <row r="444" spans="1:9" hidden="1" x14ac:dyDescent="0.2">
      <c r="A444" s="27" t="s">
        <v>15</v>
      </c>
      <c r="B444" s="52" t="s">
        <v>27</v>
      </c>
      <c r="C444" s="21">
        <v>0</v>
      </c>
      <c r="D444" s="21"/>
      <c r="E444" s="21">
        <v>0</v>
      </c>
      <c r="F444" s="21"/>
      <c r="G444" s="21"/>
      <c r="H444" s="22"/>
      <c r="I444" s="3">
        <f t="shared" si="212"/>
        <v>0</v>
      </c>
    </row>
    <row r="445" spans="1:9" hidden="1" x14ac:dyDescent="0.2">
      <c r="A445" s="27" t="s">
        <v>17</v>
      </c>
      <c r="B445" s="52" t="s">
        <v>28</v>
      </c>
      <c r="C445" s="21">
        <v>0</v>
      </c>
      <c r="D445" s="21"/>
      <c r="E445" s="21">
        <v>0</v>
      </c>
      <c r="F445" s="21"/>
      <c r="G445" s="21"/>
      <c r="H445" s="22"/>
      <c r="I445" s="3">
        <f t="shared" si="212"/>
        <v>0</v>
      </c>
    </row>
    <row r="446" spans="1:9" x14ac:dyDescent="0.2">
      <c r="A446" s="33" t="s">
        <v>80</v>
      </c>
      <c r="B446" s="64"/>
      <c r="C446" s="34">
        <v>4000</v>
      </c>
      <c r="D446" s="34">
        <f t="shared" ref="D446:H446" si="231">SUM(D447,D450,D473)</f>
        <v>0</v>
      </c>
      <c r="E446" s="34">
        <f t="shared" si="231"/>
        <v>4000</v>
      </c>
      <c r="F446" s="34">
        <f t="shared" si="231"/>
        <v>3626</v>
      </c>
      <c r="G446" s="34">
        <f t="shared" si="231"/>
        <v>0</v>
      </c>
      <c r="H446" s="35">
        <f t="shared" si="231"/>
        <v>0</v>
      </c>
      <c r="I446" s="3">
        <f t="shared" si="212"/>
        <v>7626</v>
      </c>
    </row>
    <row r="447" spans="1:9" hidden="1" x14ac:dyDescent="0.2">
      <c r="A447" s="31" t="s">
        <v>30</v>
      </c>
      <c r="B447" s="55">
        <v>20</v>
      </c>
      <c r="C447" s="24">
        <v>0</v>
      </c>
      <c r="D447" s="24">
        <f t="shared" ref="D447:H447" si="232">SUM(D448)</f>
        <v>0</v>
      </c>
      <c r="E447" s="24">
        <f t="shared" si="232"/>
        <v>0</v>
      </c>
      <c r="F447" s="24">
        <f t="shared" si="232"/>
        <v>0</v>
      </c>
      <c r="G447" s="24">
        <f t="shared" si="232"/>
        <v>0</v>
      </c>
      <c r="H447" s="25">
        <f t="shared" si="232"/>
        <v>0</v>
      </c>
      <c r="I447" s="3">
        <f t="shared" si="212"/>
        <v>0</v>
      </c>
    </row>
    <row r="448" spans="1:9" hidden="1" x14ac:dyDescent="0.2">
      <c r="A448" s="27" t="s">
        <v>31</v>
      </c>
      <c r="B448" s="56" t="s">
        <v>32</v>
      </c>
      <c r="C448" s="21">
        <v>0</v>
      </c>
      <c r="D448" s="21"/>
      <c r="E448" s="21">
        <f>C448+D448</f>
        <v>0</v>
      </c>
      <c r="F448" s="21"/>
      <c r="G448" s="21"/>
      <c r="H448" s="22"/>
      <c r="I448" s="3">
        <f t="shared" si="212"/>
        <v>0</v>
      </c>
    </row>
    <row r="449" spans="1:9" hidden="1" x14ac:dyDescent="0.2">
      <c r="A449" s="27"/>
      <c r="B449" s="51"/>
      <c r="C449" s="21"/>
      <c r="D449" s="21"/>
      <c r="E449" s="21"/>
      <c r="F449" s="21"/>
      <c r="G449" s="21"/>
      <c r="H449" s="22"/>
      <c r="I449" s="3">
        <f t="shared" si="212"/>
        <v>0</v>
      </c>
    </row>
    <row r="450" spans="1:9" ht="25.5" x14ac:dyDescent="0.2">
      <c r="A450" s="31" t="s">
        <v>33</v>
      </c>
      <c r="B450" s="57">
        <v>58</v>
      </c>
      <c r="C450" s="24">
        <v>4000</v>
      </c>
      <c r="D450" s="24">
        <f t="shared" ref="D450:H450" si="233">SUM(D451,D458,D465)</f>
        <v>0</v>
      </c>
      <c r="E450" s="24">
        <f t="shared" si="233"/>
        <v>4000</v>
      </c>
      <c r="F450" s="24">
        <f t="shared" si="233"/>
        <v>3626</v>
      </c>
      <c r="G450" s="24">
        <f t="shared" si="233"/>
        <v>0</v>
      </c>
      <c r="H450" s="25">
        <f t="shared" si="233"/>
        <v>0</v>
      </c>
      <c r="I450" s="3">
        <f t="shared" si="212"/>
        <v>7626</v>
      </c>
    </row>
    <row r="451" spans="1:9" x14ac:dyDescent="0.2">
      <c r="A451" s="31" t="s">
        <v>34</v>
      </c>
      <c r="B451" s="58" t="s">
        <v>35</v>
      </c>
      <c r="C451" s="24">
        <v>4000</v>
      </c>
      <c r="D451" s="24">
        <f t="shared" ref="D451:H451" si="234">SUM(D455,D456,D457)</f>
        <v>0</v>
      </c>
      <c r="E451" s="24">
        <f t="shared" si="234"/>
        <v>4000</v>
      </c>
      <c r="F451" s="24">
        <f t="shared" si="234"/>
        <v>3626</v>
      </c>
      <c r="G451" s="24">
        <f t="shared" si="234"/>
        <v>0</v>
      </c>
      <c r="H451" s="25">
        <f t="shared" si="234"/>
        <v>0</v>
      </c>
      <c r="I451" s="3">
        <f t="shared" si="212"/>
        <v>7626</v>
      </c>
    </row>
    <row r="452" spans="1:9" hidden="1" x14ac:dyDescent="0.2">
      <c r="A452" s="32" t="s">
        <v>1</v>
      </c>
      <c r="B452" s="59"/>
      <c r="C452" s="24"/>
      <c r="D452" s="24"/>
      <c r="E452" s="24"/>
      <c r="F452" s="24"/>
      <c r="G452" s="24"/>
      <c r="H452" s="25"/>
      <c r="I452" s="3">
        <f t="shared" si="212"/>
        <v>0</v>
      </c>
    </row>
    <row r="453" spans="1:9" hidden="1" x14ac:dyDescent="0.2">
      <c r="A453" s="32" t="s">
        <v>36</v>
      </c>
      <c r="B453" s="59"/>
      <c r="C453" s="24">
        <v>0</v>
      </c>
      <c r="D453" s="24">
        <f t="shared" ref="D453:H453" si="235">D455+D456+D457-D454</f>
        <v>0</v>
      </c>
      <c r="E453" s="24">
        <f t="shared" si="235"/>
        <v>0</v>
      </c>
      <c r="F453" s="24">
        <f t="shared" si="235"/>
        <v>0</v>
      </c>
      <c r="G453" s="24">
        <f t="shared" si="235"/>
        <v>0</v>
      </c>
      <c r="H453" s="25">
        <f t="shared" si="235"/>
        <v>0</v>
      </c>
      <c r="I453" s="3">
        <f t="shared" si="212"/>
        <v>0</v>
      </c>
    </row>
    <row r="454" spans="1:9" x14ac:dyDescent="0.2">
      <c r="A454" s="32" t="s">
        <v>37</v>
      </c>
      <c r="B454" s="59"/>
      <c r="C454" s="24">
        <v>4000</v>
      </c>
      <c r="D454" s="24"/>
      <c r="E454" s="24">
        <f t="shared" ref="E454:E457" si="236">C454+D454</f>
        <v>4000</v>
      </c>
      <c r="F454" s="24">
        <v>3626</v>
      </c>
      <c r="G454" s="24"/>
      <c r="H454" s="25"/>
      <c r="I454" s="3">
        <f t="shared" si="212"/>
        <v>7626</v>
      </c>
    </row>
    <row r="455" spans="1:9" x14ac:dyDescent="0.2">
      <c r="A455" s="20" t="s">
        <v>38</v>
      </c>
      <c r="B455" s="60" t="s">
        <v>39</v>
      </c>
      <c r="C455" s="21">
        <v>711</v>
      </c>
      <c r="D455" s="21"/>
      <c r="E455" s="21">
        <f t="shared" si="236"/>
        <v>711</v>
      </c>
      <c r="F455" s="21">
        <f>ROUND(3626*E455/E$451,)-1</f>
        <v>644</v>
      </c>
      <c r="G455" s="21"/>
      <c r="H455" s="22"/>
      <c r="I455" s="3">
        <f t="shared" si="212"/>
        <v>1355</v>
      </c>
    </row>
    <row r="456" spans="1:9" x14ac:dyDescent="0.2">
      <c r="A456" s="20" t="s">
        <v>40</v>
      </c>
      <c r="B456" s="60" t="s">
        <v>41</v>
      </c>
      <c r="C456" s="21">
        <v>1658.6</v>
      </c>
      <c r="D456" s="21"/>
      <c r="E456" s="21">
        <f t="shared" si="236"/>
        <v>1658.6</v>
      </c>
      <c r="F456" s="21">
        <f t="shared" ref="F456:F457" si="237">ROUND(3626*E456/E$451,)</f>
        <v>1504</v>
      </c>
      <c r="G456" s="21"/>
      <c r="H456" s="22"/>
      <c r="I456" s="3">
        <f t="shared" si="212"/>
        <v>3162.6</v>
      </c>
    </row>
    <row r="457" spans="1:9" x14ac:dyDescent="0.2">
      <c r="A457" s="20" t="s">
        <v>42</v>
      </c>
      <c r="B457" s="61" t="s">
        <v>43</v>
      </c>
      <c r="C457" s="21">
        <v>1630.4</v>
      </c>
      <c r="D457" s="21"/>
      <c r="E457" s="21">
        <f t="shared" si="236"/>
        <v>1630.4</v>
      </c>
      <c r="F457" s="21">
        <f t="shared" si="237"/>
        <v>1478</v>
      </c>
      <c r="G457" s="21"/>
      <c r="H457" s="22"/>
      <c r="I457" s="3">
        <f t="shared" si="212"/>
        <v>3108.4</v>
      </c>
    </row>
    <row r="458" spans="1:9" hidden="1" x14ac:dyDescent="0.2">
      <c r="A458" s="31" t="s">
        <v>44</v>
      </c>
      <c r="B458" s="62" t="s">
        <v>45</v>
      </c>
      <c r="C458" s="24">
        <v>0</v>
      </c>
      <c r="D458" s="24">
        <f t="shared" ref="D458:H458" si="238">SUM(D462,D463,D464)</f>
        <v>0</v>
      </c>
      <c r="E458" s="24">
        <f t="shared" si="238"/>
        <v>0</v>
      </c>
      <c r="F458" s="24">
        <f t="shared" si="238"/>
        <v>0</v>
      </c>
      <c r="G458" s="24">
        <f t="shared" si="238"/>
        <v>0</v>
      </c>
      <c r="H458" s="25">
        <f t="shared" si="238"/>
        <v>0</v>
      </c>
      <c r="I458" s="3">
        <f t="shared" si="212"/>
        <v>0</v>
      </c>
    </row>
    <row r="459" spans="1:9" hidden="1" x14ac:dyDescent="0.2">
      <c r="A459" s="82" t="s">
        <v>1</v>
      </c>
      <c r="B459" s="62"/>
      <c r="C459" s="24"/>
      <c r="D459" s="24"/>
      <c r="E459" s="24"/>
      <c r="F459" s="24"/>
      <c r="G459" s="24"/>
      <c r="H459" s="25"/>
      <c r="I459" s="3">
        <f t="shared" si="212"/>
        <v>0</v>
      </c>
    </row>
    <row r="460" spans="1:9" hidden="1" x14ac:dyDescent="0.2">
      <c r="A460" s="32" t="s">
        <v>36</v>
      </c>
      <c r="B460" s="59"/>
      <c r="C460" s="24">
        <v>0</v>
      </c>
      <c r="D460" s="24">
        <f t="shared" ref="D460:H460" si="239">D462+D463+D464-D461</f>
        <v>0</v>
      </c>
      <c r="E460" s="24">
        <f t="shared" si="239"/>
        <v>0</v>
      </c>
      <c r="F460" s="24">
        <f t="shared" si="239"/>
        <v>0</v>
      </c>
      <c r="G460" s="24">
        <f t="shared" si="239"/>
        <v>0</v>
      </c>
      <c r="H460" s="25">
        <f t="shared" si="239"/>
        <v>0</v>
      </c>
      <c r="I460" s="3">
        <f t="shared" si="212"/>
        <v>0</v>
      </c>
    </row>
    <row r="461" spans="1:9" hidden="1" x14ac:dyDescent="0.2">
      <c r="A461" s="32" t="s">
        <v>37</v>
      </c>
      <c r="B461" s="59"/>
      <c r="C461" s="24">
        <v>0</v>
      </c>
      <c r="D461" s="24"/>
      <c r="E461" s="24">
        <f t="shared" ref="E461:E464" si="240">C461+D461</f>
        <v>0</v>
      </c>
      <c r="F461" s="24"/>
      <c r="G461" s="24"/>
      <c r="H461" s="25"/>
      <c r="I461" s="3">
        <f t="shared" si="212"/>
        <v>0</v>
      </c>
    </row>
    <row r="462" spans="1:9" hidden="1" x14ac:dyDescent="0.2">
      <c r="A462" s="20" t="s">
        <v>38</v>
      </c>
      <c r="B462" s="61" t="s">
        <v>46</v>
      </c>
      <c r="C462" s="21">
        <v>0</v>
      </c>
      <c r="D462" s="21"/>
      <c r="E462" s="21">
        <f t="shared" si="240"/>
        <v>0</v>
      </c>
      <c r="F462" s="21"/>
      <c r="G462" s="21"/>
      <c r="H462" s="22"/>
      <c r="I462" s="3">
        <f t="shared" ref="I462:I525" si="241">SUM(E462:H462)</f>
        <v>0</v>
      </c>
    </row>
    <row r="463" spans="1:9" hidden="1" x14ac:dyDescent="0.2">
      <c r="A463" s="20" t="s">
        <v>40</v>
      </c>
      <c r="B463" s="61" t="s">
        <v>47</v>
      </c>
      <c r="C463" s="21">
        <v>0</v>
      </c>
      <c r="D463" s="21"/>
      <c r="E463" s="21">
        <f t="shared" si="240"/>
        <v>0</v>
      </c>
      <c r="F463" s="21"/>
      <c r="G463" s="21"/>
      <c r="H463" s="22"/>
      <c r="I463" s="3">
        <f t="shared" si="241"/>
        <v>0</v>
      </c>
    </row>
    <row r="464" spans="1:9" hidden="1" x14ac:dyDescent="0.2">
      <c r="A464" s="20" t="s">
        <v>42</v>
      </c>
      <c r="B464" s="61" t="s">
        <v>48</v>
      </c>
      <c r="C464" s="21">
        <v>0</v>
      </c>
      <c r="D464" s="21"/>
      <c r="E464" s="21">
        <f t="shared" si="240"/>
        <v>0</v>
      </c>
      <c r="F464" s="21"/>
      <c r="G464" s="21"/>
      <c r="H464" s="22"/>
      <c r="I464" s="3">
        <f t="shared" si="241"/>
        <v>0</v>
      </c>
    </row>
    <row r="465" spans="1:9" hidden="1" x14ac:dyDescent="0.2">
      <c r="A465" s="31" t="s">
        <v>49</v>
      </c>
      <c r="B465" s="63" t="s">
        <v>50</v>
      </c>
      <c r="C465" s="24">
        <v>0</v>
      </c>
      <c r="D465" s="24">
        <f t="shared" ref="D465:H465" si="242">SUM(D469,D470,D471)</f>
        <v>0</v>
      </c>
      <c r="E465" s="24">
        <f t="shared" si="242"/>
        <v>0</v>
      </c>
      <c r="F465" s="24">
        <f t="shared" si="242"/>
        <v>0</v>
      </c>
      <c r="G465" s="24">
        <f t="shared" si="242"/>
        <v>0</v>
      </c>
      <c r="H465" s="25">
        <f t="shared" si="242"/>
        <v>0</v>
      </c>
      <c r="I465" s="3">
        <f t="shared" si="241"/>
        <v>0</v>
      </c>
    </row>
    <row r="466" spans="1:9" hidden="1" x14ac:dyDescent="0.2">
      <c r="A466" s="82" t="s">
        <v>1</v>
      </c>
      <c r="B466" s="63"/>
      <c r="C466" s="24"/>
      <c r="D466" s="24"/>
      <c r="E466" s="24"/>
      <c r="F466" s="24"/>
      <c r="G466" s="24"/>
      <c r="H466" s="25"/>
      <c r="I466" s="3">
        <f t="shared" si="241"/>
        <v>0</v>
      </c>
    </row>
    <row r="467" spans="1:9" hidden="1" x14ac:dyDescent="0.2">
      <c r="A467" s="32" t="s">
        <v>36</v>
      </c>
      <c r="B467" s="59"/>
      <c r="C467" s="24">
        <v>0</v>
      </c>
      <c r="D467" s="24">
        <f t="shared" ref="D467:H467" si="243">D469+D470+D471-D468</f>
        <v>0</v>
      </c>
      <c r="E467" s="24">
        <f t="shared" si="243"/>
        <v>0</v>
      </c>
      <c r="F467" s="24">
        <f t="shared" si="243"/>
        <v>0</v>
      </c>
      <c r="G467" s="24">
        <f t="shared" si="243"/>
        <v>0</v>
      </c>
      <c r="H467" s="25">
        <f t="shared" si="243"/>
        <v>0</v>
      </c>
      <c r="I467" s="3">
        <f t="shared" si="241"/>
        <v>0</v>
      </c>
    </row>
    <row r="468" spans="1:9" hidden="1" x14ac:dyDescent="0.2">
      <c r="A468" s="32" t="s">
        <v>37</v>
      </c>
      <c r="B468" s="59"/>
      <c r="C468" s="24">
        <v>0</v>
      </c>
      <c r="D468" s="24"/>
      <c r="E468" s="24">
        <f t="shared" ref="E468:E471" si="244">C468+D468</f>
        <v>0</v>
      </c>
      <c r="F468" s="24"/>
      <c r="G468" s="24"/>
      <c r="H468" s="25"/>
      <c r="I468" s="3">
        <f t="shared" si="241"/>
        <v>0</v>
      </c>
    </row>
    <row r="469" spans="1:9" hidden="1" x14ac:dyDescent="0.2">
      <c r="A469" s="20" t="s">
        <v>38</v>
      </c>
      <c r="B469" s="61" t="s">
        <v>51</v>
      </c>
      <c r="C469" s="21">
        <v>0</v>
      </c>
      <c r="D469" s="21"/>
      <c r="E469" s="21">
        <f t="shared" si="244"/>
        <v>0</v>
      </c>
      <c r="F469" s="21"/>
      <c r="G469" s="21"/>
      <c r="H469" s="22"/>
      <c r="I469" s="3">
        <f t="shared" si="241"/>
        <v>0</v>
      </c>
    </row>
    <row r="470" spans="1:9" hidden="1" x14ac:dyDescent="0.2">
      <c r="A470" s="20" t="s">
        <v>40</v>
      </c>
      <c r="B470" s="61" t="s">
        <v>52</v>
      </c>
      <c r="C470" s="21">
        <v>0</v>
      </c>
      <c r="D470" s="21"/>
      <c r="E470" s="21">
        <f t="shared" si="244"/>
        <v>0</v>
      </c>
      <c r="F470" s="21"/>
      <c r="G470" s="21"/>
      <c r="H470" s="22"/>
      <c r="I470" s="3">
        <f t="shared" si="241"/>
        <v>0</v>
      </c>
    </row>
    <row r="471" spans="1:9" hidden="1" x14ac:dyDescent="0.2">
      <c r="A471" s="20" t="s">
        <v>42</v>
      </c>
      <c r="B471" s="61" t="s">
        <v>53</v>
      </c>
      <c r="C471" s="21">
        <v>0</v>
      </c>
      <c r="D471" s="21"/>
      <c r="E471" s="21">
        <f t="shared" si="244"/>
        <v>0</v>
      </c>
      <c r="F471" s="21"/>
      <c r="G471" s="21"/>
      <c r="H471" s="22"/>
      <c r="I471" s="3">
        <f t="shared" si="241"/>
        <v>0</v>
      </c>
    </row>
    <row r="472" spans="1:9" hidden="1" x14ac:dyDescent="0.2">
      <c r="A472" s="83"/>
      <c r="B472" s="95"/>
      <c r="C472" s="21"/>
      <c r="D472" s="21"/>
      <c r="E472" s="21"/>
      <c r="F472" s="21"/>
      <c r="G472" s="21"/>
      <c r="H472" s="22"/>
      <c r="I472" s="3">
        <f t="shared" si="241"/>
        <v>0</v>
      </c>
    </row>
    <row r="473" spans="1:9" hidden="1" x14ac:dyDescent="0.2">
      <c r="A473" s="26" t="s">
        <v>54</v>
      </c>
      <c r="B473" s="63" t="s">
        <v>55</v>
      </c>
      <c r="C473" s="24">
        <v>0</v>
      </c>
      <c r="D473" s="24"/>
      <c r="E473" s="24">
        <f>C473+D473</f>
        <v>0</v>
      </c>
      <c r="F473" s="24"/>
      <c r="G473" s="24"/>
      <c r="H473" s="25"/>
      <c r="I473" s="3">
        <f t="shared" si="241"/>
        <v>0</v>
      </c>
    </row>
    <row r="474" spans="1:9" hidden="1" x14ac:dyDescent="0.2">
      <c r="A474" s="83"/>
      <c r="B474" s="95"/>
      <c r="C474" s="21"/>
      <c r="D474" s="21"/>
      <c r="E474" s="21"/>
      <c r="F474" s="21"/>
      <c r="G474" s="21"/>
      <c r="H474" s="22"/>
      <c r="I474" s="3">
        <f t="shared" si="241"/>
        <v>0</v>
      </c>
    </row>
    <row r="475" spans="1:9" hidden="1" x14ac:dyDescent="0.2">
      <c r="A475" s="26" t="s">
        <v>56</v>
      </c>
      <c r="B475" s="63"/>
      <c r="C475" s="24">
        <v>0</v>
      </c>
      <c r="D475" s="24">
        <f t="shared" ref="D475:H475" si="245">D428-D446</f>
        <v>0</v>
      </c>
      <c r="E475" s="24">
        <f t="shared" si="245"/>
        <v>0</v>
      </c>
      <c r="F475" s="24">
        <f t="shared" si="245"/>
        <v>0</v>
      </c>
      <c r="G475" s="24">
        <f t="shared" si="245"/>
        <v>0</v>
      </c>
      <c r="H475" s="25">
        <f t="shared" si="245"/>
        <v>0</v>
      </c>
      <c r="I475" s="3">
        <f t="shared" si="241"/>
        <v>0</v>
      </c>
    </row>
    <row r="476" spans="1:9" hidden="1" x14ac:dyDescent="0.2">
      <c r="A476" s="81"/>
      <c r="B476" s="95"/>
      <c r="C476" s="21"/>
      <c r="D476" s="21"/>
      <c r="E476" s="21"/>
      <c r="F476" s="21"/>
      <c r="G476" s="21"/>
      <c r="H476" s="22"/>
      <c r="I476" s="3">
        <f t="shared" si="241"/>
        <v>0</v>
      </c>
    </row>
    <row r="477" spans="1:9" s="6" customFormat="1" ht="25.5" x14ac:dyDescent="0.2">
      <c r="A477" s="77" t="s">
        <v>67</v>
      </c>
      <c r="B477" s="78"/>
      <c r="C477" s="79">
        <v>3230</v>
      </c>
      <c r="D477" s="79">
        <f t="shared" ref="D477:H477" si="246">D478</f>
        <v>0</v>
      </c>
      <c r="E477" s="79">
        <f t="shared" si="246"/>
        <v>3230</v>
      </c>
      <c r="F477" s="79">
        <f t="shared" si="246"/>
        <v>0</v>
      </c>
      <c r="G477" s="79">
        <f t="shared" si="246"/>
        <v>0</v>
      </c>
      <c r="H477" s="80">
        <f t="shared" si="246"/>
        <v>0</v>
      </c>
      <c r="I477" s="19">
        <f t="shared" si="241"/>
        <v>3230</v>
      </c>
    </row>
    <row r="478" spans="1:9" x14ac:dyDescent="0.2">
      <c r="A478" s="33" t="s">
        <v>61</v>
      </c>
      <c r="B478" s="64"/>
      <c r="C478" s="34">
        <v>3230</v>
      </c>
      <c r="D478" s="34">
        <f t="shared" ref="D478:H478" si="247">SUM(D479,D480,D481,D482)</f>
        <v>0</v>
      </c>
      <c r="E478" s="34">
        <f t="shared" si="247"/>
        <v>3230</v>
      </c>
      <c r="F478" s="34">
        <f t="shared" si="247"/>
        <v>0</v>
      </c>
      <c r="G478" s="34">
        <f t="shared" si="247"/>
        <v>0</v>
      </c>
      <c r="H478" s="35">
        <f t="shared" si="247"/>
        <v>0</v>
      </c>
      <c r="I478" s="3">
        <f t="shared" si="241"/>
        <v>3230</v>
      </c>
    </row>
    <row r="479" spans="1:9" x14ac:dyDescent="0.2">
      <c r="A479" s="20" t="s">
        <v>6</v>
      </c>
      <c r="B479" s="48"/>
      <c r="C479" s="21">
        <v>954</v>
      </c>
      <c r="D479" s="21"/>
      <c r="E479" s="21">
        <f>SUM(C479,D479)</f>
        <v>954</v>
      </c>
      <c r="F479" s="21"/>
      <c r="G479" s="21"/>
      <c r="H479" s="22"/>
      <c r="I479" s="3">
        <f t="shared" si="241"/>
        <v>954</v>
      </c>
    </row>
    <row r="480" spans="1:9" hidden="1" x14ac:dyDescent="0.2">
      <c r="A480" s="20" t="s">
        <v>7</v>
      </c>
      <c r="B480" s="94"/>
      <c r="C480" s="21">
        <v>0</v>
      </c>
      <c r="D480" s="21"/>
      <c r="E480" s="21">
        <f t="shared" ref="E480:E481" si="248">SUM(C480,D480)</f>
        <v>0</v>
      </c>
      <c r="F480" s="21"/>
      <c r="G480" s="21"/>
      <c r="H480" s="22"/>
      <c r="I480" s="3">
        <f t="shared" si="241"/>
        <v>0</v>
      </c>
    </row>
    <row r="481" spans="1:9" ht="38.25" x14ac:dyDescent="0.2">
      <c r="A481" s="20" t="s">
        <v>8</v>
      </c>
      <c r="B481" s="48">
        <v>420269</v>
      </c>
      <c r="C481" s="21">
        <v>315</v>
      </c>
      <c r="D481" s="21"/>
      <c r="E481" s="21">
        <f t="shared" si="248"/>
        <v>315</v>
      </c>
      <c r="F481" s="21"/>
      <c r="G481" s="21"/>
      <c r="H481" s="22"/>
      <c r="I481" s="3">
        <f t="shared" si="241"/>
        <v>315</v>
      </c>
    </row>
    <row r="482" spans="1:9" ht="25.5" x14ac:dyDescent="0.2">
      <c r="A482" s="23" t="s">
        <v>9</v>
      </c>
      <c r="B482" s="49" t="s">
        <v>10</v>
      </c>
      <c r="C482" s="24">
        <v>1961</v>
      </c>
      <c r="D482" s="24">
        <f t="shared" ref="D482:H482" si="249">SUM(D483,D487,D491)</f>
        <v>0</v>
      </c>
      <c r="E482" s="24">
        <f t="shared" si="249"/>
        <v>1961</v>
      </c>
      <c r="F482" s="24">
        <f t="shared" si="249"/>
        <v>0</v>
      </c>
      <c r="G482" s="24">
        <f t="shared" si="249"/>
        <v>0</v>
      </c>
      <c r="H482" s="25">
        <f t="shared" si="249"/>
        <v>0</v>
      </c>
      <c r="I482" s="3">
        <f t="shared" si="241"/>
        <v>1961</v>
      </c>
    </row>
    <row r="483" spans="1:9" hidden="1" x14ac:dyDescent="0.2">
      <c r="A483" s="26" t="s">
        <v>11</v>
      </c>
      <c r="B483" s="50" t="s">
        <v>12</v>
      </c>
      <c r="C483" s="24">
        <v>0</v>
      </c>
      <c r="D483" s="24">
        <f t="shared" ref="D483:H483" si="250">SUM(D484:D486)</f>
        <v>0</v>
      </c>
      <c r="E483" s="24">
        <f t="shared" si="250"/>
        <v>0</v>
      </c>
      <c r="F483" s="24">
        <f t="shared" si="250"/>
        <v>0</v>
      </c>
      <c r="G483" s="24">
        <f t="shared" si="250"/>
        <v>0</v>
      </c>
      <c r="H483" s="25">
        <f t="shared" si="250"/>
        <v>0</v>
      </c>
      <c r="I483" s="3">
        <f t="shared" si="241"/>
        <v>0</v>
      </c>
    </row>
    <row r="484" spans="1:9" hidden="1" x14ac:dyDescent="0.2">
      <c r="A484" s="27" t="s">
        <v>13</v>
      </c>
      <c r="B484" s="51" t="s">
        <v>14</v>
      </c>
      <c r="C484" s="21">
        <v>0</v>
      </c>
      <c r="D484" s="21"/>
      <c r="E484" s="21">
        <f t="shared" ref="E484:E486" si="251">SUM(C484,D484)</f>
        <v>0</v>
      </c>
      <c r="F484" s="21"/>
      <c r="G484" s="21"/>
      <c r="H484" s="22"/>
      <c r="I484" s="3">
        <f t="shared" si="241"/>
        <v>0</v>
      </c>
    </row>
    <row r="485" spans="1:9" hidden="1" x14ac:dyDescent="0.2">
      <c r="A485" s="27" t="s">
        <v>15</v>
      </c>
      <c r="B485" s="52" t="s">
        <v>16</v>
      </c>
      <c r="C485" s="21">
        <v>0</v>
      </c>
      <c r="D485" s="21"/>
      <c r="E485" s="21">
        <f t="shared" si="251"/>
        <v>0</v>
      </c>
      <c r="F485" s="21"/>
      <c r="G485" s="21"/>
      <c r="H485" s="22"/>
      <c r="I485" s="3">
        <f t="shared" si="241"/>
        <v>0</v>
      </c>
    </row>
    <row r="486" spans="1:9" hidden="1" x14ac:dyDescent="0.2">
      <c r="A486" s="27" t="s">
        <v>17</v>
      </c>
      <c r="B486" s="52" t="s">
        <v>18</v>
      </c>
      <c r="C486" s="21">
        <v>0</v>
      </c>
      <c r="D486" s="21"/>
      <c r="E486" s="21">
        <f t="shared" si="251"/>
        <v>0</v>
      </c>
      <c r="F486" s="21"/>
      <c r="G486" s="21"/>
      <c r="H486" s="22"/>
      <c r="I486" s="3">
        <f t="shared" si="241"/>
        <v>0</v>
      </c>
    </row>
    <row r="487" spans="1:9" x14ac:dyDescent="0.2">
      <c r="A487" s="26" t="s">
        <v>19</v>
      </c>
      <c r="B487" s="53" t="s">
        <v>20</v>
      </c>
      <c r="C487" s="24">
        <v>1961</v>
      </c>
      <c r="D487" s="24">
        <f t="shared" ref="D487:H487" si="252">SUM(D488:D490)</f>
        <v>0</v>
      </c>
      <c r="E487" s="24">
        <f t="shared" si="252"/>
        <v>1961</v>
      </c>
      <c r="F487" s="24">
        <f t="shared" si="252"/>
        <v>0</v>
      </c>
      <c r="G487" s="24">
        <f t="shared" si="252"/>
        <v>0</v>
      </c>
      <c r="H487" s="25">
        <f t="shared" si="252"/>
        <v>0</v>
      </c>
      <c r="I487" s="3">
        <f t="shared" si="241"/>
        <v>1961</v>
      </c>
    </row>
    <row r="488" spans="1:9" hidden="1" x14ac:dyDescent="0.2">
      <c r="A488" s="27" t="s">
        <v>13</v>
      </c>
      <c r="B488" s="52" t="s">
        <v>21</v>
      </c>
      <c r="C488" s="21">
        <v>0</v>
      </c>
      <c r="D488" s="21"/>
      <c r="E488" s="21">
        <f t="shared" ref="E488:E490" si="253">SUM(C488,D488)</f>
        <v>0</v>
      </c>
      <c r="F488" s="21"/>
      <c r="G488" s="21"/>
      <c r="H488" s="22"/>
      <c r="I488" s="3">
        <f t="shared" si="241"/>
        <v>0</v>
      </c>
    </row>
    <row r="489" spans="1:9" x14ac:dyDescent="0.2">
      <c r="A489" s="27" t="s">
        <v>15</v>
      </c>
      <c r="B489" s="52" t="s">
        <v>22</v>
      </c>
      <c r="C489" s="21">
        <v>1961</v>
      </c>
      <c r="D489" s="21"/>
      <c r="E489" s="21">
        <f t="shared" si="253"/>
        <v>1961</v>
      </c>
      <c r="F489" s="21"/>
      <c r="G489" s="21"/>
      <c r="H489" s="22"/>
      <c r="I489" s="3">
        <f t="shared" si="241"/>
        <v>1961</v>
      </c>
    </row>
    <row r="490" spans="1:9" hidden="1" x14ac:dyDescent="0.2">
      <c r="A490" s="27" t="s">
        <v>17</v>
      </c>
      <c r="B490" s="52" t="s">
        <v>23</v>
      </c>
      <c r="C490" s="21">
        <v>0</v>
      </c>
      <c r="D490" s="21"/>
      <c r="E490" s="21">
        <f t="shared" si="253"/>
        <v>0</v>
      </c>
      <c r="F490" s="21"/>
      <c r="G490" s="21"/>
      <c r="H490" s="22"/>
      <c r="I490" s="3">
        <f t="shared" si="241"/>
        <v>0</v>
      </c>
    </row>
    <row r="491" spans="1:9" hidden="1" x14ac:dyDescent="0.2">
      <c r="A491" s="26" t="s">
        <v>24</v>
      </c>
      <c r="B491" s="53" t="s">
        <v>25</v>
      </c>
      <c r="C491" s="24">
        <v>0</v>
      </c>
      <c r="D491" s="24">
        <f t="shared" ref="D491:H491" si="254">SUM(D492:D494)</f>
        <v>0</v>
      </c>
      <c r="E491" s="24">
        <f t="shared" si="254"/>
        <v>0</v>
      </c>
      <c r="F491" s="24">
        <f t="shared" si="254"/>
        <v>0</v>
      </c>
      <c r="G491" s="24">
        <f t="shared" si="254"/>
        <v>0</v>
      </c>
      <c r="H491" s="25">
        <f t="shared" si="254"/>
        <v>0</v>
      </c>
      <c r="I491" s="3">
        <f t="shared" si="241"/>
        <v>0</v>
      </c>
    </row>
    <row r="492" spans="1:9" hidden="1" x14ac:dyDescent="0.2">
      <c r="A492" s="27" t="s">
        <v>13</v>
      </c>
      <c r="B492" s="52" t="s">
        <v>26</v>
      </c>
      <c r="C492" s="21">
        <v>0</v>
      </c>
      <c r="D492" s="21"/>
      <c r="E492" s="21">
        <f t="shared" ref="E492:E494" si="255">SUM(C492,D492)</f>
        <v>0</v>
      </c>
      <c r="F492" s="21"/>
      <c r="G492" s="21"/>
      <c r="H492" s="22"/>
      <c r="I492" s="3">
        <f t="shared" si="241"/>
        <v>0</v>
      </c>
    </row>
    <row r="493" spans="1:9" hidden="1" x14ac:dyDescent="0.2">
      <c r="A493" s="27" t="s">
        <v>15</v>
      </c>
      <c r="B493" s="52" t="s">
        <v>27</v>
      </c>
      <c r="C493" s="21">
        <v>0</v>
      </c>
      <c r="D493" s="21"/>
      <c r="E493" s="21">
        <f t="shared" si="255"/>
        <v>0</v>
      </c>
      <c r="F493" s="21"/>
      <c r="G493" s="21"/>
      <c r="H493" s="22"/>
      <c r="I493" s="3">
        <f t="shared" si="241"/>
        <v>0</v>
      </c>
    </row>
    <row r="494" spans="1:9" hidden="1" x14ac:dyDescent="0.2">
      <c r="A494" s="27" t="s">
        <v>17</v>
      </c>
      <c r="B494" s="52" t="s">
        <v>28</v>
      </c>
      <c r="C494" s="21">
        <v>0</v>
      </c>
      <c r="D494" s="21"/>
      <c r="E494" s="21">
        <f t="shared" si="255"/>
        <v>0</v>
      </c>
      <c r="F494" s="21"/>
      <c r="G494" s="21"/>
      <c r="H494" s="22"/>
      <c r="I494" s="3">
        <f t="shared" si="241"/>
        <v>0</v>
      </c>
    </row>
    <row r="495" spans="1:9" x14ac:dyDescent="0.2">
      <c r="A495" s="33" t="s">
        <v>80</v>
      </c>
      <c r="B495" s="64"/>
      <c r="C495" s="34">
        <v>3230</v>
      </c>
      <c r="D495" s="34">
        <f t="shared" ref="D495:H495" si="256">SUM(D496,D499,D522)</f>
        <v>0</v>
      </c>
      <c r="E495" s="34">
        <f t="shared" si="256"/>
        <v>3230</v>
      </c>
      <c r="F495" s="34">
        <f t="shared" si="256"/>
        <v>0</v>
      </c>
      <c r="G495" s="34">
        <f t="shared" si="256"/>
        <v>0</v>
      </c>
      <c r="H495" s="35">
        <f t="shared" si="256"/>
        <v>0</v>
      </c>
      <c r="I495" s="3">
        <f t="shared" si="241"/>
        <v>3230</v>
      </c>
    </row>
    <row r="496" spans="1:9" hidden="1" x14ac:dyDescent="0.2">
      <c r="A496" s="31" t="s">
        <v>30</v>
      </c>
      <c r="B496" s="55">
        <v>20</v>
      </c>
      <c r="C496" s="24">
        <v>0</v>
      </c>
      <c r="D496" s="24">
        <f t="shared" ref="D496:H496" si="257">SUM(D497)</f>
        <v>0</v>
      </c>
      <c r="E496" s="24">
        <f t="shared" si="257"/>
        <v>0</v>
      </c>
      <c r="F496" s="24">
        <f t="shared" si="257"/>
        <v>0</v>
      </c>
      <c r="G496" s="24">
        <f t="shared" si="257"/>
        <v>0</v>
      </c>
      <c r="H496" s="25">
        <f t="shared" si="257"/>
        <v>0</v>
      </c>
      <c r="I496" s="3">
        <f t="shared" si="241"/>
        <v>0</v>
      </c>
    </row>
    <row r="497" spans="1:9" hidden="1" x14ac:dyDescent="0.2">
      <c r="A497" s="27" t="s">
        <v>31</v>
      </c>
      <c r="B497" s="56" t="s">
        <v>32</v>
      </c>
      <c r="C497" s="21">
        <v>0</v>
      </c>
      <c r="D497" s="21"/>
      <c r="E497" s="21">
        <f>C497+D497</f>
        <v>0</v>
      </c>
      <c r="F497" s="21"/>
      <c r="G497" s="21"/>
      <c r="H497" s="22"/>
      <c r="I497" s="3">
        <f t="shared" si="241"/>
        <v>0</v>
      </c>
    </row>
    <row r="498" spans="1:9" hidden="1" x14ac:dyDescent="0.2">
      <c r="A498" s="27"/>
      <c r="B498" s="51"/>
      <c r="C498" s="21"/>
      <c r="D498" s="21"/>
      <c r="E498" s="21"/>
      <c r="F498" s="21"/>
      <c r="G498" s="21"/>
      <c r="H498" s="22"/>
      <c r="I498" s="3">
        <f t="shared" si="241"/>
        <v>0</v>
      </c>
    </row>
    <row r="499" spans="1:9" ht="25.5" x14ac:dyDescent="0.2">
      <c r="A499" s="31" t="s">
        <v>33</v>
      </c>
      <c r="B499" s="57">
        <v>58</v>
      </c>
      <c r="C499" s="24">
        <v>3230</v>
      </c>
      <c r="D499" s="24">
        <f t="shared" ref="D499:H499" si="258">SUM(D500,D507,D514)</f>
        <v>0</v>
      </c>
      <c r="E499" s="24">
        <f t="shared" si="258"/>
        <v>3230</v>
      </c>
      <c r="F499" s="24">
        <f t="shared" si="258"/>
        <v>0</v>
      </c>
      <c r="G499" s="24">
        <f t="shared" si="258"/>
        <v>0</v>
      </c>
      <c r="H499" s="25">
        <f t="shared" si="258"/>
        <v>0</v>
      </c>
      <c r="I499" s="3">
        <f t="shared" si="241"/>
        <v>3230</v>
      </c>
    </row>
    <row r="500" spans="1:9" hidden="1" x14ac:dyDescent="0.2">
      <c r="A500" s="31" t="s">
        <v>34</v>
      </c>
      <c r="B500" s="58" t="s">
        <v>35</v>
      </c>
      <c r="C500" s="24">
        <v>0</v>
      </c>
      <c r="D500" s="24">
        <f t="shared" ref="D500:H500" si="259">SUM(D504,D505,D506)</f>
        <v>0</v>
      </c>
      <c r="E500" s="24">
        <f t="shared" si="259"/>
        <v>0</v>
      </c>
      <c r="F500" s="24">
        <f t="shared" si="259"/>
        <v>0</v>
      </c>
      <c r="G500" s="24">
        <f t="shared" si="259"/>
        <v>0</v>
      </c>
      <c r="H500" s="25">
        <f t="shared" si="259"/>
        <v>0</v>
      </c>
      <c r="I500" s="3">
        <f t="shared" si="241"/>
        <v>0</v>
      </c>
    </row>
    <row r="501" spans="1:9" hidden="1" x14ac:dyDescent="0.2">
      <c r="A501" s="32" t="s">
        <v>1</v>
      </c>
      <c r="B501" s="59"/>
      <c r="C501" s="24"/>
      <c r="D501" s="24"/>
      <c r="E501" s="24"/>
      <c r="F501" s="24"/>
      <c r="G501" s="24"/>
      <c r="H501" s="25"/>
      <c r="I501" s="3">
        <f t="shared" si="241"/>
        <v>0</v>
      </c>
    </row>
    <row r="502" spans="1:9" hidden="1" x14ac:dyDescent="0.2">
      <c r="A502" s="32" t="s">
        <v>36</v>
      </c>
      <c r="B502" s="59"/>
      <c r="C502" s="24">
        <v>0</v>
      </c>
      <c r="D502" s="24">
        <f t="shared" ref="D502:H502" si="260">D504+D505+D506-D503</f>
        <v>0</v>
      </c>
      <c r="E502" s="24">
        <f t="shared" si="260"/>
        <v>0</v>
      </c>
      <c r="F502" s="24">
        <f t="shared" si="260"/>
        <v>0</v>
      </c>
      <c r="G502" s="24">
        <f t="shared" si="260"/>
        <v>0</v>
      </c>
      <c r="H502" s="25">
        <f t="shared" si="260"/>
        <v>0</v>
      </c>
      <c r="I502" s="3">
        <f t="shared" si="241"/>
        <v>0</v>
      </c>
    </row>
    <row r="503" spans="1:9" hidden="1" x14ac:dyDescent="0.2">
      <c r="A503" s="32" t="s">
        <v>37</v>
      </c>
      <c r="B503" s="59"/>
      <c r="C503" s="24">
        <v>0</v>
      </c>
      <c r="D503" s="24"/>
      <c r="E503" s="24">
        <f t="shared" ref="E503:E506" si="261">C503+D503</f>
        <v>0</v>
      </c>
      <c r="F503" s="24"/>
      <c r="G503" s="24"/>
      <c r="H503" s="25"/>
      <c r="I503" s="3">
        <f t="shared" si="241"/>
        <v>0</v>
      </c>
    </row>
    <row r="504" spans="1:9" hidden="1" x14ac:dyDescent="0.2">
      <c r="A504" s="20" t="s">
        <v>38</v>
      </c>
      <c r="B504" s="60" t="s">
        <v>39</v>
      </c>
      <c r="C504" s="21">
        <v>0</v>
      </c>
      <c r="D504" s="21"/>
      <c r="E504" s="21">
        <f t="shared" si="261"/>
        <v>0</v>
      </c>
      <c r="F504" s="21"/>
      <c r="G504" s="21"/>
      <c r="H504" s="22"/>
      <c r="I504" s="3">
        <f t="shared" si="241"/>
        <v>0</v>
      </c>
    </row>
    <row r="505" spans="1:9" hidden="1" x14ac:dyDescent="0.2">
      <c r="A505" s="20" t="s">
        <v>40</v>
      </c>
      <c r="B505" s="60" t="s">
        <v>41</v>
      </c>
      <c r="C505" s="21">
        <v>0</v>
      </c>
      <c r="D505" s="21"/>
      <c r="E505" s="21">
        <f t="shared" si="261"/>
        <v>0</v>
      </c>
      <c r="F505" s="21"/>
      <c r="G505" s="21"/>
      <c r="H505" s="22"/>
      <c r="I505" s="3">
        <f t="shared" si="241"/>
        <v>0</v>
      </c>
    </row>
    <row r="506" spans="1:9" hidden="1" x14ac:dyDescent="0.2">
      <c r="A506" s="20" t="s">
        <v>42</v>
      </c>
      <c r="B506" s="61" t="s">
        <v>43</v>
      </c>
      <c r="C506" s="21">
        <v>0</v>
      </c>
      <c r="D506" s="21"/>
      <c r="E506" s="21">
        <f t="shared" si="261"/>
        <v>0</v>
      </c>
      <c r="F506" s="21"/>
      <c r="G506" s="21"/>
      <c r="H506" s="22"/>
      <c r="I506" s="3">
        <f t="shared" si="241"/>
        <v>0</v>
      </c>
    </row>
    <row r="507" spans="1:9" x14ac:dyDescent="0.2">
      <c r="A507" s="31" t="s">
        <v>44</v>
      </c>
      <c r="B507" s="62" t="s">
        <v>45</v>
      </c>
      <c r="C507" s="24">
        <v>3230</v>
      </c>
      <c r="D507" s="24">
        <f t="shared" ref="D507:H507" si="262">SUM(D511,D512,D513)</f>
        <v>0</v>
      </c>
      <c r="E507" s="24">
        <f t="shared" si="262"/>
        <v>3230</v>
      </c>
      <c r="F507" s="24">
        <f t="shared" si="262"/>
        <v>0</v>
      </c>
      <c r="G507" s="24">
        <f t="shared" si="262"/>
        <v>0</v>
      </c>
      <c r="H507" s="25">
        <f t="shared" si="262"/>
        <v>0</v>
      </c>
      <c r="I507" s="3">
        <f t="shared" si="241"/>
        <v>3230</v>
      </c>
    </row>
    <row r="508" spans="1:9" hidden="1" x14ac:dyDescent="0.2">
      <c r="A508" s="82" t="s">
        <v>1</v>
      </c>
      <c r="B508" s="62"/>
      <c r="C508" s="24"/>
      <c r="D508" s="24"/>
      <c r="E508" s="24"/>
      <c r="F508" s="24"/>
      <c r="G508" s="24"/>
      <c r="H508" s="25"/>
      <c r="I508" s="3">
        <f t="shared" si="241"/>
        <v>0</v>
      </c>
    </row>
    <row r="509" spans="1:9" x14ac:dyDescent="0.2">
      <c r="A509" s="32" t="s">
        <v>36</v>
      </c>
      <c r="B509" s="59"/>
      <c r="C509" s="24">
        <v>3230</v>
      </c>
      <c r="D509" s="24">
        <f t="shared" ref="D509:H509" si="263">D511+D512+D513-D510</f>
        <v>0</v>
      </c>
      <c r="E509" s="24">
        <f t="shared" si="263"/>
        <v>3230</v>
      </c>
      <c r="F509" s="24">
        <f t="shared" si="263"/>
        <v>0</v>
      </c>
      <c r="G509" s="24">
        <f t="shared" si="263"/>
        <v>0</v>
      </c>
      <c r="H509" s="25">
        <f t="shared" si="263"/>
        <v>0</v>
      </c>
      <c r="I509" s="3">
        <f t="shared" si="241"/>
        <v>3230</v>
      </c>
    </row>
    <row r="510" spans="1:9" hidden="1" x14ac:dyDescent="0.2">
      <c r="A510" s="32" t="s">
        <v>37</v>
      </c>
      <c r="B510" s="59"/>
      <c r="C510" s="24">
        <v>0</v>
      </c>
      <c r="D510" s="24"/>
      <c r="E510" s="24">
        <f t="shared" ref="E510:E513" si="264">C510+D510</f>
        <v>0</v>
      </c>
      <c r="F510" s="24"/>
      <c r="G510" s="24"/>
      <c r="H510" s="25"/>
      <c r="I510" s="3">
        <f t="shared" si="241"/>
        <v>0</v>
      </c>
    </row>
    <row r="511" spans="1:9" x14ac:dyDescent="0.2">
      <c r="A511" s="20" t="s">
        <v>38</v>
      </c>
      <c r="B511" s="61" t="s">
        <v>46</v>
      </c>
      <c r="C511" s="21">
        <v>496</v>
      </c>
      <c r="D511" s="21"/>
      <c r="E511" s="21">
        <f t="shared" si="264"/>
        <v>496</v>
      </c>
      <c r="F511" s="21"/>
      <c r="G511" s="21"/>
      <c r="H511" s="22"/>
      <c r="I511" s="3">
        <f t="shared" si="241"/>
        <v>496</v>
      </c>
    </row>
    <row r="512" spans="1:9" x14ac:dyDescent="0.2">
      <c r="A512" s="20" t="s">
        <v>40</v>
      </c>
      <c r="B512" s="61" t="s">
        <v>47</v>
      </c>
      <c r="C512" s="21">
        <v>2734</v>
      </c>
      <c r="D512" s="21"/>
      <c r="E512" s="21">
        <f t="shared" si="264"/>
        <v>2734</v>
      </c>
      <c r="F512" s="21"/>
      <c r="G512" s="21"/>
      <c r="H512" s="22"/>
      <c r="I512" s="3">
        <f t="shared" si="241"/>
        <v>2734</v>
      </c>
    </row>
    <row r="513" spans="1:9" hidden="1" x14ac:dyDescent="0.2">
      <c r="A513" s="20" t="s">
        <v>42</v>
      </c>
      <c r="B513" s="61" t="s">
        <v>48</v>
      </c>
      <c r="C513" s="21">
        <v>0</v>
      </c>
      <c r="D513" s="21"/>
      <c r="E513" s="21">
        <f t="shared" si="264"/>
        <v>0</v>
      </c>
      <c r="F513" s="21"/>
      <c r="G513" s="21"/>
      <c r="H513" s="22"/>
      <c r="I513" s="3">
        <f t="shared" si="241"/>
        <v>0</v>
      </c>
    </row>
    <row r="514" spans="1:9" hidden="1" x14ac:dyDescent="0.2">
      <c r="A514" s="31" t="s">
        <v>49</v>
      </c>
      <c r="B514" s="63" t="s">
        <v>50</v>
      </c>
      <c r="C514" s="24">
        <v>0</v>
      </c>
      <c r="D514" s="24">
        <f t="shared" ref="D514:H514" si="265">SUM(D518,D519,D520)</f>
        <v>0</v>
      </c>
      <c r="E514" s="24">
        <f t="shared" si="265"/>
        <v>0</v>
      </c>
      <c r="F514" s="24">
        <f t="shared" si="265"/>
        <v>0</v>
      </c>
      <c r="G514" s="24">
        <f t="shared" si="265"/>
        <v>0</v>
      </c>
      <c r="H514" s="25">
        <f t="shared" si="265"/>
        <v>0</v>
      </c>
      <c r="I514" s="3">
        <f t="shared" si="241"/>
        <v>0</v>
      </c>
    </row>
    <row r="515" spans="1:9" hidden="1" x14ac:dyDescent="0.2">
      <c r="A515" s="82" t="s">
        <v>1</v>
      </c>
      <c r="B515" s="63"/>
      <c r="C515" s="24"/>
      <c r="D515" s="24"/>
      <c r="E515" s="24"/>
      <c r="F515" s="24"/>
      <c r="G515" s="24"/>
      <c r="H515" s="25"/>
      <c r="I515" s="3">
        <f t="shared" si="241"/>
        <v>0</v>
      </c>
    </row>
    <row r="516" spans="1:9" hidden="1" x14ac:dyDescent="0.2">
      <c r="A516" s="32" t="s">
        <v>36</v>
      </c>
      <c r="B516" s="59"/>
      <c r="C516" s="24">
        <v>0</v>
      </c>
      <c r="D516" s="24">
        <f t="shared" ref="D516:H516" si="266">D518+D519+D520-D517</f>
        <v>0</v>
      </c>
      <c r="E516" s="24">
        <f t="shared" si="266"/>
        <v>0</v>
      </c>
      <c r="F516" s="24">
        <f t="shared" si="266"/>
        <v>0</v>
      </c>
      <c r="G516" s="24">
        <f t="shared" si="266"/>
        <v>0</v>
      </c>
      <c r="H516" s="25">
        <f t="shared" si="266"/>
        <v>0</v>
      </c>
      <c r="I516" s="3">
        <f t="shared" si="241"/>
        <v>0</v>
      </c>
    </row>
    <row r="517" spans="1:9" hidden="1" x14ac:dyDescent="0.2">
      <c r="A517" s="32" t="s">
        <v>37</v>
      </c>
      <c r="B517" s="59"/>
      <c r="C517" s="24">
        <v>0</v>
      </c>
      <c r="D517" s="24"/>
      <c r="E517" s="24">
        <f t="shared" ref="E517:E520" si="267">C517+D517</f>
        <v>0</v>
      </c>
      <c r="F517" s="24"/>
      <c r="G517" s="24"/>
      <c r="H517" s="25"/>
      <c r="I517" s="3">
        <f t="shared" si="241"/>
        <v>0</v>
      </c>
    </row>
    <row r="518" spans="1:9" hidden="1" x14ac:dyDescent="0.2">
      <c r="A518" s="20" t="s">
        <v>38</v>
      </c>
      <c r="B518" s="61" t="s">
        <v>51</v>
      </c>
      <c r="C518" s="21">
        <v>0</v>
      </c>
      <c r="D518" s="21"/>
      <c r="E518" s="21">
        <f t="shared" si="267"/>
        <v>0</v>
      </c>
      <c r="F518" s="21"/>
      <c r="G518" s="21"/>
      <c r="H518" s="22"/>
      <c r="I518" s="3">
        <f t="shared" si="241"/>
        <v>0</v>
      </c>
    </row>
    <row r="519" spans="1:9" hidden="1" x14ac:dyDescent="0.2">
      <c r="A519" s="20" t="s">
        <v>40</v>
      </c>
      <c r="B519" s="61" t="s">
        <v>52</v>
      </c>
      <c r="C519" s="21">
        <v>0</v>
      </c>
      <c r="D519" s="21"/>
      <c r="E519" s="21">
        <f t="shared" si="267"/>
        <v>0</v>
      </c>
      <c r="F519" s="21"/>
      <c r="G519" s="21"/>
      <c r="H519" s="22"/>
      <c r="I519" s="3">
        <f t="shared" si="241"/>
        <v>0</v>
      </c>
    </row>
    <row r="520" spans="1:9" hidden="1" x14ac:dyDescent="0.2">
      <c r="A520" s="20" t="s">
        <v>42</v>
      </c>
      <c r="B520" s="61" t="s">
        <v>53</v>
      </c>
      <c r="C520" s="21">
        <v>0</v>
      </c>
      <c r="D520" s="21"/>
      <c r="E520" s="21">
        <f t="shared" si="267"/>
        <v>0</v>
      </c>
      <c r="F520" s="21"/>
      <c r="G520" s="21"/>
      <c r="H520" s="22"/>
      <c r="I520" s="3">
        <f t="shared" si="241"/>
        <v>0</v>
      </c>
    </row>
    <row r="521" spans="1:9" hidden="1" x14ac:dyDescent="0.2">
      <c r="A521" s="83"/>
      <c r="B521" s="95"/>
      <c r="C521" s="21"/>
      <c r="D521" s="21"/>
      <c r="E521" s="21"/>
      <c r="F521" s="21"/>
      <c r="G521" s="21"/>
      <c r="H521" s="22"/>
      <c r="I521" s="3">
        <f t="shared" si="241"/>
        <v>0</v>
      </c>
    </row>
    <row r="522" spans="1:9" hidden="1" x14ac:dyDescent="0.2">
      <c r="A522" s="26" t="s">
        <v>54</v>
      </c>
      <c r="B522" s="63" t="s">
        <v>55</v>
      </c>
      <c r="C522" s="24">
        <v>0</v>
      </c>
      <c r="D522" s="24"/>
      <c r="E522" s="24">
        <f>C522+D522</f>
        <v>0</v>
      </c>
      <c r="F522" s="24"/>
      <c r="G522" s="24"/>
      <c r="H522" s="25"/>
      <c r="I522" s="3">
        <f t="shared" si="241"/>
        <v>0</v>
      </c>
    </row>
    <row r="523" spans="1:9" hidden="1" x14ac:dyDescent="0.2">
      <c r="A523" s="83"/>
      <c r="B523" s="95"/>
      <c r="C523" s="21"/>
      <c r="D523" s="21"/>
      <c r="E523" s="21"/>
      <c r="F523" s="21"/>
      <c r="G523" s="21"/>
      <c r="H523" s="22"/>
      <c r="I523" s="3">
        <f t="shared" si="241"/>
        <v>0</v>
      </c>
    </row>
    <row r="524" spans="1:9" hidden="1" x14ac:dyDescent="0.2">
      <c r="A524" s="26" t="s">
        <v>56</v>
      </c>
      <c r="B524" s="63"/>
      <c r="C524" s="24">
        <v>0</v>
      </c>
      <c r="D524" s="24">
        <f t="shared" ref="D524:H524" si="268">D477-D495</f>
        <v>0</v>
      </c>
      <c r="E524" s="24">
        <f t="shared" si="268"/>
        <v>0</v>
      </c>
      <c r="F524" s="24">
        <f t="shared" si="268"/>
        <v>0</v>
      </c>
      <c r="G524" s="24">
        <f t="shared" si="268"/>
        <v>0</v>
      </c>
      <c r="H524" s="25">
        <f t="shared" si="268"/>
        <v>0</v>
      </c>
      <c r="I524" s="3">
        <f t="shared" si="241"/>
        <v>0</v>
      </c>
    </row>
    <row r="525" spans="1:9" s="6" customFormat="1" ht="25.5" x14ac:dyDescent="0.2">
      <c r="A525" s="77" t="s">
        <v>68</v>
      </c>
      <c r="B525" s="78"/>
      <c r="C525" s="79">
        <v>380</v>
      </c>
      <c r="D525" s="79">
        <f t="shared" ref="D525:H525" si="269">D526</f>
        <v>0</v>
      </c>
      <c r="E525" s="79">
        <f t="shared" si="269"/>
        <v>380</v>
      </c>
      <c r="F525" s="79">
        <f t="shared" si="269"/>
        <v>0</v>
      </c>
      <c r="G525" s="79">
        <f t="shared" si="269"/>
        <v>0</v>
      </c>
      <c r="H525" s="80">
        <f t="shared" si="269"/>
        <v>0</v>
      </c>
      <c r="I525" s="19">
        <f t="shared" si="241"/>
        <v>380</v>
      </c>
    </row>
    <row r="526" spans="1:9" x14ac:dyDescent="0.2">
      <c r="A526" s="33" t="s">
        <v>61</v>
      </c>
      <c r="B526" s="64"/>
      <c r="C526" s="34">
        <v>380</v>
      </c>
      <c r="D526" s="34">
        <f t="shared" ref="D526:H526" si="270">SUM(D527,D528,D529,D530)</f>
        <v>0</v>
      </c>
      <c r="E526" s="34">
        <f t="shared" si="270"/>
        <v>380</v>
      </c>
      <c r="F526" s="34">
        <f t="shared" si="270"/>
        <v>0</v>
      </c>
      <c r="G526" s="34">
        <f t="shared" si="270"/>
        <v>0</v>
      </c>
      <c r="H526" s="35">
        <f t="shared" si="270"/>
        <v>0</v>
      </c>
      <c r="I526" s="3">
        <f t="shared" ref="I526:I589" si="271">SUM(E526:H526)</f>
        <v>380</v>
      </c>
    </row>
    <row r="527" spans="1:9" x14ac:dyDescent="0.2">
      <c r="A527" s="20" t="s">
        <v>6</v>
      </c>
      <c r="B527" s="48"/>
      <c r="C527" s="21">
        <v>276</v>
      </c>
      <c r="D527" s="21"/>
      <c r="E527" s="21">
        <f>SUM(C527,D527)</f>
        <v>276</v>
      </c>
      <c r="F527" s="21"/>
      <c r="G527" s="21"/>
      <c r="H527" s="22"/>
      <c r="I527" s="3">
        <f t="shared" si="271"/>
        <v>276</v>
      </c>
    </row>
    <row r="528" spans="1:9" hidden="1" x14ac:dyDescent="0.2">
      <c r="A528" s="20" t="s">
        <v>7</v>
      </c>
      <c r="B528" s="94"/>
      <c r="C528" s="21">
        <v>0</v>
      </c>
      <c r="D528" s="21"/>
      <c r="E528" s="21">
        <f t="shared" ref="E528:E529" si="272">SUM(C528,D528)</f>
        <v>0</v>
      </c>
      <c r="F528" s="21"/>
      <c r="G528" s="21"/>
      <c r="H528" s="22"/>
      <c r="I528" s="3">
        <f t="shared" si="271"/>
        <v>0</v>
      </c>
    </row>
    <row r="529" spans="1:9" ht="38.25" x14ac:dyDescent="0.2">
      <c r="A529" s="20" t="s">
        <v>8</v>
      </c>
      <c r="B529" s="48">
        <v>420269</v>
      </c>
      <c r="C529" s="21">
        <v>14</v>
      </c>
      <c r="D529" s="21"/>
      <c r="E529" s="21">
        <f t="shared" si="272"/>
        <v>14</v>
      </c>
      <c r="F529" s="21"/>
      <c r="G529" s="21"/>
      <c r="H529" s="22"/>
      <c r="I529" s="3">
        <f t="shared" si="271"/>
        <v>14</v>
      </c>
    </row>
    <row r="530" spans="1:9" ht="25.5" x14ac:dyDescent="0.2">
      <c r="A530" s="23" t="s">
        <v>9</v>
      </c>
      <c r="B530" s="49" t="s">
        <v>10</v>
      </c>
      <c r="C530" s="24">
        <v>90</v>
      </c>
      <c r="D530" s="24">
        <f t="shared" ref="D530:H530" si="273">SUM(D531,D535,D539)</f>
        <v>0</v>
      </c>
      <c r="E530" s="24">
        <f t="shared" si="273"/>
        <v>90</v>
      </c>
      <c r="F530" s="24">
        <f t="shared" si="273"/>
        <v>0</v>
      </c>
      <c r="G530" s="24">
        <f t="shared" si="273"/>
        <v>0</v>
      </c>
      <c r="H530" s="25">
        <f t="shared" si="273"/>
        <v>0</v>
      </c>
      <c r="I530" s="3">
        <f t="shared" si="271"/>
        <v>90</v>
      </c>
    </row>
    <row r="531" spans="1:9" hidden="1" x14ac:dyDescent="0.2">
      <c r="A531" s="26" t="s">
        <v>11</v>
      </c>
      <c r="B531" s="50" t="s">
        <v>12</v>
      </c>
      <c r="C531" s="24">
        <v>0</v>
      </c>
      <c r="D531" s="24">
        <f t="shared" ref="D531:H531" si="274">SUM(D532:D534)</f>
        <v>0</v>
      </c>
      <c r="E531" s="24">
        <f t="shared" si="274"/>
        <v>0</v>
      </c>
      <c r="F531" s="24">
        <f t="shared" si="274"/>
        <v>0</v>
      </c>
      <c r="G531" s="24">
        <f t="shared" si="274"/>
        <v>0</v>
      </c>
      <c r="H531" s="25">
        <f t="shared" si="274"/>
        <v>0</v>
      </c>
      <c r="I531" s="3">
        <f t="shared" si="271"/>
        <v>0</v>
      </c>
    </row>
    <row r="532" spans="1:9" hidden="1" x14ac:dyDescent="0.2">
      <c r="A532" s="27" t="s">
        <v>13</v>
      </c>
      <c r="B532" s="51" t="s">
        <v>14</v>
      </c>
      <c r="C532" s="21">
        <v>0</v>
      </c>
      <c r="D532" s="21"/>
      <c r="E532" s="21">
        <f t="shared" ref="E532:E534" si="275">SUM(C532,D532)</f>
        <v>0</v>
      </c>
      <c r="F532" s="21"/>
      <c r="G532" s="21"/>
      <c r="H532" s="22"/>
      <c r="I532" s="3">
        <f t="shared" si="271"/>
        <v>0</v>
      </c>
    </row>
    <row r="533" spans="1:9" hidden="1" x14ac:dyDescent="0.2">
      <c r="A533" s="27" t="s">
        <v>15</v>
      </c>
      <c r="B533" s="52" t="s">
        <v>16</v>
      </c>
      <c r="C533" s="21">
        <v>0</v>
      </c>
      <c r="D533" s="21"/>
      <c r="E533" s="21">
        <f t="shared" si="275"/>
        <v>0</v>
      </c>
      <c r="F533" s="21"/>
      <c r="G533" s="21"/>
      <c r="H533" s="22"/>
      <c r="I533" s="3">
        <f t="shared" si="271"/>
        <v>0</v>
      </c>
    </row>
    <row r="534" spans="1:9" hidden="1" x14ac:dyDescent="0.2">
      <c r="A534" s="27" t="s">
        <v>17</v>
      </c>
      <c r="B534" s="52" t="s">
        <v>18</v>
      </c>
      <c r="C534" s="21">
        <v>0</v>
      </c>
      <c r="D534" s="21"/>
      <c r="E534" s="21">
        <f t="shared" si="275"/>
        <v>0</v>
      </c>
      <c r="F534" s="21"/>
      <c r="G534" s="21"/>
      <c r="H534" s="22"/>
      <c r="I534" s="3">
        <f t="shared" si="271"/>
        <v>0</v>
      </c>
    </row>
    <row r="535" spans="1:9" x14ac:dyDescent="0.2">
      <c r="A535" s="26" t="s">
        <v>19</v>
      </c>
      <c r="B535" s="53" t="s">
        <v>20</v>
      </c>
      <c r="C535" s="24">
        <v>90</v>
      </c>
      <c r="D535" s="24">
        <f t="shared" ref="D535:H535" si="276">SUM(D536:D538)</f>
        <v>0</v>
      </c>
      <c r="E535" s="24">
        <f t="shared" si="276"/>
        <v>90</v>
      </c>
      <c r="F535" s="24">
        <f t="shared" si="276"/>
        <v>0</v>
      </c>
      <c r="G535" s="24">
        <f t="shared" si="276"/>
        <v>0</v>
      </c>
      <c r="H535" s="25">
        <f t="shared" si="276"/>
        <v>0</v>
      </c>
      <c r="I535" s="3">
        <f t="shared" si="271"/>
        <v>90</v>
      </c>
    </row>
    <row r="536" spans="1:9" hidden="1" x14ac:dyDescent="0.2">
      <c r="A536" s="27" t="s">
        <v>13</v>
      </c>
      <c r="B536" s="52" t="s">
        <v>21</v>
      </c>
      <c r="C536" s="21">
        <v>0</v>
      </c>
      <c r="D536" s="21"/>
      <c r="E536" s="21">
        <f t="shared" ref="E536:E538" si="277">SUM(C536,D536)</f>
        <v>0</v>
      </c>
      <c r="F536" s="21"/>
      <c r="G536" s="21"/>
      <c r="H536" s="22"/>
      <c r="I536" s="3">
        <f t="shared" si="271"/>
        <v>0</v>
      </c>
    </row>
    <row r="537" spans="1:9" x14ac:dyDescent="0.2">
      <c r="A537" s="27" t="s">
        <v>15</v>
      </c>
      <c r="B537" s="52" t="s">
        <v>22</v>
      </c>
      <c r="C537" s="21">
        <v>90</v>
      </c>
      <c r="D537" s="21"/>
      <c r="E537" s="21">
        <f t="shared" si="277"/>
        <v>90</v>
      </c>
      <c r="F537" s="21"/>
      <c r="G537" s="21"/>
      <c r="H537" s="22"/>
      <c r="I537" s="3">
        <f t="shared" si="271"/>
        <v>90</v>
      </c>
    </row>
    <row r="538" spans="1:9" hidden="1" x14ac:dyDescent="0.2">
      <c r="A538" s="27" t="s">
        <v>17</v>
      </c>
      <c r="B538" s="52" t="s">
        <v>23</v>
      </c>
      <c r="C538" s="21">
        <v>0</v>
      </c>
      <c r="D538" s="21"/>
      <c r="E538" s="21">
        <f t="shared" si="277"/>
        <v>0</v>
      </c>
      <c r="F538" s="21"/>
      <c r="G538" s="21"/>
      <c r="H538" s="22"/>
      <c r="I538" s="3">
        <f t="shared" si="271"/>
        <v>0</v>
      </c>
    </row>
    <row r="539" spans="1:9" hidden="1" x14ac:dyDescent="0.2">
      <c r="A539" s="26" t="s">
        <v>24</v>
      </c>
      <c r="B539" s="53" t="s">
        <v>25</v>
      </c>
      <c r="C539" s="24">
        <v>0</v>
      </c>
      <c r="D539" s="24">
        <f t="shared" ref="D539:H539" si="278">SUM(D540:D542)</f>
        <v>0</v>
      </c>
      <c r="E539" s="24">
        <f t="shared" si="278"/>
        <v>0</v>
      </c>
      <c r="F539" s="24">
        <f t="shared" si="278"/>
        <v>0</v>
      </c>
      <c r="G539" s="24">
        <f t="shared" si="278"/>
        <v>0</v>
      </c>
      <c r="H539" s="25">
        <f t="shared" si="278"/>
        <v>0</v>
      </c>
      <c r="I539" s="3">
        <f t="shared" si="271"/>
        <v>0</v>
      </c>
    </row>
    <row r="540" spans="1:9" hidden="1" x14ac:dyDescent="0.2">
      <c r="A540" s="27" t="s">
        <v>13</v>
      </c>
      <c r="B540" s="52" t="s">
        <v>26</v>
      </c>
      <c r="C540" s="21">
        <v>0</v>
      </c>
      <c r="D540" s="21"/>
      <c r="E540" s="21">
        <f t="shared" ref="E540:E542" si="279">SUM(C540,D540)</f>
        <v>0</v>
      </c>
      <c r="F540" s="21"/>
      <c r="G540" s="21"/>
      <c r="H540" s="22"/>
      <c r="I540" s="3">
        <f t="shared" si="271"/>
        <v>0</v>
      </c>
    </row>
    <row r="541" spans="1:9" hidden="1" x14ac:dyDescent="0.2">
      <c r="A541" s="27" t="s">
        <v>15</v>
      </c>
      <c r="B541" s="52" t="s">
        <v>27</v>
      </c>
      <c r="C541" s="21">
        <v>0</v>
      </c>
      <c r="D541" s="21"/>
      <c r="E541" s="21">
        <f t="shared" si="279"/>
        <v>0</v>
      </c>
      <c r="F541" s="21"/>
      <c r="G541" s="21"/>
      <c r="H541" s="22"/>
      <c r="I541" s="3">
        <f t="shared" si="271"/>
        <v>0</v>
      </c>
    </row>
    <row r="542" spans="1:9" hidden="1" x14ac:dyDescent="0.2">
      <c r="A542" s="27" t="s">
        <v>17</v>
      </c>
      <c r="B542" s="52" t="s">
        <v>28</v>
      </c>
      <c r="C542" s="21">
        <v>0</v>
      </c>
      <c r="D542" s="21"/>
      <c r="E542" s="21">
        <f t="shared" si="279"/>
        <v>0</v>
      </c>
      <c r="F542" s="21"/>
      <c r="G542" s="21"/>
      <c r="H542" s="22"/>
      <c r="I542" s="3">
        <f t="shared" si="271"/>
        <v>0</v>
      </c>
    </row>
    <row r="543" spans="1:9" x14ac:dyDescent="0.2">
      <c r="A543" s="33" t="s">
        <v>80</v>
      </c>
      <c r="B543" s="64"/>
      <c r="C543" s="34">
        <v>380</v>
      </c>
      <c r="D543" s="34">
        <f t="shared" ref="D543:H543" si="280">SUM(D544,D547,D570)</f>
        <v>0</v>
      </c>
      <c r="E543" s="34">
        <f t="shared" si="280"/>
        <v>380</v>
      </c>
      <c r="F543" s="34">
        <f t="shared" si="280"/>
        <v>0</v>
      </c>
      <c r="G543" s="34">
        <f t="shared" si="280"/>
        <v>0</v>
      </c>
      <c r="H543" s="35">
        <f t="shared" si="280"/>
        <v>0</v>
      </c>
      <c r="I543" s="3">
        <f t="shared" si="271"/>
        <v>380</v>
      </c>
    </row>
    <row r="544" spans="1:9" hidden="1" x14ac:dyDescent="0.2">
      <c r="A544" s="31" t="s">
        <v>30</v>
      </c>
      <c r="B544" s="55">
        <v>20</v>
      </c>
      <c r="C544" s="24">
        <v>0</v>
      </c>
      <c r="D544" s="24">
        <f t="shared" ref="D544:H544" si="281">SUM(D545)</f>
        <v>0</v>
      </c>
      <c r="E544" s="24">
        <f t="shared" si="281"/>
        <v>0</v>
      </c>
      <c r="F544" s="24">
        <f t="shared" si="281"/>
        <v>0</v>
      </c>
      <c r="G544" s="24">
        <f t="shared" si="281"/>
        <v>0</v>
      </c>
      <c r="H544" s="25">
        <f t="shared" si="281"/>
        <v>0</v>
      </c>
      <c r="I544" s="3">
        <f t="shared" si="271"/>
        <v>0</v>
      </c>
    </row>
    <row r="545" spans="1:9" hidden="1" x14ac:dyDescent="0.2">
      <c r="A545" s="27" t="s">
        <v>31</v>
      </c>
      <c r="B545" s="56" t="s">
        <v>32</v>
      </c>
      <c r="C545" s="21">
        <v>0</v>
      </c>
      <c r="D545" s="21"/>
      <c r="E545" s="21">
        <f>C545+D545</f>
        <v>0</v>
      </c>
      <c r="F545" s="21"/>
      <c r="G545" s="21"/>
      <c r="H545" s="22"/>
      <c r="I545" s="3">
        <f t="shared" si="271"/>
        <v>0</v>
      </c>
    </row>
    <row r="546" spans="1:9" hidden="1" x14ac:dyDescent="0.2">
      <c r="A546" s="27"/>
      <c r="B546" s="51"/>
      <c r="C546" s="21"/>
      <c r="D546" s="21"/>
      <c r="E546" s="21"/>
      <c r="F546" s="21"/>
      <c r="G546" s="21"/>
      <c r="H546" s="22"/>
      <c r="I546" s="3">
        <f t="shared" si="271"/>
        <v>0</v>
      </c>
    </row>
    <row r="547" spans="1:9" ht="25.5" x14ac:dyDescent="0.2">
      <c r="A547" s="31" t="s">
        <v>33</v>
      </c>
      <c r="B547" s="57">
        <v>58</v>
      </c>
      <c r="C547" s="24">
        <v>380</v>
      </c>
      <c r="D547" s="24">
        <f t="shared" ref="D547:H547" si="282">SUM(D548,D555,D562)</f>
        <v>0</v>
      </c>
      <c r="E547" s="24">
        <f t="shared" si="282"/>
        <v>380</v>
      </c>
      <c r="F547" s="24">
        <f t="shared" si="282"/>
        <v>0</v>
      </c>
      <c r="G547" s="24">
        <f t="shared" si="282"/>
        <v>0</v>
      </c>
      <c r="H547" s="25">
        <f t="shared" si="282"/>
        <v>0</v>
      </c>
      <c r="I547" s="3">
        <f t="shared" si="271"/>
        <v>380</v>
      </c>
    </row>
    <row r="548" spans="1:9" hidden="1" x14ac:dyDescent="0.2">
      <c r="A548" s="31" t="s">
        <v>34</v>
      </c>
      <c r="B548" s="58" t="s">
        <v>35</v>
      </c>
      <c r="C548" s="24">
        <v>0</v>
      </c>
      <c r="D548" s="24">
        <f t="shared" ref="D548:H548" si="283">SUM(D552,D553,D554)</f>
        <v>0</v>
      </c>
      <c r="E548" s="24">
        <f t="shared" si="283"/>
        <v>0</v>
      </c>
      <c r="F548" s="24">
        <f t="shared" si="283"/>
        <v>0</v>
      </c>
      <c r="G548" s="24">
        <f t="shared" si="283"/>
        <v>0</v>
      </c>
      <c r="H548" s="25">
        <f t="shared" si="283"/>
        <v>0</v>
      </c>
      <c r="I548" s="3">
        <f t="shared" si="271"/>
        <v>0</v>
      </c>
    </row>
    <row r="549" spans="1:9" hidden="1" x14ac:dyDescent="0.2">
      <c r="A549" s="32" t="s">
        <v>1</v>
      </c>
      <c r="B549" s="59"/>
      <c r="C549" s="24"/>
      <c r="D549" s="24"/>
      <c r="E549" s="24"/>
      <c r="F549" s="24"/>
      <c r="G549" s="24"/>
      <c r="H549" s="25"/>
      <c r="I549" s="3">
        <f t="shared" si="271"/>
        <v>0</v>
      </c>
    </row>
    <row r="550" spans="1:9" hidden="1" x14ac:dyDescent="0.2">
      <c r="A550" s="32" t="s">
        <v>36</v>
      </c>
      <c r="B550" s="59"/>
      <c r="C550" s="24">
        <v>0</v>
      </c>
      <c r="D550" s="24">
        <f t="shared" ref="D550:H550" si="284">D552+D553+D554-D551</f>
        <v>0</v>
      </c>
      <c r="E550" s="24">
        <f t="shared" si="284"/>
        <v>0</v>
      </c>
      <c r="F550" s="24">
        <f t="shared" si="284"/>
        <v>0</v>
      </c>
      <c r="G550" s="24">
        <f t="shared" si="284"/>
        <v>0</v>
      </c>
      <c r="H550" s="25">
        <f t="shared" si="284"/>
        <v>0</v>
      </c>
      <c r="I550" s="3">
        <f t="shared" si="271"/>
        <v>0</v>
      </c>
    </row>
    <row r="551" spans="1:9" hidden="1" x14ac:dyDescent="0.2">
      <c r="A551" s="32" t="s">
        <v>37</v>
      </c>
      <c r="B551" s="59"/>
      <c r="C551" s="24">
        <v>0</v>
      </c>
      <c r="D551" s="24"/>
      <c r="E551" s="24">
        <f t="shared" ref="E551:E554" si="285">C551+D551</f>
        <v>0</v>
      </c>
      <c r="F551" s="24"/>
      <c r="G551" s="24"/>
      <c r="H551" s="25"/>
      <c r="I551" s="3">
        <f t="shared" si="271"/>
        <v>0</v>
      </c>
    </row>
    <row r="552" spans="1:9" hidden="1" x14ac:dyDescent="0.2">
      <c r="A552" s="20" t="s">
        <v>38</v>
      </c>
      <c r="B552" s="60" t="s">
        <v>39</v>
      </c>
      <c r="C552" s="21">
        <v>0</v>
      </c>
      <c r="D552" s="21"/>
      <c r="E552" s="21">
        <f t="shared" si="285"/>
        <v>0</v>
      </c>
      <c r="F552" s="21"/>
      <c r="G552" s="21"/>
      <c r="H552" s="22"/>
      <c r="I552" s="3">
        <f t="shared" si="271"/>
        <v>0</v>
      </c>
    </row>
    <row r="553" spans="1:9" hidden="1" x14ac:dyDescent="0.2">
      <c r="A553" s="20" t="s">
        <v>40</v>
      </c>
      <c r="B553" s="60" t="s">
        <v>41</v>
      </c>
      <c r="C553" s="21">
        <v>0</v>
      </c>
      <c r="D553" s="21"/>
      <c r="E553" s="21">
        <f t="shared" si="285"/>
        <v>0</v>
      </c>
      <c r="F553" s="21"/>
      <c r="G553" s="21"/>
      <c r="H553" s="22"/>
      <c r="I553" s="3">
        <f t="shared" si="271"/>
        <v>0</v>
      </c>
    </row>
    <row r="554" spans="1:9" hidden="1" x14ac:dyDescent="0.2">
      <c r="A554" s="20" t="s">
        <v>42</v>
      </c>
      <c r="B554" s="61" t="s">
        <v>43</v>
      </c>
      <c r="C554" s="21">
        <v>0</v>
      </c>
      <c r="D554" s="21"/>
      <c r="E554" s="21">
        <f t="shared" si="285"/>
        <v>0</v>
      </c>
      <c r="F554" s="21"/>
      <c r="G554" s="21"/>
      <c r="H554" s="22"/>
      <c r="I554" s="3">
        <f t="shared" si="271"/>
        <v>0</v>
      </c>
    </row>
    <row r="555" spans="1:9" x14ac:dyDescent="0.2">
      <c r="A555" s="31" t="s">
        <v>44</v>
      </c>
      <c r="B555" s="62" t="s">
        <v>45</v>
      </c>
      <c r="C555" s="24">
        <v>380</v>
      </c>
      <c r="D555" s="24">
        <f t="shared" ref="D555:H555" si="286">SUM(D559,D560,D561)</f>
        <v>0</v>
      </c>
      <c r="E555" s="24">
        <f t="shared" si="286"/>
        <v>380</v>
      </c>
      <c r="F555" s="24">
        <f t="shared" si="286"/>
        <v>0</v>
      </c>
      <c r="G555" s="24">
        <f t="shared" si="286"/>
        <v>0</v>
      </c>
      <c r="H555" s="25">
        <f t="shared" si="286"/>
        <v>0</v>
      </c>
      <c r="I555" s="3">
        <f t="shared" si="271"/>
        <v>380</v>
      </c>
    </row>
    <row r="556" spans="1:9" hidden="1" x14ac:dyDescent="0.2">
      <c r="A556" s="82" t="s">
        <v>1</v>
      </c>
      <c r="B556" s="62"/>
      <c r="C556" s="24"/>
      <c r="D556" s="24"/>
      <c r="E556" s="24"/>
      <c r="F556" s="24"/>
      <c r="G556" s="24"/>
      <c r="H556" s="25"/>
      <c r="I556" s="3">
        <f t="shared" si="271"/>
        <v>0</v>
      </c>
    </row>
    <row r="557" spans="1:9" x14ac:dyDescent="0.2">
      <c r="A557" s="32" t="s">
        <v>36</v>
      </c>
      <c r="B557" s="59"/>
      <c r="C557" s="24">
        <v>332</v>
      </c>
      <c r="D557" s="24">
        <f t="shared" ref="D557:H557" si="287">D559+D560+D561-D558</f>
        <v>0</v>
      </c>
      <c r="E557" s="24">
        <f t="shared" si="287"/>
        <v>332</v>
      </c>
      <c r="F557" s="24">
        <f t="shared" si="287"/>
        <v>0</v>
      </c>
      <c r="G557" s="24">
        <f t="shared" si="287"/>
        <v>0</v>
      </c>
      <c r="H557" s="25">
        <f t="shared" si="287"/>
        <v>0</v>
      </c>
      <c r="I557" s="3">
        <f t="shared" si="271"/>
        <v>332</v>
      </c>
    </row>
    <row r="558" spans="1:9" x14ac:dyDescent="0.2">
      <c r="A558" s="32" t="s">
        <v>37</v>
      </c>
      <c r="B558" s="59"/>
      <c r="C558" s="24">
        <v>48</v>
      </c>
      <c r="D558" s="24"/>
      <c r="E558" s="24">
        <f t="shared" ref="E558:E561" si="288">C558+D558</f>
        <v>48</v>
      </c>
      <c r="F558" s="24"/>
      <c r="G558" s="24"/>
      <c r="H558" s="25"/>
      <c r="I558" s="3">
        <f t="shared" si="271"/>
        <v>48</v>
      </c>
    </row>
    <row r="559" spans="1:9" x14ac:dyDescent="0.2">
      <c r="A559" s="20" t="s">
        <v>38</v>
      </c>
      <c r="B559" s="61" t="s">
        <v>46</v>
      </c>
      <c r="C559" s="21">
        <v>58</v>
      </c>
      <c r="D559" s="21"/>
      <c r="E559" s="21">
        <f t="shared" si="288"/>
        <v>58</v>
      </c>
      <c r="F559" s="21"/>
      <c r="G559" s="21"/>
      <c r="H559" s="22"/>
      <c r="I559" s="3">
        <f t="shared" si="271"/>
        <v>58</v>
      </c>
    </row>
    <row r="560" spans="1:9" x14ac:dyDescent="0.2">
      <c r="A560" s="20" t="s">
        <v>40</v>
      </c>
      <c r="B560" s="61" t="s">
        <v>47</v>
      </c>
      <c r="C560" s="21">
        <v>322</v>
      </c>
      <c r="D560" s="21"/>
      <c r="E560" s="21">
        <f t="shared" si="288"/>
        <v>322</v>
      </c>
      <c r="F560" s="21"/>
      <c r="G560" s="21"/>
      <c r="H560" s="22"/>
      <c r="I560" s="3">
        <f t="shared" si="271"/>
        <v>322</v>
      </c>
    </row>
    <row r="561" spans="1:9" hidden="1" x14ac:dyDescent="0.2">
      <c r="A561" s="20" t="s">
        <v>42</v>
      </c>
      <c r="B561" s="61" t="s">
        <v>48</v>
      </c>
      <c r="C561" s="21">
        <v>0</v>
      </c>
      <c r="D561" s="21"/>
      <c r="E561" s="21">
        <f t="shared" si="288"/>
        <v>0</v>
      </c>
      <c r="F561" s="21"/>
      <c r="G561" s="21"/>
      <c r="H561" s="22"/>
      <c r="I561" s="3">
        <f t="shared" si="271"/>
        <v>0</v>
      </c>
    </row>
    <row r="562" spans="1:9" hidden="1" x14ac:dyDescent="0.2">
      <c r="A562" s="31" t="s">
        <v>49</v>
      </c>
      <c r="B562" s="63" t="s">
        <v>50</v>
      </c>
      <c r="C562" s="24">
        <v>0</v>
      </c>
      <c r="D562" s="24">
        <f t="shared" ref="D562:H562" si="289">SUM(D566,D567,D568)</f>
        <v>0</v>
      </c>
      <c r="E562" s="24">
        <f t="shared" si="289"/>
        <v>0</v>
      </c>
      <c r="F562" s="24">
        <f t="shared" si="289"/>
        <v>0</v>
      </c>
      <c r="G562" s="24">
        <f t="shared" si="289"/>
        <v>0</v>
      </c>
      <c r="H562" s="25">
        <f t="shared" si="289"/>
        <v>0</v>
      </c>
      <c r="I562" s="3">
        <f t="shared" si="271"/>
        <v>0</v>
      </c>
    </row>
    <row r="563" spans="1:9" hidden="1" x14ac:dyDescent="0.2">
      <c r="A563" s="82" t="s">
        <v>1</v>
      </c>
      <c r="B563" s="63"/>
      <c r="C563" s="24"/>
      <c r="D563" s="24"/>
      <c r="E563" s="24"/>
      <c r="F563" s="24"/>
      <c r="G563" s="24"/>
      <c r="H563" s="25"/>
      <c r="I563" s="3">
        <f t="shared" si="271"/>
        <v>0</v>
      </c>
    </row>
    <row r="564" spans="1:9" hidden="1" x14ac:dyDescent="0.2">
      <c r="A564" s="32" t="s">
        <v>36</v>
      </c>
      <c r="B564" s="59"/>
      <c r="C564" s="24">
        <v>0</v>
      </c>
      <c r="D564" s="24">
        <f t="shared" ref="D564:H564" si="290">D566+D567+D568-D565</f>
        <v>0</v>
      </c>
      <c r="E564" s="24">
        <f t="shared" si="290"/>
        <v>0</v>
      </c>
      <c r="F564" s="24">
        <f t="shared" si="290"/>
        <v>0</v>
      </c>
      <c r="G564" s="24">
        <f t="shared" si="290"/>
        <v>0</v>
      </c>
      <c r="H564" s="25">
        <f t="shared" si="290"/>
        <v>0</v>
      </c>
      <c r="I564" s="3">
        <f t="shared" si="271"/>
        <v>0</v>
      </c>
    </row>
    <row r="565" spans="1:9" hidden="1" x14ac:dyDescent="0.2">
      <c r="A565" s="32" t="s">
        <v>37</v>
      </c>
      <c r="B565" s="59"/>
      <c r="C565" s="24">
        <v>0</v>
      </c>
      <c r="D565" s="24"/>
      <c r="E565" s="24">
        <f t="shared" ref="E565:E568" si="291">C565+D565</f>
        <v>0</v>
      </c>
      <c r="F565" s="24"/>
      <c r="G565" s="24"/>
      <c r="H565" s="25"/>
      <c r="I565" s="3">
        <f t="shared" si="271"/>
        <v>0</v>
      </c>
    </row>
    <row r="566" spans="1:9" hidden="1" x14ac:dyDescent="0.2">
      <c r="A566" s="20" t="s">
        <v>38</v>
      </c>
      <c r="B566" s="61" t="s">
        <v>51</v>
      </c>
      <c r="C566" s="21">
        <v>0</v>
      </c>
      <c r="D566" s="21"/>
      <c r="E566" s="21">
        <f t="shared" si="291"/>
        <v>0</v>
      </c>
      <c r="F566" s="21"/>
      <c r="G566" s="21"/>
      <c r="H566" s="22"/>
      <c r="I566" s="3">
        <f t="shared" si="271"/>
        <v>0</v>
      </c>
    </row>
    <row r="567" spans="1:9" hidden="1" x14ac:dyDescent="0.2">
      <c r="A567" s="20" t="s">
        <v>40</v>
      </c>
      <c r="B567" s="61" t="s">
        <v>52</v>
      </c>
      <c r="C567" s="21">
        <v>0</v>
      </c>
      <c r="D567" s="21"/>
      <c r="E567" s="21">
        <f t="shared" si="291"/>
        <v>0</v>
      </c>
      <c r="F567" s="21"/>
      <c r="G567" s="21"/>
      <c r="H567" s="22"/>
      <c r="I567" s="3">
        <f t="shared" si="271"/>
        <v>0</v>
      </c>
    </row>
    <row r="568" spans="1:9" hidden="1" x14ac:dyDescent="0.2">
      <c r="A568" s="20" t="s">
        <v>42</v>
      </c>
      <c r="B568" s="61" t="s">
        <v>53</v>
      </c>
      <c r="C568" s="21">
        <v>0</v>
      </c>
      <c r="D568" s="21"/>
      <c r="E568" s="21">
        <f t="shared" si="291"/>
        <v>0</v>
      </c>
      <c r="F568" s="21"/>
      <c r="G568" s="21"/>
      <c r="H568" s="22"/>
      <c r="I568" s="3">
        <f t="shared" si="271"/>
        <v>0</v>
      </c>
    </row>
    <row r="569" spans="1:9" hidden="1" x14ac:dyDescent="0.2">
      <c r="A569" s="83"/>
      <c r="B569" s="95"/>
      <c r="C569" s="21"/>
      <c r="D569" s="21"/>
      <c r="E569" s="21"/>
      <c r="F569" s="21"/>
      <c r="G569" s="21"/>
      <c r="H569" s="22"/>
      <c r="I569" s="3">
        <f t="shared" si="271"/>
        <v>0</v>
      </c>
    </row>
    <row r="570" spans="1:9" hidden="1" x14ac:dyDescent="0.2">
      <c r="A570" s="26" t="s">
        <v>54</v>
      </c>
      <c r="B570" s="63" t="s">
        <v>55</v>
      </c>
      <c r="C570" s="24">
        <v>0</v>
      </c>
      <c r="D570" s="24"/>
      <c r="E570" s="24">
        <f>C570+D570</f>
        <v>0</v>
      </c>
      <c r="F570" s="24"/>
      <c r="G570" s="24"/>
      <c r="H570" s="25"/>
      <c r="I570" s="3">
        <f t="shared" si="271"/>
        <v>0</v>
      </c>
    </row>
    <row r="571" spans="1:9" hidden="1" x14ac:dyDescent="0.2">
      <c r="A571" s="83"/>
      <c r="B571" s="95"/>
      <c r="C571" s="21"/>
      <c r="D571" s="21"/>
      <c r="E571" s="21"/>
      <c r="F571" s="21"/>
      <c r="G571" s="21"/>
      <c r="H571" s="22"/>
      <c r="I571" s="3">
        <f t="shared" si="271"/>
        <v>0</v>
      </c>
    </row>
    <row r="572" spans="1:9" hidden="1" x14ac:dyDescent="0.2">
      <c r="A572" s="26" t="s">
        <v>56</v>
      </c>
      <c r="B572" s="63"/>
      <c r="C572" s="24">
        <v>0</v>
      </c>
      <c r="D572" s="24">
        <f t="shared" ref="D572:H572" si="292">D525-D543</f>
        <v>0</v>
      </c>
      <c r="E572" s="24">
        <f t="shared" si="292"/>
        <v>0</v>
      </c>
      <c r="F572" s="24">
        <f t="shared" si="292"/>
        <v>0</v>
      </c>
      <c r="G572" s="24">
        <f t="shared" si="292"/>
        <v>0</v>
      </c>
      <c r="H572" s="25">
        <f t="shared" si="292"/>
        <v>0</v>
      </c>
      <c r="I572" s="3">
        <f t="shared" si="271"/>
        <v>0</v>
      </c>
    </row>
    <row r="573" spans="1:9" hidden="1" x14ac:dyDescent="0.2">
      <c r="A573" s="81"/>
      <c r="B573" s="95"/>
      <c r="C573" s="21"/>
      <c r="D573" s="21"/>
      <c r="E573" s="21"/>
      <c r="F573" s="21"/>
      <c r="G573" s="21"/>
      <c r="H573" s="22"/>
      <c r="I573" s="3">
        <f t="shared" si="271"/>
        <v>0</v>
      </c>
    </row>
    <row r="574" spans="1:9" s="6" customFormat="1" x14ac:dyDescent="0.2">
      <c r="A574" s="77" t="s">
        <v>100</v>
      </c>
      <c r="B574" s="78"/>
      <c r="C574" s="79">
        <v>390</v>
      </c>
      <c r="D574" s="79">
        <f t="shared" ref="D574:H574" si="293">D575</f>
        <v>0</v>
      </c>
      <c r="E574" s="79">
        <f t="shared" si="293"/>
        <v>390</v>
      </c>
      <c r="F574" s="79">
        <f t="shared" si="293"/>
        <v>0</v>
      </c>
      <c r="G574" s="79">
        <f t="shared" si="293"/>
        <v>0</v>
      </c>
      <c r="H574" s="80">
        <f t="shared" si="293"/>
        <v>0</v>
      </c>
      <c r="I574" s="19">
        <f t="shared" si="271"/>
        <v>390</v>
      </c>
    </row>
    <row r="575" spans="1:9" x14ac:dyDescent="0.2">
      <c r="A575" s="33" t="s">
        <v>61</v>
      </c>
      <c r="B575" s="64"/>
      <c r="C575" s="34">
        <v>390</v>
      </c>
      <c r="D575" s="34">
        <f t="shared" ref="D575:H575" si="294">SUM(D576,D577,D578,D579)</f>
        <v>0</v>
      </c>
      <c r="E575" s="34">
        <f t="shared" si="294"/>
        <v>390</v>
      </c>
      <c r="F575" s="34">
        <f t="shared" si="294"/>
        <v>0</v>
      </c>
      <c r="G575" s="34">
        <f t="shared" si="294"/>
        <v>0</v>
      </c>
      <c r="H575" s="35">
        <f t="shared" si="294"/>
        <v>0</v>
      </c>
      <c r="I575" s="3">
        <f t="shared" si="271"/>
        <v>390</v>
      </c>
    </row>
    <row r="576" spans="1:9" x14ac:dyDescent="0.2">
      <c r="A576" s="20" t="s">
        <v>6</v>
      </c>
      <c r="B576" s="48"/>
      <c r="C576" s="21">
        <v>164</v>
      </c>
      <c r="D576" s="21"/>
      <c r="E576" s="21">
        <f>SUM(C576,D576)</f>
        <v>164</v>
      </c>
      <c r="F576" s="21"/>
      <c r="G576" s="21"/>
      <c r="H576" s="22"/>
      <c r="I576" s="3">
        <f t="shared" si="271"/>
        <v>164</v>
      </c>
    </row>
    <row r="577" spans="1:9" hidden="1" x14ac:dyDescent="0.2">
      <c r="A577" s="20" t="s">
        <v>7</v>
      </c>
      <c r="B577" s="94"/>
      <c r="C577" s="21">
        <v>0</v>
      </c>
      <c r="D577" s="21"/>
      <c r="E577" s="21">
        <f t="shared" ref="E577:E578" si="295">SUM(C577,D577)</f>
        <v>0</v>
      </c>
      <c r="F577" s="21"/>
      <c r="G577" s="21"/>
      <c r="H577" s="22"/>
      <c r="I577" s="3">
        <f t="shared" si="271"/>
        <v>0</v>
      </c>
    </row>
    <row r="578" spans="1:9" ht="38.25" x14ac:dyDescent="0.2">
      <c r="A578" s="20" t="s">
        <v>8</v>
      </c>
      <c r="B578" s="48">
        <v>420269</v>
      </c>
      <c r="C578" s="21">
        <v>30</v>
      </c>
      <c r="D578" s="21"/>
      <c r="E578" s="21">
        <f t="shared" si="295"/>
        <v>30</v>
      </c>
      <c r="F578" s="21"/>
      <c r="G578" s="21"/>
      <c r="H578" s="22"/>
      <c r="I578" s="3">
        <f t="shared" si="271"/>
        <v>30</v>
      </c>
    </row>
    <row r="579" spans="1:9" ht="25.5" x14ac:dyDescent="0.2">
      <c r="A579" s="23" t="s">
        <v>9</v>
      </c>
      <c r="B579" s="49" t="s">
        <v>10</v>
      </c>
      <c r="C579" s="24">
        <v>196</v>
      </c>
      <c r="D579" s="24">
        <f t="shared" ref="D579:H579" si="296">SUM(D580,D584,D588)</f>
        <v>0</v>
      </c>
      <c r="E579" s="24">
        <f t="shared" si="296"/>
        <v>196</v>
      </c>
      <c r="F579" s="24">
        <f t="shared" si="296"/>
        <v>0</v>
      </c>
      <c r="G579" s="24">
        <f t="shared" si="296"/>
        <v>0</v>
      </c>
      <c r="H579" s="25">
        <f t="shared" si="296"/>
        <v>0</v>
      </c>
      <c r="I579" s="3">
        <f t="shared" si="271"/>
        <v>196</v>
      </c>
    </row>
    <row r="580" spans="1:9" hidden="1" x14ac:dyDescent="0.2">
      <c r="A580" s="26" t="s">
        <v>11</v>
      </c>
      <c r="B580" s="50" t="s">
        <v>12</v>
      </c>
      <c r="C580" s="24">
        <v>0</v>
      </c>
      <c r="D580" s="24">
        <f t="shared" ref="D580:H580" si="297">SUM(D581:D583)</f>
        <v>0</v>
      </c>
      <c r="E580" s="24">
        <f t="shared" si="297"/>
        <v>0</v>
      </c>
      <c r="F580" s="24">
        <f t="shared" si="297"/>
        <v>0</v>
      </c>
      <c r="G580" s="24">
        <f t="shared" si="297"/>
        <v>0</v>
      </c>
      <c r="H580" s="25">
        <f t="shared" si="297"/>
        <v>0</v>
      </c>
      <c r="I580" s="3">
        <f t="shared" si="271"/>
        <v>0</v>
      </c>
    </row>
    <row r="581" spans="1:9" hidden="1" x14ac:dyDescent="0.2">
      <c r="A581" s="27" t="s">
        <v>13</v>
      </c>
      <c r="B581" s="51" t="s">
        <v>14</v>
      </c>
      <c r="C581" s="21">
        <v>0</v>
      </c>
      <c r="D581" s="21"/>
      <c r="E581" s="21">
        <f t="shared" ref="E581:E583" si="298">SUM(C581,D581)</f>
        <v>0</v>
      </c>
      <c r="F581" s="21"/>
      <c r="G581" s="21"/>
      <c r="H581" s="22"/>
      <c r="I581" s="3">
        <f t="shared" si="271"/>
        <v>0</v>
      </c>
    </row>
    <row r="582" spans="1:9" hidden="1" x14ac:dyDescent="0.2">
      <c r="A582" s="27" t="s">
        <v>15</v>
      </c>
      <c r="B582" s="52" t="s">
        <v>16</v>
      </c>
      <c r="C582" s="21">
        <v>0</v>
      </c>
      <c r="D582" s="21"/>
      <c r="E582" s="21">
        <f t="shared" si="298"/>
        <v>0</v>
      </c>
      <c r="F582" s="21"/>
      <c r="G582" s="21"/>
      <c r="H582" s="22"/>
      <c r="I582" s="3">
        <f t="shared" si="271"/>
        <v>0</v>
      </c>
    </row>
    <row r="583" spans="1:9" hidden="1" x14ac:dyDescent="0.2">
      <c r="A583" s="27" t="s">
        <v>17</v>
      </c>
      <c r="B583" s="52" t="s">
        <v>18</v>
      </c>
      <c r="C583" s="21">
        <v>0</v>
      </c>
      <c r="D583" s="21"/>
      <c r="E583" s="21">
        <f t="shared" si="298"/>
        <v>0</v>
      </c>
      <c r="F583" s="21"/>
      <c r="G583" s="21"/>
      <c r="H583" s="22"/>
      <c r="I583" s="3">
        <f t="shared" si="271"/>
        <v>0</v>
      </c>
    </row>
    <row r="584" spans="1:9" x14ac:dyDescent="0.2">
      <c r="A584" s="26" t="s">
        <v>19</v>
      </c>
      <c r="B584" s="53" t="s">
        <v>20</v>
      </c>
      <c r="C584" s="24">
        <v>196</v>
      </c>
      <c r="D584" s="24">
        <f t="shared" ref="D584:H584" si="299">SUM(D585:D587)</f>
        <v>0</v>
      </c>
      <c r="E584" s="24">
        <f t="shared" si="299"/>
        <v>196</v>
      </c>
      <c r="F584" s="24">
        <f t="shared" si="299"/>
        <v>0</v>
      </c>
      <c r="G584" s="24">
        <f t="shared" si="299"/>
        <v>0</v>
      </c>
      <c r="H584" s="25">
        <f t="shared" si="299"/>
        <v>0</v>
      </c>
      <c r="I584" s="3">
        <f t="shared" si="271"/>
        <v>196</v>
      </c>
    </row>
    <row r="585" spans="1:9" x14ac:dyDescent="0.2">
      <c r="A585" s="27" t="s">
        <v>13</v>
      </c>
      <c r="B585" s="52" t="s">
        <v>21</v>
      </c>
      <c r="C585" s="21">
        <v>95</v>
      </c>
      <c r="D585" s="21"/>
      <c r="E585" s="21">
        <f t="shared" ref="E585:E587" si="300">SUM(C585,D585)</f>
        <v>95</v>
      </c>
      <c r="F585" s="21"/>
      <c r="G585" s="21"/>
      <c r="H585" s="22"/>
      <c r="I585" s="3">
        <f t="shared" si="271"/>
        <v>95</v>
      </c>
    </row>
    <row r="586" spans="1:9" x14ac:dyDescent="0.2">
      <c r="A586" s="27" t="s">
        <v>15</v>
      </c>
      <c r="B586" s="52" t="s">
        <v>22</v>
      </c>
      <c r="C586" s="21">
        <v>101</v>
      </c>
      <c r="D586" s="21"/>
      <c r="E586" s="21">
        <f t="shared" si="300"/>
        <v>101</v>
      </c>
      <c r="F586" s="21"/>
      <c r="G586" s="21"/>
      <c r="H586" s="22"/>
      <c r="I586" s="3">
        <f t="shared" si="271"/>
        <v>101</v>
      </c>
    </row>
    <row r="587" spans="1:9" hidden="1" x14ac:dyDescent="0.2">
      <c r="A587" s="27" t="s">
        <v>17</v>
      </c>
      <c r="B587" s="52" t="s">
        <v>23</v>
      </c>
      <c r="C587" s="21">
        <v>0</v>
      </c>
      <c r="D587" s="21"/>
      <c r="E587" s="21">
        <f t="shared" si="300"/>
        <v>0</v>
      </c>
      <c r="F587" s="21"/>
      <c r="G587" s="21"/>
      <c r="H587" s="22"/>
      <c r="I587" s="3">
        <f t="shared" si="271"/>
        <v>0</v>
      </c>
    </row>
    <row r="588" spans="1:9" hidden="1" x14ac:dyDescent="0.2">
      <c r="A588" s="26" t="s">
        <v>24</v>
      </c>
      <c r="B588" s="53" t="s">
        <v>25</v>
      </c>
      <c r="C588" s="24">
        <v>0</v>
      </c>
      <c r="D588" s="24">
        <f t="shared" ref="D588:H588" si="301">SUM(D589:D591)</f>
        <v>0</v>
      </c>
      <c r="E588" s="24">
        <f t="shared" si="301"/>
        <v>0</v>
      </c>
      <c r="F588" s="24">
        <f t="shared" si="301"/>
        <v>0</v>
      </c>
      <c r="G588" s="24">
        <f t="shared" si="301"/>
        <v>0</v>
      </c>
      <c r="H588" s="25">
        <f t="shared" si="301"/>
        <v>0</v>
      </c>
      <c r="I588" s="3">
        <f t="shared" si="271"/>
        <v>0</v>
      </c>
    </row>
    <row r="589" spans="1:9" hidden="1" x14ac:dyDescent="0.2">
      <c r="A589" s="27" t="s">
        <v>13</v>
      </c>
      <c r="B589" s="52" t="s">
        <v>26</v>
      </c>
      <c r="C589" s="21">
        <v>0</v>
      </c>
      <c r="D589" s="21"/>
      <c r="E589" s="21">
        <f t="shared" ref="E589:E591" si="302">SUM(C589,D589)</f>
        <v>0</v>
      </c>
      <c r="F589" s="21"/>
      <c r="G589" s="21"/>
      <c r="H589" s="22"/>
      <c r="I589" s="3">
        <f t="shared" si="271"/>
        <v>0</v>
      </c>
    </row>
    <row r="590" spans="1:9" hidden="1" x14ac:dyDescent="0.2">
      <c r="A590" s="27" t="s">
        <v>15</v>
      </c>
      <c r="B590" s="52" t="s">
        <v>27</v>
      </c>
      <c r="C590" s="21">
        <v>0</v>
      </c>
      <c r="D590" s="21"/>
      <c r="E590" s="21">
        <f t="shared" si="302"/>
        <v>0</v>
      </c>
      <c r="F590" s="21"/>
      <c r="G590" s="21"/>
      <c r="H590" s="22"/>
      <c r="I590" s="3">
        <f t="shared" ref="I590:I653" si="303">SUM(E590:H590)</f>
        <v>0</v>
      </c>
    </row>
    <row r="591" spans="1:9" hidden="1" x14ac:dyDescent="0.2">
      <c r="A591" s="27" t="s">
        <v>17</v>
      </c>
      <c r="B591" s="52" t="s">
        <v>28</v>
      </c>
      <c r="C591" s="21">
        <v>0</v>
      </c>
      <c r="D591" s="21"/>
      <c r="E591" s="21">
        <f t="shared" si="302"/>
        <v>0</v>
      </c>
      <c r="F591" s="21"/>
      <c r="G591" s="21"/>
      <c r="H591" s="22"/>
      <c r="I591" s="3">
        <f t="shared" si="303"/>
        <v>0</v>
      </c>
    </row>
    <row r="592" spans="1:9" x14ac:dyDescent="0.2">
      <c r="A592" s="33" t="s">
        <v>80</v>
      </c>
      <c r="B592" s="64"/>
      <c r="C592" s="34">
        <v>390</v>
      </c>
      <c r="D592" s="34">
        <f t="shared" ref="D592:H592" si="304">SUM(D593,D596,D619)</f>
        <v>0</v>
      </c>
      <c r="E592" s="34">
        <f t="shared" si="304"/>
        <v>390</v>
      </c>
      <c r="F592" s="34">
        <f t="shared" si="304"/>
        <v>0</v>
      </c>
      <c r="G592" s="34">
        <f t="shared" si="304"/>
        <v>0</v>
      </c>
      <c r="H592" s="35">
        <f t="shared" si="304"/>
        <v>0</v>
      </c>
      <c r="I592" s="3">
        <f t="shared" si="303"/>
        <v>390</v>
      </c>
    </row>
    <row r="593" spans="1:9" hidden="1" x14ac:dyDescent="0.2">
      <c r="A593" s="31" t="s">
        <v>30</v>
      </c>
      <c r="B593" s="55">
        <v>20</v>
      </c>
      <c r="C593" s="24">
        <v>0</v>
      </c>
      <c r="D593" s="24">
        <f t="shared" ref="D593:H593" si="305">SUM(D594)</f>
        <v>0</v>
      </c>
      <c r="E593" s="24">
        <f t="shared" si="305"/>
        <v>0</v>
      </c>
      <c r="F593" s="24">
        <f t="shared" si="305"/>
        <v>0</v>
      </c>
      <c r="G593" s="24">
        <f t="shared" si="305"/>
        <v>0</v>
      </c>
      <c r="H593" s="25">
        <f t="shared" si="305"/>
        <v>0</v>
      </c>
      <c r="I593" s="3">
        <f t="shared" si="303"/>
        <v>0</v>
      </c>
    </row>
    <row r="594" spans="1:9" hidden="1" x14ac:dyDescent="0.2">
      <c r="A594" s="27" t="s">
        <v>31</v>
      </c>
      <c r="B594" s="56" t="s">
        <v>32</v>
      </c>
      <c r="C594" s="21">
        <v>0</v>
      </c>
      <c r="D594" s="21"/>
      <c r="E594" s="21">
        <f>C594+D594</f>
        <v>0</v>
      </c>
      <c r="F594" s="21"/>
      <c r="G594" s="21"/>
      <c r="H594" s="22"/>
      <c r="I594" s="3">
        <f t="shared" si="303"/>
        <v>0</v>
      </c>
    </row>
    <row r="595" spans="1:9" hidden="1" x14ac:dyDescent="0.2">
      <c r="A595" s="27"/>
      <c r="B595" s="51"/>
      <c r="C595" s="21"/>
      <c r="D595" s="21"/>
      <c r="E595" s="21"/>
      <c r="F595" s="21"/>
      <c r="G595" s="21"/>
      <c r="H595" s="22"/>
      <c r="I595" s="3">
        <f t="shared" si="303"/>
        <v>0</v>
      </c>
    </row>
    <row r="596" spans="1:9" ht="25.5" x14ac:dyDescent="0.2">
      <c r="A596" s="31" t="s">
        <v>33</v>
      </c>
      <c r="B596" s="57">
        <v>58</v>
      </c>
      <c r="C596" s="24">
        <v>390</v>
      </c>
      <c r="D596" s="24">
        <f t="shared" ref="D596:H596" si="306">SUM(D597,D604,D611)</f>
        <v>0</v>
      </c>
      <c r="E596" s="24">
        <f t="shared" si="306"/>
        <v>390</v>
      </c>
      <c r="F596" s="24">
        <f t="shared" si="306"/>
        <v>0</v>
      </c>
      <c r="G596" s="24">
        <f t="shared" si="306"/>
        <v>0</v>
      </c>
      <c r="H596" s="25">
        <f t="shared" si="306"/>
        <v>0</v>
      </c>
      <c r="I596" s="3">
        <f t="shared" si="303"/>
        <v>390</v>
      </c>
    </row>
    <row r="597" spans="1:9" hidden="1" x14ac:dyDescent="0.2">
      <c r="A597" s="31" t="s">
        <v>34</v>
      </c>
      <c r="B597" s="58" t="s">
        <v>35</v>
      </c>
      <c r="C597" s="24">
        <v>0</v>
      </c>
      <c r="D597" s="24">
        <f t="shared" ref="D597:H597" si="307">SUM(D601,D602,D603)</f>
        <v>0</v>
      </c>
      <c r="E597" s="24">
        <f t="shared" si="307"/>
        <v>0</v>
      </c>
      <c r="F597" s="24">
        <f t="shared" si="307"/>
        <v>0</v>
      </c>
      <c r="G597" s="24">
        <f t="shared" si="307"/>
        <v>0</v>
      </c>
      <c r="H597" s="25">
        <f t="shared" si="307"/>
        <v>0</v>
      </c>
      <c r="I597" s="3">
        <f t="shared" si="303"/>
        <v>0</v>
      </c>
    </row>
    <row r="598" spans="1:9" hidden="1" x14ac:dyDescent="0.2">
      <c r="A598" s="32" t="s">
        <v>1</v>
      </c>
      <c r="B598" s="59"/>
      <c r="C598" s="24"/>
      <c r="D598" s="24"/>
      <c r="E598" s="24"/>
      <c r="F598" s="24"/>
      <c r="G598" s="24"/>
      <c r="H598" s="25"/>
      <c r="I598" s="3">
        <f t="shared" si="303"/>
        <v>0</v>
      </c>
    </row>
    <row r="599" spans="1:9" hidden="1" x14ac:dyDescent="0.2">
      <c r="A599" s="32" t="s">
        <v>36</v>
      </c>
      <c r="B599" s="59"/>
      <c r="C599" s="24">
        <v>0</v>
      </c>
      <c r="D599" s="24">
        <f t="shared" ref="D599:H599" si="308">D601+D602+D603-D600</f>
        <v>0</v>
      </c>
      <c r="E599" s="24">
        <f t="shared" si="308"/>
        <v>0</v>
      </c>
      <c r="F599" s="24">
        <f t="shared" si="308"/>
        <v>0</v>
      </c>
      <c r="G599" s="24">
        <f t="shared" si="308"/>
        <v>0</v>
      </c>
      <c r="H599" s="25">
        <f t="shared" si="308"/>
        <v>0</v>
      </c>
      <c r="I599" s="3">
        <f t="shared" si="303"/>
        <v>0</v>
      </c>
    </row>
    <row r="600" spans="1:9" hidden="1" x14ac:dyDescent="0.2">
      <c r="A600" s="32" t="s">
        <v>37</v>
      </c>
      <c r="B600" s="59"/>
      <c r="C600" s="24">
        <v>0</v>
      </c>
      <c r="D600" s="24"/>
      <c r="E600" s="24">
        <f t="shared" ref="E600:E603" si="309">C600+D600</f>
        <v>0</v>
      </c>
      <c r="F600" s="24"/>
      <c r="G600" s="24"/>
      <c r="H600" s="25"/>
      <c r="I600" s="3">
        <f t="shared" si="303"/>
        <v>0</v>
      </c>
    </row>
    <row r="601" spans="1:9" hidden="1" x14ac:dyDescent="0.2">
      <c r="A601" s="20" t="s">
        <v>38</v>
      </c>
      <c r="B601" s="60" t="s">
        <v>39</v>
      </c>
      <c r="C601" s="21">
        <v>0</v>
      </c>
      <c r="D601" s="21"/>
      <c r="E601" s="21">
        <f t="shared" si="309"/>
        <v>0</v>
      </c>
      <c r="F601" s="21"/>
      <c r="G601" s="21"/>
      <c r="H601" s="22"/>
      <c r="I601" s="3">
        <f t="shared" si="303"/>
        <v>0</v>
      </c>
    </row>
    <row r="602" spans="1:9" hidden="1" x14ac:dyDescent="0.2">
      <c r="A602" s="20" t="s">
        <v>40</v>
      </c>
      <c r="B602" s="60" t="s">
        <v>41</v>
      </c>
      <c r="C602" s="21">
        <v>0</v>
      </c>
      <c r="D602" s="21"/>
      <c r="E602" s="21">
        <f t="shared" si="309"/>
        <v>0</v>
      </c>
      <c r="F602" s="21"/>
      <c r="G602" s="21"/>
      <c r="H602" s="22"/>
      <c r="I602" s="3">
        <f t="shared" si="303"/>
        <v>0</v>
      </c>
    </row>
    <row r="603" spans="1:9" hidden="1" x14ac:dyDescent="0.2">
      <c r="A603" s="20" t="s">
        <v>42</v>
      </c>
      <c r="B603" s="61" t="s">
        <v>43</v>
      </c>
      <c r="C603" s="21">
        <v>0</v>
      </c>
      <c r="D603" s="21"/>
      <c r="E603" s="21">
        <f t="shared" si="309"/>
        <v>0</v>
      </c>
      <c r="F603" s="21"/>
      <c r="G603" s="21"/>
      <c r="H603" s="22"/>
      <c r="I603" s="3">
        <f t="shared" si="303"/>
        <v>0</v>
      </c>
    </row>
    <row r="604" spans="1:9" x14ac:dyDescent="0.2">
      <c r="A604" s="31" t="s">
        <v>44</v>
      </c>
      <c r="B604" s="62" t="s">
        <v>45</v>
      </c>
      <c r="C604" s="24">
        <v>390</v>
      </c>
      <c r="D604" s="24">
        <f t="shared" ref="D604:H604" si="310">SUM(D608,D609,D610)</f>
        <v>0</v>
      </c>
      <c r="E604" s="24">
        <f t="shared" si="310"/>
        <v>390</v>
      </c>
      <c r="F604" s="24">
        <f t="shared" si="310"/>
        <v>0</v>
      </c>
      <c r="G604" s="24">
        <f t="shared" si="310"/>
        <v>0</v>
      </c>
      <c r="H604" s="25">
        <f t="shared" si="310"/>
        <v>0</v>
      </c>
      <c r="I604" s="3">
        <f t="shared" si="303"/>
        <v>390</v>
      </c>
    </row>
    <row r="605" spans="1:9" hidden="1" x14ac:dyDescent="0.2">
      <c r="A605" s="82" t="s">
        <v>1</v>
      </c>
      <c r="B605" s="62"/>
      <c r="C605" s="24"/>
      <c r="D605" s="24"/>
      <c r="E605" s="24"/>
      <c r="F605" s="24"/>
      <c r="G605" s="24"/>
      <c r="H605" s="25"/>
      <c r="I605" s="3">
        <f t="shared" si="303"/>
        <v>0</v>
      </c>
    </row>
    <row r="606" spans="1:9" x14ac:dyDescent="0.2">
      <c r="A606" s="32" t="s">
        <v>36</v>
      </c>
      <c r="B606" s="59"/>
      <c r="C606" s="24">
        <v>380</v>
      </c>
      <c r="D606" s="24">
        <f t="shared" ref="D606:H606" si="311">D608+D609+D610-D607</f>
        <v>0</v>
      </c>
      <c r="E606" s="24">
        <f t="shared" si="311"/>
        <v>380</v>
      </c>
      <c r="F606" s="24">
        <f t="shared" si="311"/>
        <v>0</v>
      </c>
      <c r="G606" s="24">
        <f t="shared" si="311"/>
        <v>0</v>
      </c>
      <c r="H606" s="25">
        <f t="shared" si="311"/>
        <v>0</v>
      </c>
      <c r="I606" s="3">
        <f t="shared" si="303"/>
        <v>380</v>
      </c>
    </row>
    <row r="607" spans="1:9" x14ac:dyDescent="0.2">
      <c r="A607" s="32" t="s">
        <v>37</v>
      </c>
      <c r="B607" s="59"/>
      <c r="C607" s="24">
        <v>10</v>
      </c>
      <c r="D607" s="24"/>
      <c r="E607" s="24">
        <f t="shared" ref="E607:E610" si="312">C607+D607</f>
        <v>10</v>
      </c>
      <c r="F607" s="24"/>
      <c r="G607" s="24"/>
      <c r="H607" s="25"/>
      <c r="I607" s="3">
        <f t="shared" si="303"/>
        <v>10</v>
      </c>
    </row>
    <row r="608" spans="1:9" x14ac:dyDescent="0.2">
      <c r="A608" s="20" t="s">
        <v>38</v>
      </c>
      <c r="B608" s="61" t="s">
        <v>46</v>
      </c>
      <c r="C608" s="21">
        <v>60</v>
      </c>
      <c r="D608" s="21"/>
      <c r="E608" s="21">
        <f t="shared" si="312"/>
        <v>60</v>
      </c>
      <c r="F608" s="21"/>
      <c r="G608" s="21"/>
      <c r="H608" s="22"/>
      <c r="I608" s="3">
        <f t="shared" si="303"/>
        <v>60</v>
      </c>
    </row>
    <row r="609" spans="1:9" x14ac:dyDescent="0.2">
      <c r="A609" s="20" t="s">
        <v>40</v>
      </c>
      <c r="B609" s="61" t="s">
        <v>47</v>
      </c>
      <c r="C609" s="21">
        <v>330</v>
      </c>
      <c r="D609" s="21"/>
      <c r="E609" s="21">
        <f t="shared" si="312"/>
        <v>330</v>
      </c>
      <c r="F609" s="21"/>
      <c r="G609" s="21"/>
      <c r="H609" s="22"/>
      <c r="I609" s="3">
        <f t="shared" si="303"/>
        <v>330</v>
      </c>
    </row>
    <row r="610" spans="1:9" hidden="1" x14ac:dyDescent="0.2">
      <c r="A610" s="20" t="s">
        <v>42</v>
      </c>
      <c r="B610" s="61" t="s">
        <v>48</v>
      </c>
      <c r="C610" s="21">
        <v>0</v>
      </c>
      <c r="D610" s="21"/>
      <c r="E610" s="21">
        <f t="shared" si="312"/>
        <v>0</v>
      </c>
      <c r="F610" s="21"/>
      <c r="G610" s="21"/>
      <c r="H610" s="22"/>
      <c r="I610" s="3">
        <f t="shared" si="303"/>
        <v>0</v>
      </c>
    </row>
    <row r="611" spans="1:9" hidden="1" x14ac:dyDescent="0.2">
      <c r="A611" s="31" t="s">
        <v>49</v>
      </c>
      <c r="B611" s="63" t="s">
        <v>50</v>
      </c>
      <c r="C611" s="24">
        <v>0</v>
      </c>
      <c r="D611" s="24">
        <f t="shared" ref="D611:H611" si="313">SUM(D615,D616,D617)</f>
        <v>0</v>
      </c>
      <c r="E611" s="24">
        <f t="shared" si="313"/>
        <v>0</v>
      </c>
      <c r="F611" s="24">
        <f t="shared" si="313"/>
        <v>0</v>
      </c>
      <c r="G611" s="24">
        <f t="shared" si="313"/>
        <v>0</v>
      </c>
      <c r="H611" s="25">
        <f t="shared" si="313"/>
        <v>0</v>
      </c>
      <c r="I611" s="3">
        <f t="shared" si="303"/>
        <v>0</v>
      </c>
    </row>
    <row r="612" spans="1:9" hidden="1" x14ac:dyDescent="0.2">
      <c r="A612" s="82" t="s">
        <v>1</v>
      </c>
      <c r="B612" s="63"/>
      <c r="C612" s="24"/>
      <c r="D612" s="24"/>
      <c r="E612" s="24"/>
      <c r="F612" s="24"/>
      <c r="G612" s="24"/>
      <c r="H612" s="25"/>
      <c r="I612" s="3">
        <f t="shared" si="303"/>
        <v>0</v>
      </c>
    </row>
    <row r="613" spans="1:9" hidden="1" x14ac:dyDescent="0.2">
      <c r="A613" s="32" t="s">
        <v>36</v>
      </c>
      <c r="B613" s="59"/>
      <c r="C613" s="24">
        <v>0</v>
      </c>
      <c r="D613" s="24">
        <f t="shared" ref="D613:H613" si="314">D615+D616+D617-D614</f>
        <v>0</v>
      </c>
      <c r="E613" s="24">
        <f t="shared" si="314"/>
        <v>0</v>
      </c>
      <c r="F613" s="24">
        <f t="shared" si="314"/>
        <v>0</v>
      </c>
      <c r="G613" s="24">
        <f t="shared" si="314"/>
        <v>0</v>
      </c>
      <c r="H613" s="25">
        <f t="shared" si="314"/>
        <v>0</v>
      </c>
      <c r="I613" s="3">
        <f t="shared" si="303"/>
        <v>0</v>
      </c>
    </row>
    <row r="614" spans="1:9" hidden="1" x14ac:dyDescent="0.2">
      <c r="A614" s="32" t="s">
        <v>37</v>
      </c>
      <c r="B614" s="59"/>
      <c r="C614" s="24">
        <v>0</v>
      </c>
      <c r="D614" s="24"/>
      <c r="E614" s="24">
        <f t="shared" ref="E614:E617" si="315">C614+D614</f>
        <v>0</v>
      </c>
      <c r="F614" s="24"/>
      <c r="G614" s="24"/>
      <c r="H614" s="25"/>
      <c r="I614" s="3">
        <f t="shared" si="303"/>
        <v>0</v>
      </c>
    </row>
    <row r="615" spans="1:9" hidden="1" x14ac:dyDescent="0.2">
      <c r="A615" s="20" t="s">
        <v>38</v>
      </c>
      <c r="B615" s="61" t="s">
        <v>51</v>
      </c>
      <c r="C615" s="21">
        <v>0</v>
      </c>
      <c r="D615" s="21"/>
      <c r="E615" s="21">
        <f t="shared" si="315"/>
        <v>0</v>
      </c>
      <c r="F615" s="21"/>
      <c r="G615" s="21"/>
      <c r="H615" s="22"/>
      <c r="I615" s="3">
        <f t="shared" si="303"/>
        <v>0</v>
      </c>
    </row>
    <row r="616" spans="1:9" hidden="1" x14ac:dyDescent="0.2">
      <c r="A616" s="20" t="s">
        <v>40</v>
      </c>
      <c r="B616" s="61" t="s">
        <v>52</v>
      </c>
      <c r="C616" s="21">
        <v>0</v>
      </c>
      <c r="D616" s="21"/>
      <c r="E616" s="21">
        <f t="shared" si="315"/>
        <v>0</v>
      </c>
      <c r="F616" s="21"/>
      <c r="G616" s="21"/>
      <c r="H616" s="22"/>
      <c r="I616" s="3">
        <f t="shared" si="303"/>
        <v>0</v>
      </c>
    </row>
    <row r="617" spans="1:9" hidden="1" x14ac:dyDescent="0.2">
      <c r="A617" s="20" t="s">
        <v>42</v>
      </c>
      <c r="B617" s="61" t="s">
        <v>53</v>
      </c>
      <c r="C617" s="21">
        <v>0</v>
      </c>
      <c r="D617" s="21"/>
      <c r="E617" s="21">
        <f t="shared" si="315"/>
        <v>0</v>
      </c>
      <c r="F617" s="21"/>
      <c r="G617" s="21"/>
      <c r="H617" s="22"/>
      <c r="I617" s="3">
        <f t="shared" si="303"/>
        <v>0</v>
      </c>
    </row>
    <row r="618" spans="1:9" hidden="1" x14ac:dyDescent="0.2">
      <c r="A618" s="83"/>
      <c r="B618" s="95"/>
      <c r="C618" s="21"/>
      <c r="D618" s="21"/>
      <c r="E618" s="21"/>
      <c r="F618" s="21"/>
      <c r="G618" s="21"/>
      <c r="H618" s="22"/>
      <c r="I618" s="3">
        <f t="shared" si="303"/>
        <v>0</v>
      </c>
    </row>
    <row r="619" spans="1:9" hidden="1" x14ac:dyDescent="0.2">
      <c r="A619" s="26" t="s">
        <v>54</v>
      </c>
      <c r="B619" s="63" t="s">
        <v>55</v>
      </c>
      <c r="C619" s="24">
        <v>0</v>
      </c>
      <c r="D619" s="24"/>
      <c r="E619" s="24">
        <f>C619+D619</f>
        <v>0</v>
      </c>
      <c r="F619" s="24"/>
      <c r="G619" s="24"/>
      <c r="H619" s="25"/>
      <c r="I619" s="3">
        <f t="shared" si="303"/>
        <v>0</v>
      </c>
    </row>
    <row r="620" spans="1:9" hidden="1" x14ac:dyDescent="0.2">
      <c r="A620" s="83"/>
      <c r="B620" s="95"/>
      <c r="C620" s="21"/>
      <c r="D620" s="21"/>
      <c r="E620" s="21"/>
      <c r="F620" s="21"/>
      <c r="G620" s="21"/>
      <c r="H620" s="22"/>
      <c r="I620" s="3">
        <f t="shared" si="303"/>
        <v>0</v>
      </c>
    </row>
    <row r="621" spans="1:9" hidden="1" x14ac:dyDescent="0.2">
      <c r="A621" s="26" t="s">
        <v>56</v>
      </c>
      <c r="B621" s="63"/>
      <c r="C621" s="24">
        <v>0</v>
      </c>
      <c r="D621" s="24">
        <f t="shared" ref="D621:H621" si="316">D574-D592</f>
        <v>0</v>
      </c>
      <c r="E621" s="24">
        <f t="shared" si="316"/>
        <v>0</v>
      </c>
      <c r="F621" s="24">
        <f t="shared" si="316"/>
        <v>0</v>
      </c>
      <c r="G621" s="24">
        <f t="shared" si="316"/>
        <v>0</v>
      </c>
      <c r="H621" s="25">
        <f t="shared" si="316"/>
        <v>0</v>
      </c>
      <c r="I621" s="3">
        <f t="shared" si="303"/>
        <v>0</v>
      </c>
    </row>
    <row r="622" spans="1:9" hidden="1" x14ac:dyDescent="0.2">
      <c r="A622" s="81"/>
      <c r="B622" s="95"/>
      <c r="C622" s="21"/>
      <c r="D622" s="21"/>
      <c r="E622" s="21"/>
      <c r="F622" s="21"/>
      <c r="G622" s="21"/>
      <c r="H622" s="22"/>
      <c r="I622" s="3">
        <f t="shared" si="303"/>
        <v>0</v>
      </c>
    </row>
    <row r="623" spans="1:9" s="6" customFormat="1" x14ac:dyDescent="0.2">
      <c r="A623" s="28" t="s">
        <v>95</v>
      </c>
      <c r="B623" s="54" t="s">
        <v>29</v>
      </c>
      <c r="C623" s="29">
        <v>4034</v>
      </c>
      <c r="D623" s="29">
        <f t="shared" ref="D623:H623" si="317">D653</f>
        <v>0</v>
      </c>
      <c r="E623" s="29">
        <f t="shared" si="317"/>
        <v>4034</v>
      </c>
      <c r="F623" s="29">
        <f t="shared" si="317"/>
        <v>1281.8</v>
      </c>
      <c r="G623" s="29">
        <f t="shared" si="317"/>
        <v>612</v>
      </c>
      <c r="H623" s="30">
        <f t="shared" si="317"/>
        <v>612</v>
      </c>
      <c r="I623" s="19">
        <f t="shared" si="303"/>
        <v>6539.8</v>
      </c>
    </row>
    <row r="624" spans="1:9" x14ac:dyDescent="0.2">
      <c r="A624" s="33" t="s">
        <v>80</v>
      </c>
      <c r="B624" s="64"/>
      <c r="C624" s="34">
        <v>4034</v>
      </c>
      <c r="D624" s="34">
        <f t="shared" ref="D624:H624" si="318">SUM(D625,D628,D651)</f>
        <v>0</v>
      </c>
      <c r="E624" s="34">
        <f t="shared" si="318"/>
        <v>4034</v>
      </c>
      <c r="F624" s="34">
        <f t="shared" si="318"/>
        <v>1281.8</v>
      </c>
      <c r="G624" s="34">
        <f t="shared" si="318"/>
        <v>612</v>
      </c>
      <c r="H624" s="35">
        <f t="shared" si="318"/>
        <v>612</v>
      </c>
      <c r="I624" s="3">
        <f t="shared" si="303"/>
        <v>6539.8</v>
      </c>
    </row>
    <row r="625" spans="1:9" x14ac:dyDescent="0.2">
      <c r="A625" s="31" t="s">
        <v>30</v>
      </c>
      <c r="B625" s="55">
        <v>20</v>
      </c>
      <c r="C625" s="24">
        <v>2</v>
      </c>
      <c r="D625" s="24">
        <f t="shared" ref="D625:H625" si="319">SUM(D626)</f>
        <v>0</v>
      </c>
      <c r="E625" s="24">
        <f t="shared" si="319"/>
        <v>2</v>
      </c>
      <c r="F625" s="24">
        <f t="shared" si="319"/>
        <v>0</v>
      </c>
      <c r="G625" s="24">
        <f t="shared" si="319"/>
        <v>0</v>
      </c>
      <c r="H625" s="25">
        <f t="shared" si="319"/>
        <v>0</v>
      </c>
      <c r="I625" s="3">
        <f t="shared" si="303"/>
        <v>2</v>
      </c>
    </row>
    <row r="626" spans="1:9" x14ac:dyDescent="0.2">
      <c r="A626" s="27" t="s">
        <v>31</v>
      </c>
      <c r="B626" s="56" t="s">
        <v>32</v>
      </c>
      <c r="C626" s="21">
        <v>2</v>
      </c>
      <c r="D626" s="21">
        <f>D673</f>
        <v>0</v>
      </c>
      <c r="E626" s="21">
        <f>C626+D626</f>
        <v>2</v>
      </c>
      <c r="F626" s="21">
        <f t="shared" ref="F626:H626" si="320">F673</f>
        <v>0</v>
      </c>
      <c r="G626" s="21">
        <f t="shared" si="320"/>
        <v>0</v>
      </c>
      <c r="H626" s="22">
        <f t="shared" si="320"/>
        <v>0</v>
      </c>
      <c r="I626" s="3">
        <f t="shared" si="303"/>
        <v>2</v>
      </c>
    </row>
    <row r="627" spans="1:9" hidden="1" x14ac:dyDescent="0.2">
      <c r="A627" s="27"/>
      <c r="B627" s="51"/>
      <c r="C627" s="21"/>
      <c r="D627" s="21"/>
      <c r="E627" s="21"/>
      <c r="F627" s="21"/>
      <c r="G627" s="21"/>
      <c r="H627" s="22"/>
      <c r="I627" s="3">
        <f t="shared" si="303"/>
        <v>0</v>
      </c>
    </row>
    <row r="628" spans="1:9" ht="25.5" x14ac:dyDescent="0.2">
      <c r="A628" s="31" t="s">
        <v>33</v>
      </c>
      <c r="B628" s="57">
        <v>58</v>
      </c>
      <c r="C628" s="24">
        <v>4032</v>
      </c>
      <c r="D628" s="24">
        <f t="shared" ref="D628:H628" si="321">SUM(D629,D636,D643)</f>
        <v>0</v>
      </c>
      <c r="E628" s="24">
        <f t="shared" si="321"/>
        <v>4032</v>
      </c>
      <c r="F628" s="24">
        <f t="shared" si="321"/>
        <v>1281.8</v>
      </c>
      <c r="G628" s="24">
        <f t="shared" si="321"/>
        <v>612</v>
      </c>
      <c r="H628" s="25">
        <f t="shared" si="321"/>
        <v>612</v>
      </c>
      <c r="I628" s="3">
        <f t="shared" si="303"/>
        <v>6537.8</v>
      </c>
    </row>
    <row r="629" spans="1:9" x14ac:dyDescent="0.2">
      <c r="A629" s="31" t="s">
        <v>34</v>
      </c>
      <c r="B629" s="58" t="s">
        <v>35</v>
      </c>
      <c r="C629" s="24">
        <v>4032</v>
      </c>
      <c r="D629" s="24">
        <f t="shared" ref="D629:H629" si="322">SUM(D633,D634,D635)</f>
        <v>0</v>
      </c>
      <c r="E629" s="24">
        <f t="shared" si="322"/>
        <v>4032</v>
      </c>
      <c r="F629" s="24">
        <f t="shared" si="322"/>
        <v>1281.8</v>
      </c>
      <c r="G629" s="24">
        <f t="shared" si="322"/>
        <v>612</v>
      </c>
      <c r="H629" s="25">
        <f t="shared" si="322"/>
        <v>612</v>
      </c>
      <c r="I629" s="3">
        <f t="shared" si="303"/>
        <v>6537.8</v>
      </c>
    </row>
    <row r="630" spans="1:9" hidden="1" x14ac:dyDescent="0.2">
      <c r="A630" s="32" t="s">
        <v>1</v>
      </c>
      <c r="B630" s="59"/>
      <c r="C630" s="24"/>
      <c r="D630" s="24"/>
      <c r="E630" s="24"/>
      <c r="F630" s="24"/>
      <c r="G630" s="24"/>
      <c r="H630" s="25"/>
      <c r="I630" s="3">
        <f t="shared" si="303"/>
        <v>0</v>
      </c>
    </row>
    <row r="631" spans="1:9" x14ac:dyDescent="0.2">
      <c r="A631" s="32" t="s">
        <v>36</v>
      </c>
      <c r="B631" s="59"/>
      <c r="C631" s="24">
        <v>654</v>
      </c>
      <c r="D631" s="24">
        <f t="shared" ref="D631:H631" si="323">D633+D634+D635-D632</f>
        <v>0</v>
      </c>
      <c r="E631" s="24">
        <f t="shared" si="323"/>
        <v>654</v>
      </c>
      <c r="F631" s="24">
        <f t="shared" si="323"/>
        <v>612</v>
      </c>
      <c r="G631" s="24">
        <f t="shared" si="323"/>
        <v>612</v>
      </c>
      <c r="H631" s="25">
        <f t="shared" si="323"/>
        <v>612</v>
      </c>
      <c r="I631" s="3">
        <f t="shared" si="303"/>
        <v>2490</v>
      </c>
    </row>
    <row r="632" spans="1:9" x14ac:dyDescent="0.2">
      <c r="A632" s="32" t="s">
        <v>37</v>
      </c>
      <c r="B632" s="59"/>
      <c r="C632" s="24">
        <v>3378</v>
      </c>
      <c r="D632" s="24">
        <f t="shared" ref="D632:H635" si="324">D679</f>
        <v>0</v>
      </c>
      <c r="E632" s="24">
        <f t="shared" si="324"/>
        <v>3378</v>
      </c>
      <c r="F632" s="24">
        <f>F679</f>
        <v>669.8</v>
      </c>
      <c r="G632" s="24">
        <f t="shared" si="324"/>
        <v>0</v>
      </c>
      <c r="H632" s="25">
        <f t="shared" si="324"/>
        <v>0</v>
      </c>
      <c r="I632" s="3">
        <f t="shared" si="303"/>
        <v>4047.8</v>
      </c>
    </row>
    <row r="633" spans="1:9" x14ac:dyDescent="0.2">
      <c r="A633" s="20" t="s">
        <v>38</v>
      </c>
      <c r="B633" s="60" t="s">
        <v>39</v>
      </c>
      <c r="C633" s="21">
        <v>605</v>
      </c>
      <c r="D633" s="21">
        <f t="shared" si="324"/>
        <v>0</v>
      </c>
      <c r="E633" s="21">
        <f t="shared" ref="E633:E635" si="325">C633+D633</f>
        <v>605</v>
      </c>
      <c r="F633" s="21">
        <f t="shared" si="324"/>
        <v>0</v>
      </c>
      <c r="G633" s="21">
        <f t="shared" si="324"/>
        <v>0</v>
      </c>
      <c r="H633" s="22">
        <f t="shared" si="324"/>
        <v>0</v>
      </c>
      <c r="I633" s="3">
        <f t="shared" si="303"/>
        <v>605</v>
      </c>
    </row>
    <row r="634" spans="1:9" x14ac:dyDescent="0.2">
      <c r="A634" s="20" t="s">
        <v>40</v>
      </c>
      <c r="B634" s="60" t="s">
        <v>41</v>
      </c>
      <c r="C634" s="21">
        <v>3427</v>
      </c>
      <c r="D634" s="21">
        <f t="shared" si="324"/>
        <v>0</v>
      </c>
      <c r="E634" s="21">
        <f t="shared" si="325"/>
        <v>3427</v>
      </c>
      <c r="F634" s="21">
        <f t="shared" si="324"/>
        <v>0</v>
      </c>
      <c r="G634" s="21">
        <f t="shared" si="324"/>
        <v>0</v>
      </c>
      <c r="H634" s="22">
        <f t="shared" si="324"/>
        <v>0</v>
      </c>
      <c r="I634" s="3">
        <f t="shared" si="303"/>
        <v>3427</v>
      </c>
    </row>
    <row r="635" spans="1:9" x14ac:dyDescent="0.2">
      <c r="A635" s="20" t="s">
        <v>42</v>
      </c>
      <c r="B635" s="61" t="s">
        <v>43</v>
      </c>
      <c r="C635" s="21">
        <v>0</v>
      </c>
      <c r="D635" s="21">
        <f t="shared" si="324"/>
        <v>0</v>
      </c>
      <c r="E635" s="21">
        <f t="shared" si="325"/>
        <v>0</v>
      </c>
      <c r="F635" s="21">
        <f t="shared" si="324"/>
        <v>1281.8</v>
      </c>
      <c r="G635" s="21">
        <f t="shared" si="324"/>
        <v>612</v>
      </c>
      <c r="H635" s="22">
        <f t="shared" si="324"/>
        <v>612</v>
      </c>
      <c r="I635" s="3">
        <f t="shared" si="303"/>
        <v>2505.8000000000002</v>
      </c>
    </row>
    <row r="636" spans="1:9" hidden="1" x14ac:dyDescent="0.2">
      <c r="A636" s="31" t="s">
        <v>44</v>
      </c>
      <c r="B636" s="62" t="s">
        <v>45</v>
      </c>
      <c r="C636" s="24">
        <v>0</v>
      </c>
      <c r="D636" s="24">
        <f t="shared" ref="D636:H636" si="326">SUM(D640,D641,D642)</f>
        <v>0</v>
      </c>
      <c r="E636" s="24">
        <f t="shared" si="326"/>
        <v>0</v>
      </c>
      <c r="F636" s="24">
        <f t="shared" si="326"/>
        <v>0</v>
      </c>
      <c r="G636" s="24">
        <f t="shared" si="326"/>
        <v>0</v>
      </c>
      <c r="H636" s="25">
        <f t="shared" si="326"/>
        <v>0</v>
      </c>
      <c r="I636" s="3">
        <f t="shared" si="303"/>
        <v>0</v>
      </c>
    </row>
    <row r="637" spans="1:9" hidden="1" x14ac:dyDescent="0.2">
      <c r="A637" s="82" t="s">
        <v>1</v>
      </c>
      <c r="B637" s="62"/>
      <c r="C637" s="24"/>
      <c r="D637" s="24"/>
      <c r="E637" s="24"/>
      <c r="F637" s="24"/>
      <c r="G637" s="24"/>
      <c r="H637" s="25"/>
      <c r="I637" s="3">
        <f t="shared" si="303"/>
        <v>0</v>
      </c>
    </row>
    <row r="638" spans="1:9" hidden="1" x14ac:dyDescent="0.2">
      <c r="A638" s="32" t="s">
        <v>36</v>
      </c>
      <c r="B638" s="59"/>
      <c r="C638" s="24">
        <v>0</v>
      </c>
      <c r="D638" s="24">
        <f t="shared" ref="D638:H638" si="327">D640+D641+D642-D639</f>
        <v>0</v>
      </c>
      <c r="E638" s="24">
        <f t="shared" si="327"/>
        <v>0</v>
      </c>
      <c r="F638" s="24">
        <f t="shared" si="327"/>
        <v>0</v>
      </c>
      <c r="G638" s="24">
        <f t="shared" si="327"/>
        <v>0</v>
      </c>
      <c r="H638" s="25">
        <f t="shared" si="327"/>
        <v>0</v>
      </c>
      <c r="I638" s="3">
        <f t="shared" si="303"/>
        <v>0</v>
      </c>
    </row>
    <row r="639" spans="1:9" hidden="1" x14ac:dyDescent="0.2">
      <c r="A639" s="32" t="s">
        <v>37</v>
      </c>
      <c r="B639" s="59"/>
      <c r="C639" s="24">
        <v>0</v>
      </c>
      <c r="D639" s="24">
        <f t="shared" ref="D639:H642" si="328">D686</f>
        <v>0</v>
      </c>
      <c r="E639" s="24">
        <f t="shared" si="328"/>
        <v>0</v>
      </c>
      <c r="F639" s="24">
        <f t="shared" si="328"/>
        <v>0</v>
      </c>
      <c r="G639" s="24">
        <f t="shared" si="328"/>
        <v>0</v>
      </c>
      <c r="H639" s="25">
        <f t="shared" si="328"/>
        <v>0</v>
      </c>
      <c r="I639" s="3">
        <f t="shared" si="303"/>
        <v>0</v>
      </c>
    </row>
    <row r="640" spans="1:9" hidden="1" x14ac:dyDescent="0.2">
      <c r="A640" s="20" t="s">
        <v>38</v>
      </c>
      <c r="B640" s="61" t="s">
        <v>46</v>
      </c>
      <c r="C640" s="21">
        <v>0</v>
      </c>
      <c r="D640" s="21">
        <f t="shared" si="328"/>
        <v>0</v>
      </c>
      <c r="E640" s="21">
        <f t="shared" ref="E640:E642" si="329">C640+D640</f>
        <v>0</v>
      </c>
      <c r="F640" s="21">
        <f t="shared" si="328"/>
        <v>0</v>
      </c>
      <c r="G640" s="21">
        <f t="shared" si="328"/>
        <v>0</v>
      </c>
      <c r="H640" s="22">
        <f t="shared" si="328"/>
        <v>0</v>
      </c>
      <c r="I640" s="3">
        <f t="shared" si="303"/>
        <v>0</v>
      </c>
    </row>
    <row r="641" spans="1:9" hidden="1" x14ac:dyDescent="0.2">
      <c r="A641" s="20" t="s">
        <v>40</v>
      </c>
      <c r="B641" s="61" t="s">
        <v>47</v>
      </c>
      <c r="C641" s="21">
        <v>0</v>
      </c>
      <c r="D641" s="21">
        <f t="shared" si="328"/>
        <v>0</v>
      </c>
      <c r="E641" s="21">
        <f t="shared" si="329"/>
        <v>0</v>
      </c>
      <c r="F641" s="21">
        <f t="shared" si="328"/>
        <v>0</v>
      </c>
      <c r="G641" s="21">
        <f t="shared" si="328"/>
        <v>0</v>
      </c>
      <c r="H641" s="22">
        <f t="shared" si="328"/>
        <v>0</v>
      </c>
      <c r="I641" s="3">
        <f t="shared" si="303"/>
        <v>0</v>
      </c>
    </row>
    <row r="642" spans="1:9" hidden="1" x14ac:dyDescent="0.2">
      <c r="A642" s="20" t="s">
        <v>42</v>
      </c>
      <c r="B642" s="61" t="s">
        <v>48</v>
      </c>
      <c r="C642" s="21">
        <v>0</v>
      </c>
      <c r="D642" s="21">
        <f t="shared" si="328"/>
        <v>0</v>
      </c>
      <c r="E642" s="21">
        <f t="shared" si="329"/>
        <v>0</v>
      </c>
      <c r="F642" s="21">
        <f t="shared" si="328"/>
        <v>0</v>
      </c>
      <c r="G642" s="21">
        <f t="shared" si="328"/>
        <v>0</v>
      </c>
      <c r="H642" s="22">
        <f t="shared" si="328"/>
        <v>0</v>
      </c>
      <c r="I642" s="3">
        <f t="shared" si="303"/>
        <v>0</v>
      </c>
    </row>
    <row r="643" spans="1:9" hidden="1" x14ac:dyDescent="0.2">
      <c r="A643" s="31" t="s">
        <v>49</v>
      </c>
      <c r="B643" s="63" t="s">
        <v>50</v>
      </c>
      <c r="C643" s="24">
        <v>0</v>
      </c>
      <c r="D643" s="24">
        <f t="shared" ref="D643:H643" si="330">SUM(D647,D648,D649)</f>
        <v>0</v>
      </c>
      <c r="E643" s="24">
        <f t="shared" si="330"/>
        <v>0</v>
      </c>
      <c r="F643" s="24">
        <f t="shared" si="330"/>
        <v>0</v>
      </c>
      <c r="G643" s="24">
        <f t="shared" si="330"/>
        <v>0</v>
      </c>
      <c r="H643" s="25">
        <f t="shared" si="330"/>
        <v>0</v>
      </c>
      <c r="I643" s="3">
        <f t="shared" si="303"/>
        <v>0</v>
      </c>
    </row>
    <row r="644" spans="1:9" hidden="1" x14ac:dyDescent="0.2">
      <c r="A644" s="82" t="s">
        <v>1</v>
      </c>
      <c r="B644" s="63"/>
      <c r="C644" s="24"/>
      <c r="D644" s="24"/>
      <c r="E644" s="24"/>
      <c r="F644" s="24"/>
      <c r="G644" s="24"/>
      <c r="H644" s="25"/>
      <c r="I644" s="3">
        <f t="shared" si="303"/>
        <v>0</v>
      </c>
    </row>
    <row r="645" spans="1:9" hidden="1" x14ac:dyDescent="0.2">
      <c r="A645" s="32" t="s">
        <v>36</v>
      </c>
      <c r="B645" s="59"/>
      <c r="C645" s="24">
        <v>0</v>
      </c>
      <c r="D645" s="24">
        <f t="shared" ref="D645:H645" si="331">D647+D648+D649-D646</f>
        <v>0</v>
      </c>
      <c r="E645" s="24">
        <f t="shared" si="331"/>
        <v>0</v>
      </c>
      <c r="F645" s="24">
        <f t="shared" si="331"/>
        <v>0</v>
      </c>
      <c r="G645" s="24">
        <f t="shared" si="331"/>
        <v>0</v>
      </c>
      <c r="H645" s="25">
        <f t="shared" si="331"/>
        <v>0</v>
      </c>
      <c r="I645" s="3">
        <f t="shared" si="303"/>
        <v>0</v>
      </c>
    </row>
    <row r="646" spans="1:9" hidden="1" x14ac:dyDescent="0.2">
      <c r="A646" s="32" t="s">
        <v>37</v>
      </c>
      <c r="B646" s="59"/>
      <c r="C646" s="24">
        <v>0</v>
      </c>
      <c r="D646" s="24">
        <f t="shared" ref="D646:H649" si="332">D693</f>
        <v>0</v>
      </c>
      <c r="E646" s="24">
        <f t="shared" si="332"/>
        <v>0</v>
      </c>
      <c r="F646" s="24">
        <f t="shared" si="332"/>
        <v>0</v>
      </c>
      <c r="G646" s="24">
        <f t="shared" si="332"/>
        <v>0</v>
      </c>
      <c r="H646" s="25">
        <f t="shared" si="332"/>
        <v>0</v>
      </c>
      <c r="I646" s="3">
        <f t="shared" si="303"/>
        <v>0</v>
      </c>
    </row>
    <row r="647" spans="1:9" hidden="1" x14ac:dyDescent="0.2">
      <c r="A647" s="20" t="s">
        <v>38</v>
      </c>
      <c r="B647" s="61" t="s">
        <v>51</v>
      </c>
      <c r="C647" s="21">
        <v>0</v>
      </c>
      <c r="D647" s="21">
        <f t="shared" si="332"/>
        <v>0</v>
      </c>
      <c r="E647" s="21">
        <f t="shared" ref="E647:E649" si="333">C647+D647</f>
        <v>0</v>
      </c>
      <c r="F647" s="21">
        <f t="shared" si="332"/>
        <v>0</v>
      </c>
      <c r="G647" s="21">
        <f t="shared" si="332"/>
        <v>0</v>
      </c>
      <c r="H647" s="22">
        <f t="shared" si="332"/>
        <v>0</v>
      </c>
      <c r="I647" s="3">
        <f t="shared" si="303"/>
        <v>0</v>
      </c>
    </row>
    <row r="648" spans="1:9" hidden="1" x14ac:dyDescent="0.2">
      <c r="A648" s="20" t="s">
        <v>40</v>
      </c>
      <c r="B648" s="61" t="s">
        <v>52</v>
      </c>
      <c r="C648" s="21">
        <v>0</v>
      </c>
      <c r="D648" s="21">
        <f t="shared" si="332"/>
        <v>0</v>
      </c>
      <c r="E648" s="21">
        <f t="shared" si="333"/>
        <v>0</v>
      </c>
      <c r="F648" s="21">
        <f t="shared" si="332"/>
        <v>0</v>
      </c>
      <c r="G648" s="21">
        <f t="shared" si="332"/>
        <v>0</v>
      </c>
      <c r="H648" s="22">
        <f t="shared" si="332"/>
        <v>0</v>
      </c>
      <c r="I648" s="3">
        <f t="shared" si="303"/>
        <v>0</v>
      </c>
    </row>
    <row r="649" spans="1:9" hidden="1" x14ac:dyDescent="0.2">
      <c r="A649" s="20" t="s">
        <v>42</v>
      </c>
      <c r="B649" s="61" t="s">
        <v>53</v>
      </c>
      <c r="C649" s="21">
        <v>0</v>
      </c>
      <c r="D649" s="21">
        <f t="shared" si="332"/>
        <v>0</v>
      </c>
      <c r="E649" s="21">
        <f t="shared" si="333"/>
        <v>0</v>
      </c>
      <c r="F649" s="21">
        <f t="shared" si="332"/>
        <v>0</v>
      </c>
      <c r="G649" s="21">
        <f t="shared" si="332"/>
        <v>0</v>
      </c>
      <c r="H649" s="22">
        <f t="shared" si="332"/>
        <v>0</v>
      </c>
      <c r="I649" s="3">
        <f t="shared" si="303"/>
        <v>0</v>
      </c>
    </row>
    <row r="650" spans="1:9" hidden="1" x14ac:dyDescent="0.2">
      <c r="A650" s="83"/>
      <c r="B650" s="95"/>
      <c r="C650" s="21"/>
      <c r="D650" s="21"/>
      <c r="E650" s="21"/>
      <c r="F650" s="21"/>
      <c r="G650" s="21"/>
      <c r="H650" s="22"/>
      <c r="I650" s="3">
        <f t="shared" si="303"/>
        <v>0</v>
      </c>
    </row>
    <row r="651" spans="1:9" hidden="1" x14ac:dyDescent="0.2">
      <c r="A651" s="26" t="s">
        <v>54</v>
      </c>
      <c r="B651" s="63" t="s">
        <v>55</v>
      </c>
      <c r="C651" s="24">
        <v>0</v>
      </c>
      <c r="D651" s="24">
        <f t="shared" ref="D651" si="334">D698</f>
        <v>0</v>
      </c>
      <c r="E651" s="24">
        <f>C651+D651</f>
        <v>0</v>
      </c>
      <c r="F651" s="24">
        <f t="shared" ref="F651:H651" si="335">F698</f>
        <v>0</v>
      </c>
      <c r="G651" s="24">
        <f t="shared" si="335"/>
        <v>0</v>
      </c>
      <c r="H651" s="25">
        <f t="shared" si="335"/>
        <v>0</v>
      </c>
      <c r="I651" s="3">
        <f t="shared" si="303"/>
        <v>0</v>
      </c>
    </row>
    <row r="652" spans="1:9" hidden="1" x14ac:dyDescent="0.2">
      <c r="A652" s="81"/>
      <c r="B652" s="95"/>
      <c r="C652" s="21"/>
      <c r="D652" s="21"/>
      <c r="E652" s="21"/>
      <c r="F652" s="21"/>
      <c r="G652" s="21"/>
      <c r="H652" s="22"/>
      <c r="I652" s="3">
        <f t="shared" si="303"/>
        <v>0</v>
      </c>
    </row>
    <row r="653" spans="1:9" s="6" customFormat="1" ht="25.5" x14ac:dyDescent="0.2">
      <c r="A653" s="77" t="s">
        <v>71</v>
      </c>
      <c r="B653" s="78"/>
      <c r="C653" s="79">
        <v>4034</v>
      </c>
      <c r="D653" s="79">
        <f t="shared" ref="D653:H653" si="336">D654</f>
        <v>0</v>
      </c>
      <c r="E653" s="79">
        <f t="shared" si="336"/>
        <v>4034</v>
      </c>
      <c r="F653" s="79">
        <f t="shared" si="336"/>
        <v>1281.8</v>
      </c>
      <c r="G653" s="79">
        <f t="shared" si="336"/>
        <v>612</v>
      </c>
      <c r="H653" s="80">
        <f t="shared" si="336"/>
        <v>612</v>
      </c>
      <c r="I653" s="19">
        <f t="shared" si="303"/>
        <v>6539.8</v>
      </c>
    </row>
    <row r="654" spans="1:9" s="40" customFormat="1" x14ac:dyDescent="0.2">
      <c r="A654" s="36" t="s">
        <v>61</v>
      </c>
      <c r="B654" s="65"/>
      <c r="C654" s="37">
        <v>4034</v>
      </c>
      <c r="D654" s="37">
        <f t="shared" ref="D654:H654" si="337">SUM(D655,D656,D657,D658)</f>
        <v>0</v>
      </c>
      <c r="E654" s="37">
        <f t="shared" si="337"/>
        <v>4034</v>
      </c>
      <c r="F654" s="37">
        <f t="shared" si="337"/>
        <v>1281.8</v>
      </c>
      <c r="G654" s="37">
        <f t="shared" si="337"/>
        <v>612</v>
      </c>
      <c r="H654" s="38">
        <f t="shared" si="337"/>
        <v>612</v>
      </c>
      <c r="I654" s="39">
        <f t="shared" ref="I654:I717" si="338">SUM(E654:H654)</f>
        <v>6539.8</v>
      </c>
    </row>
    <row r="655" spans="1:9" x14ac:dyDescent="0.2">
      <c r="A655" s="20" t="s">
        <v>6</v>
      </c>
      <c r="B655" s="48"/>
      <c r="C655" s="21">
        <v>2715</v>
      </c>
      <c r="D655" s="21"/>
      <c r="E655" s="21">
        <f>SUM(C655,D655)</f>
        <v>2715</v>
      </c>
      <c r="F655" s="21">
        <f>612+669.8</f>
        <v>1281.8</v>
      </c>
      <c r="G655" s="21">
        <v>612</v>
      </c>
      <c r="H655" s="22">
        <v>612</v>
      </c>
      <c r="I655" s="3">
        <f t="shared" si="338"/>
        <v>5220.8</v>
      </c>
    </row>
    <row r="656" spans="1:9" hidden="1" x14ac:dyDescent="0.2">
      <c r="A656" s="20" t="s">
        <v>7</v>
      </c>
      <c r="B656" s="94"/>
      <c r="C656" s="21">
        <v>0</v>
      </c>
      <c r="D656" s="21"/>
      <c r="E656" s="21">
        <f t="shared" ref="E656:E657" si="339">SUM(C656,D656)</f>
        <v>0</v>
      </c>
      <c r="F656" s="21"/>
      <c r="G656" s="21"/>
      <c r="H656" s="22"/>
      <c r="I656" s="3">
        <f t="shared" si="338"/>
        <v>0</v>
      </c>
    </row>
    <row r="657" spans="1:9" ht="38.25" hidden="1" x14ac:dyDescent="0.2">
      <c r="A657" s="20" t="s">
        <v>8</v>
      </c>
      <c r="B657" s="48">
        <v>420269</v>
      </c>
      <c r="C657" s="21">
        <v>0</v>
      </c>
      <c r="D657" s="21"/>
      <c r="E657" s="21">
        <f t="shared" si="339"/>
        <v>0</v>
      </c>
      <c r="F657" s="21"/>
      <c r="G657" s="21"/>
      <c r="H657" s="22"/>
      <c r="I657" s="3">
        <f t="shared" si="338"/>
        <v>0</v>
      </c>
    </row>
    <row r="658" spans="1:9" ht="25.5" x14ac:dyDescent="0.2">
      <c r="A658" s="23" t="s">
        <v>9</v>
      </c>
      <c r="B658" s="49" t="s">
        <v>10</v>
      </c>
      <c r="C658" s="24">
        <v>1319</v>
      </c>
      <c r="D658" s="24">
        <f t="shared" ref="D658:H658" si="340">SUM(D659,D663,D667)</f>
        <v>0</v>
      </c>
      <c r="E658" s="24">
        <f t="shared" si="340"/>
        <v>1319</v>
      </c>
      <c r="F658" s="24">
        <f t="shared" si="340"/>
        <v>0</v>
      </c>
      <c r="G658" s="24">
        <f t="shared" si="340"/>
        <v>0</v>
      </c>
      <c r="H658" s="25">
        <f t="shared" si="340"/>
        <v>0</v>
      </c>
      <c r="I658" s="3">
        <f t="shared" si="338"/>
        <v>1319</v>
      </c>
    </row>
    <row r="659" spans="1:9" x14ac:dyDescent="0.2">
      <c r="A659" s="26" t="s">
        <v>11</v>
      </c>
      <c r="B659" s="50" t="s">
        <v>12</v>
      </c>
      <c r="C659" s="24">
        <v>1319</v>
      </c>
      <c r="D659" s="24">
        <f t="shared" ref="D659:H659" si="341">SUM(D660:D662)</f>
        <v>0</v>
      </c>
      <c r="E659" s="24">
        <f t="shared" si="341"/>
        <v>1319</v>
      </c>
      <c r="F659" s="24">
        <f t="shared" si="341"/>
        <v>0</v>
      </c>
      <c r="G659" s="24">
        <f t="shared" si="341"/>
        <v>0</v>
      </c>
      <c r="H659" s="25">
        <f t="shared" si="341"/>
        <v>0</v>
      </c>
      <c r="I659" s="3">
        <f t="shared" si="338"/>
        <v>1319</v>
      </c>
    </row>
    <row r="660" spans="1:9" x14ac:dyDescent="0.2">
      <c r="A660" s="27" t="s">
        <v>13</v>
      </c>
      <c r="B660" s="51" t="s">
        <v>14</v>
      </c>
      <c r="C660" s="21">
        <v>1319</v>
      </c>
      <c r="D660" s="21"/>
      <c r="E660" s="21">
        <f t="shared" ref="E660:E662" si="342">SUM(C660,D660)</f>
        <v>1319</v>
      </c>
      <c r="F660" s="21"/>
      <c r="G660" s="21"/>
      <c r="H660" s="22"/>
      <c r="I660" s="3">
        <f t="shared" si="338"/>
        <v>1319</v>
      </c>
    </row>
    <row r="661" spans="1:9" hidden="1" x14ac:dyDescent="0.2">
      <c r="A661" s="27" t="s">
        <v>15</v>
      </c>
      <c r="B661" s="52" t="s">
        <v>16</v>
      </c>
      <c r="C661" s="21">
        <v>0</v>
      </c>
      <c r="D661" s="21"/>
      <c r="E661" s="21">
        <f t="shared" si="342"/>
        <v>0</v>
      </c>
      <c r="F661" s="21"/>
      <c r="G661" s="21"/>
      <c r="H661" s="22"/>
      <c r="I661" s="3">
        <f t="shared" si="338"/>
        <v>0</v>
      </c>
    </row>
    <row r="662" spans="1:9" hidden="1" x14ac:dyDescent="0.2">
      <c r="A662" s="27" t="s">
        <v>17</v>
      </c>
      <c r="B662" s="52" t="s">
        <v>18</v>
      </c>
      <c r="C662" s="21">
        <v>0</v>
      </c>
      <c r="D662" s="21"/>
      <c r="E662" s="21">
        <f t="shared" si="342"/>
        <v>0</v>
      </c>
      <c r="F662" s="21"/>
      <c r="G662" s="21"/>
      <c r="H662" s="22"/>
      <c r="I662" s="3">
        <f t="shared" si="338"/>
        <v>0</v>
      </c>
    </row>
    <row r="663" spans="1:9" hidden="1" x14ac:dyDescent="0.2">
      <c r="A663" s="26" t="s">
        <v>19</v>
      </c>
      <c r="B663" s="53" t="s">
        <v>20</v>
      </c>
      <c r="C663" s="24">
        <v>0</v>
      </c>
      <c r="D663" s="24">
        <f t="shared" ref="D663:H663" si="343">SUM(D664:D666)</f>
        <v>0</v>
      </c>
      <c r="E663" s="24">
        <f t="shared" si="343"/>
        <v>0</v>
      </c>
      <c r="F663" s="24">
        <f t="shared" si="343"/>
        <v>0</v>
      </c>
      <c r="G663" s="24">
        <f t="shared" si="343"/>
        <v>0</v>
      </c>
      <c r="H663" s="25">
        <f t="shared" si="343"/>
        <v>0</v>
      </c>
      <c r="I663" s="3">
        <f t="shared" si="338"/>
        <v>0</v>
      </c>
    </row>
    <row r="664" spans="1:9" hidden="1" x14ac:dyDescent="0.2">
      <c r="A664" s="27" t="s">
        <v>13</v>
      </c>
      <c r="B664" s="52" t="s">
        <v>21</v>
      </c>
      <c r="C664" s="21">
        <v>0</v>
      </c>
      <c r="D664" s="21"/>
      <c r="E664" s="21">
        <f t="shared" ref="E664:E666" si="344">SUM(C664,D664)</f>
        <v>0</v>
      </c>
      <c r="F664" s="21"/>
      <c r="G664" s="21"/>
      <c r="H664" s="22"/>
      <c r="I664" s="3">
        <f t="shared" si="338"/>
        <v>0</v>
      </c>
    </row>
    <row r="665" spans="1:9" hidden="1" x14ac:dyDescent="0.2">
      <c r="A665" s="27" t="s">
        <v>15</v>
      </c>
      <c r="B665" s="52" t="s">
        <v>22</v>
      </c>
      <c r="C665" s="21">
        <v>0</v>
      </c>
      <c r="D665" s="21"/>
      <c r="E665" s="21">
        <f t="shared" si="344"/>
        <v>0</v>
      </c>
      <c r="F665" s="21"/>
      <c r="G665" s="21"/>
      <c r="H665" s="22"/>
      <c r="I665" s="3">
        <f t="shared" si="338"/>
        <v>0</v>
      </c>
    </row>
    <row r="666" spans="1:9" hidden="1" x14ac:dyDescent="0.2">
      <c r="A666" s="27" t="s">
        <v>17</v>
      </c>
      <c r="B666" s="52" t="s">
        <v>23</v>
      </c>
      <c r="C666" s="21">
        <v>0</v>
      </c>
      <c r="D666" s="21"/>
      <c r="E666" s="21">
        <f t="shared" si="344"/>
        <v>0</v>
      </c>
      <c r="F666" s="21"/>
      <c r="G666" s="21"/>
      <c r="H666" s="22"/>
      <c r="I666" s="3">
        <f t="shared" si="338"/>
        <v>0</v>
      </c>
    </row>
    <row r="667" spans="1:9" hidden="1" x14ac:dyDescent="0.2">
      <c r="A667" s="26" t="s">
        <v>24</v>
      </c>
      <c r="B667" s="53" t="s">
        <v>25</v>
      </c>
      <c r="C667" s="24">
        <v>0</v>
      </c>
      <c r="D667" s="24">
        <f t="shared" ref="D667:H667" si="345">SUM(D668:D670)</f>
        <v>0</v>
      </c>
      <c r="E667" s="24">
        <f t="shared" si="345"/>
        <v>0</v>
      </c>
      <c r="F667" s="24">
        <f t="shared" si="345"/>
        <v>0</v>
      </c>
      <c r="G667" s="24">
        <f t="shared" si="345"/>
        <v>0</v>
      </c>
      <c r="H667" s="25">
        <f t="shared" si="345"/>
        <v>0</v>
      </c>
      <c r="I667" s="3">
        <f t="shared" si="338"/>
        <v>0</v>
      </c>
    </row>
    <row r="668" spans="1:9" hidden="1" x14ac:dyDescent="0.2">
      <c r="A668" s="27" t="s">
        <v>13</v>
      </c>
      <c r="B668" s="52" t="s">
        <v>26</v>
      </c>
      <c r="C668" s="21">
        <v>0</v>
      </c>
      <c r="D668" s="21"/>
      <c r="E668" s="21">
        <f t="shared" ref="E668:E670" si="346">SUM(C668,D668)</f>
        <v>0</v>
      </c>
      <c r="F668" s="21"/>
      <c r="G668" s="21"/>
      <c r="H668" s="22"/>
      <c r="I668" s="3">
        <f t="shared" si="338"/>
        <v>0</v>
      </c>
    </row>
    <row r="669" spans="1:9" hidden="1" x14ac:dyDescent="0.2">
      <c r="A669" s="27" t="s">
        <v>15</v>
      </c>
      <c r="B669" s="52" t="s">
        <v>27</v>
      </c>
      <c r="C669" s="21">
        <v>0</v>
      </c>
      <c r="D669" s="21"/>
      <c r="E669" s="21">
        <f t="shared" si="346"/>
        <v>0</v>
      </c>
      <c r="F669" s="21"/>
      <c r="G669" s="21"/>
      <c r="H669" s="22"/>
      <c r="I669" s="3">
        <f t="shared" si="338"/>
        <v>0</v>
      </c>
    </row>
    <row r="670" spans="1:9" hidden="1" x14ac:dyDescent="0.2">
      <c r="A670" s="27" t="s">
        <v>17</v>
      </c>
      <c r="B670" s="52" t="s">
        <v>28</v>
      </c>
      <c r="C670" s="21">
        <v>0</v>
      </c>
      <c r="D670" s="21"/>
      <c r="E670" s="21">
        <f t="shared" si="346"/>
        <v>0</v>
      </c>
      <c r="F670" s="21"/>
      <c r="G670" s="21"/>
      <c r="H670" s="22"/>
      <c r="I670" s="3">
        <f t="shared" si="338"/>
        <v>0</v>
      </c>
    </row>
    <row r="671" spans="1:9" s="40" customFormat="1" x14ac:dyDescent="0.2">
      <c r="A671" s="36" t="s">
        <v>80</v>
      </c>
      <c r="B671" s="65"/>
      <c r="C671" s="37">
        <v>4034</v>
      </c>
      <c r="D671" s="37">
        <f t="shared" ref="D671:H671" si="347">SUM(D672,D675,D698)</f>
        <v>0</v>
      </c>
      <c r="E671" s="37">
        <f t="shared" si="347"/>
        <v>4034</v>
      </c>
      <c r="F671" s="37">
        <f t="shared" si="347"/>
        <v>1281.8</v>
      </c>
      <c r="G671" s="37">
        <f t="shared" si="347"/>
        <v>612</v>
      </c>
      <c r="H671" s="38">
        <f t="shared" si="347"/>
        <v>612</v>
      </c>
      <c r="I671" s="39">
        <f t="shared" si="338"/>
        <v>6539.8</v>
      </c>
    </row>
    <row r="672" spans="1:9" x14ac:dyDescent="0.2">
      <c r="A672" s="31" t="s">
        <v>30</v>
      </c>
      <c r="B672" s="55">
        <v>20</v>
      </c>
      <c r="C672" s="24">
        <v>2</v>
      </c>
      <c r="D672" s="24">
        <f t="shared" ref="D672:H672" si="348">SUM(D673)</f>
        <v>0</v>
      </c>
      <c r="E672" s="24">
        <f t="shared" si="348"/>
        <v>2</v>
      </c>
      <c r="F672" s="24">
        <f t="shared" si="348"/>
        <v>0</v>
      </c>
      <c r="G672" s="24">
        <f t="shared" si="348"/>
        <v>0</v>
      </c>
      <c r="H672" s="25">
        <f t="shared" si="348"/>
        <v>0</v>
      </c>
      <c r="I672" s="3">
        <f t="shared" si="338"/>
        <v>2</v>
      </c>
    </row>
    <row r="673" spans="1:11" x14ac:dyDescent="0.2">
      <c r="A673" s="27" t="s">
        <v>31</v>
      </c>
      <c r="B673" s="56" t="s">
        <v>32</v>
      </c>
      <c r="C673" s="21">
        <v>2</v>
      </c>
      <c r="D673" s="21"/>
      <c r="E673" s="21">
        <f>C673+D673</f>
        <v>2</v>
      </c>
      <c r="F673" s="21"/>
      <c r="G673" s="21"/>
      <c r="H673" s="22"/>
      <c r="I673" s="3">
        <f t="shared" si="338"/>
        <v>2</v>
      </c>
    </row>
    <row r="674" spans="1:11" hidden="1" x14ac:dyDescent="0.2">
      <c r="A674" s="27"/>
      <c r="B674" s="51"/>
      <c r="C674" s="21"/>
      <c r="D674" s="21"/>
      <c r="E674" s="21"/>
      <c r="F674" s="21"/>
      <c r="G674" s="21"/>
      <c r="H674" s="22"/>
      <c r="I674" s="3">
        <f t="shared" si="338"/>
        <v>0</v>
      </c>
    </row>
    <row r="675" spans="1:11" ht="25.5" x14ac:dyDescent="0.2">
      <c r="A675" s="31" t="s">
        <v>33</v>
      </c>
      <c r="B675" s="57">
        <v>58</v>
      </c>
      <c r="C675" s="24">
        <v>4032</v>
      </c>
      <c r="D675" s="24">
        <f t="shared" ref="D675:H675" si="349">SUM(D676,D683,D690)</f>
        <v>0</v>
      </c>
      <c r="E675" s="24">
        <f t="shared" si="349"/>
        <v>4032</v>
      </c>
      <c r="F675" s="24">
        <f t="shared" si="349"/>
        <v>1281.8</v>
      </c>
      <c r="G675" s="24">
        <f t="shared" si="349"/>
        <v>612</v>
      </c>
      <c r="H675" s="25">
        <f t="shared" si="349"/>
        <v>612</v>
      </c>
      <c r="I675" s="3">
        <f t="shared" si="338"/>
        <v>6537.8</v>
      </c>
    </row>
    <row r="676" spans="1:11" x14ac:dyDescent="0.2">
      <c r="A676" s="31" t="s">
        <v>34</v>
      </c>
      <c r="B676" s="58" t="s">
        <v>35</v>
      </c>
      <c r="C676" s="24">
        <v>4032</v>
      </c>
      <c r="D676" s="24">
        <f t="shared" ref="D676:H676" si="350">SUM(D680,D681,D682)</f>
        <v>0</v>
      </c>
      <c r="E676" s="24">
        <f>SUM(E680,E681,E682)</f>
        <v>4032</v>
      </c>
      <c r="F676" s="24">
        <f t="shared" si="350"/>
        <v>1281.8</v>
      </c>
      <c r="G676" s="24">
        <f t="shared" si="350"/>
        <v>612</v>
      </c>
      <c r="H676" s="25">
        <f t="shared" si="350"/>
        <v>612</v>
      </c>
      <c r="I676" s="3">
        <f t="shared" si="338"/>
        <v>6537.8</v>
      </c>
    </row>
    <row r="677" spans="1:11" hidden="1" x14ac:dyDescent="0.2">
      <c r="A677" s="32" t="s">
        <v>1</v>
      </c>
      <c r="B677" s="59"/>
      <c r="C677" s="24"/>
      <c r="D677" s="24"/>
      <c r="E677" s="24"/>
      <c r="F677" s="24"/>
      <c r="G677" s="24"/>
      <c r="H677" s="25"/>
      <c r="I677" s="3">
        <f t="shared" si="338"/>
        <v>0</v>
      </c>
    </row>
    <row r="678" spans="1:11" x14ac:dyDescent="0.2">
      <c r="A678" s="32" t="s">
        <v>36</v>
      </c>
      <c r="B678" s="59"/>
      <c r="C678" s="24">
        <v>654</v>
      </c>
      <c r="D678" s="24">
        <f t="shared" ref="D678:H678" si="351">D680+D681+D682-D679</f>
        <v>0</v>
      </c>
      <c r="E678" s="24">
        <f t="shared" si="351"/>
        <v>654</v>
      </c>
      <c r="F678" s="24">
        <f t="shared" si="351"/>
        <v>612</v>
      </c>
      <c r="G678" s="24">
        <f t="shared" si="351"/>
        <v>612</v>
      </c>
      <c r="H678" s="25">
        <f t="shared" si="351"/>
        <v>612</v>
      </c>
      <c r="I678" s="3">
        <f t="shared" si="338"/>
        <v>2490</v>
      </c>
    </row>
    <row r="679" spans="1:11" x14ac:dyDescent="0.2">
      <c r="A679" s="32" t="s">
        <v>37</v>
      </c>
      <c r="B679" s="59"/>
      <c r="C679" s="24">
        <v>3378</v>
      </c>
      <c r="D679" s="24"/>
      <c r="E679" s="24">
        <f t="shared" ref="E679:E682" si="352">C679+D679</f>
        <v>3378</v>
      </c>
      <c r="F679" s="24">
        <v>669.8</v>
      </c>
      <c r="G679" s="24"/>
      <c r="H679" s="25"/>
      <c r="I679" s="3">
        <f t="shared" si="338"/>
        <v>4047.8</v>
      </c>
    </row>
    <row r="680" spans="1:11" x14ac:dyDescent="0.2">
      <c r="A680" s="20" t="s">
        <v>38</v>
      </c>
      <c r="B680" s="60" t="s">
        <v>39</v>
      </c>
      <c r="C680" s="21">
        <v>605</v>
      </c>
      <c r="D680" s="21"/>
      <c r="E680" s="21">
        <f t="shared" si="352"/>
        <v>605</v>
      </c>
      <c r="F680" s="21"/>
      <c r="G680" s="21"/>
      <c r="H680" s="22"/>
      <c r="I680" s="3">
        <f t="shared" si="338"/>
        <v>605</v>
      </c>
      <c r="J680" s="2">
        <v>0.02</v>
      </c>
      <c r="K680" s="2">
        <v>0.13</v>
      </c>
    </row>
    <row r="681" spans="1:11" x14ac:dyDescent="0.2">
      <c r="A681" s="20" t="s">
        <v>40</v>
      </c>
      <c r="B681" s="60" t="s">
        <v>41</v>
      </c>
      <c r="C681" s="21">
        <v>3427</v>
      </c>
      <c r="D681" s="21"/>
      <c r="E681" s="21">
        <f t="shared" si="352"/>
        <v>3427</v>
      </c>
      <c r="F681" s="21"/>
      <c r="G681" s="21"/>
      <c r="H681" s="22"/>
      <c r="I681" s="3">
        <f t="shared" si="338"/>
        <v>3427</v>
      </c>
      <c r="J681" s="2">
        <v>0.85</v>
      </c>
    </row>
    <row r="682" spans="1:11" x14ac:dyDescent="0.2">
      <c r="A682" s="20" t="s">
        <v>42</v>
      </c>
      <c r="B682" s="61" t="s">
        <v>43</v>
      </c>
      <c r="C682" s="21">
        <v>0</v>
      </c>
      <c r="D682" s="21"/>
      <c r="E682" s="21">
        <f t="shared" si="352"/>
        <v>0</v>
      </c>
      <c r="F682" s="21">
        <f>612+669.8</f>
        <v>1281.8</v>
      </c>
      <c r="G682" s="21">
        <v>612</v>
      </c>
      <c r="H682" s="22">
        <v>612</v>
      </c>
      <c r="I682" s="3">
        <f t="shared" si="338"/>
        <v>2505.8000000000002</v>
      </c>
    </row>
    <row r="683" spans="1:11" hidden="1" x14ac:dyDescent="0.2">
      <c r="A683" s="31" t="s">
        <v>44</v>
      </c>
      <c r="B683" s="62" t="s">
        <v>45</v>
      </c>
      <c r="C683" s="24">
        <v>0</v>
      </c>
      <c r="D683" s="24">
        <f t="shared" ref="D683:H683" si="353">SUM(D687,D688,D689)</f>
        <v>0</v>
      </c>
      <c r="E683" s="24">
        <f t="shared" si="353"/>
        <v>0</v>
      </c>
      <c r="F683" s="24">
        <f t="shared" si="353"/>
        <v>0</v>
      </c>
      <c r="G683" s="24">
        <f t="shared" si="353"/>
        <v>0</v>
      </c>
      <c r="H683" s="25">
        <f t="shared" si="353"/>
        <v>0</v>
      </c>
      <c r="I683" s="3">
        <f t="shared" si="338"/>
        <v>0</v>
      </c>
    </row>
    <row r="684" spans="1:11" hidden="1" x14ac:dyDescent="0.2">
      <c r="A684" s="82" t="s">
        <v>1</v>
      </c>
      <c r="B684" s="62"/>
      <c r="C684" s="24"/>
      <c r="D684" s="24"/>
      <c r="E684" s="24"/>
      <c r="F684" s="24"/>
      <c r="G684" s="24"/>
      <c r="H684" s="25"/>
      <c r="I684" s="3">
        <f t="shared" si="338"/>
        <v>0</v>
      </c>
    </row>
    <row r="685" spans="1:11" hidden="1" x14ac:dyDescent="0.2">
      <c r="A685" s="32" t="s">
        <v>36</v>
      </c>
      <c r="B685" s="59"/>
      <c r="C685" s="24">
        <v>0</v>
      </c>
      <c r="D685" s="24">
        <f t="shared" ref="D685:H685" si="354">D687+D688+D689-D686</f>
        <v>0</v>
      </c>
      <c r="E685" s="24">
        <f t="shared" si="354"/>
        <v>0</v>
      </c>
      <c r="F685" s="24">
        <f t="shared" si="354"/>
        <v>0</v>
      </c>
      <c r="G685" s="24">
        <f t="shared" si="354"/>
        <v>0</v>
      </c>
      <c r="H685" s="25">
        <f t="shared" si="354"/>
        <v>0</v>
      </c>
      <c r="I685" s="3">
        <f t="shared" si="338"/>
        <v>0</v>
      </c>
    </row>
    <row r="686" spans="1:11" hidden="1" x14ac:dyDescent="0.2">
      <c r="A686" s="32" t="s">
        <v>37</v>
      </c>
      <c r="B686" s="59"/>
      <c r="C686" s="24">
        <v>0</v>
      </c>
      <c r="D686" s="24"/>
      <c r="E686" s="24">
        <f t="shared" ref="E686:E689" si="355">C686+D686</f>
        <v>0</v>
      </c>
      <c r="F686" s="24"/>
      <c r="G686" s="24"/>
      <c r="H686" s="25"/>
      <c r="I686" s="3">
        <f t="shared" si="338"/>
        <v>0</v>
      </c>
    </row>
    <row r="687" spans="1:11" hidden="1" x14ac:dyDescent="0.2">
      <c r="A687" s="20" t="s">
        <v>38</v>
      </c>
      <c r="B687" s="61" t="s">
        <v>46</v>
      </c>
      <c r="C687" s="21">
        <v>0</v>
      </c>
      <c r="D687" s="21"/>
      <c r="E687" s="21">
        <f t="shared" si="355"/>
        <v>0</v>
      </c>
      <c r="F687" s="21"/>
      <c r="G687" s="21"/>
      <c r="H687" s="22"/>
      <c r="I687" s="3">
        <f t="shared" si="338"/>
        <v>0</v>
      </c>
    </row>
    <row r="688" spans="1:11" hidden="1" x14ac:dyDescent="0.2">
      <c r="A688" s="20" t="s">
        <v>40</v>
      </c>
      <c r="B688" s="61" t="s">
        <v>47</v>
      </c>
      <c r="C688" s="21">
        <v>0</v>
      </c>
      <c r="D688" s="21"/>
      <c r="E688" s="21">
        <f t="shared" si="355"/>
        <v>0</v>
      </c>
      <c r="F688" s="21"/>
      <c r="G688" s="21"/>
      <c r="H688" s="22"/>
      <c r="I688" s="3">
        <f t="shared" si="338"/>
        <v>0</v>
      </c>
    </row>
    <row r="689" spans="1:9" hidden="1" x14ac:dyDescent="0.2">
      <c r="A689" s="20" t="s">
        <v>42</v>
      </c>
      <c r="B689" s="61" t="s">
        <v>48</v>
      </c>
      <c r="C689" s="21">
        <v>0</v>
      </c>
      <c r="D689" s="21"/>
      <c r="E689" s="21">
        <f t="shared" si="355"/>
        <v>0</v>
      </c>
      <c r="F689" s="21"/>
      <c r="G689" s="21"/>
      <c r="H689" s="22"/>
      <c r="I689" s="3">
        <f t="shared" si="338"/>
        <v>0</v>
      </c>
    </row>
    <row r="690" spans="1:9" hidden="1" x14ac:dyDescent="0.2">
      <c r="A690" s="31" t="s">
        <v>49</v>
      </c>
      <c r="B690" s="63" t="s">
        <v>50</v>
      </c>
      <c r="C690" s="24">
        <v>0</v>
      </c>
      <c r="D690" s="24">
        <f t="shared" ref="D690:H690" si="356">SUM(D694,D695,D696)</f>
        <v>0</v>
      </c>
      <c r="E690" s="24">
        <f t="shared" si="356"/>
        <v>0</v>
      </c>
      <c r="F690" s="24">
        <f t="shared" si="356"/>
        <v>0</v>
      </c>
      <c r="G690" s="24">
        <f t="shared" si="356"/>
        <v>0</v>
      </c>
      <c r="H690" s="25">
        <f t="shared" si="356"/>
        <v>0</v>
      </c>
      <c r="I690" s="3">
        <f t="shared" si="338"/>
        <v>0</v>
      </c>
    </row>
    <row r="691" spans="1:9" hidden="1" x14ac:dyDescent="0.2">
      <c r="A691" s="82" t="s">
        <v>1</v>
      </c>
      <c r="B691" s="63"/>
      <c r="C691" s="24"/>
      <c r="D691" s="24"/>
      <c r="E691" s="24"/>
      <c r="F691" s="24"/>
      <c r="G691" s="24"/>
      <c r="H691" s="25"/>
      <c r="I691" s="3">
        <f t="shared" si="338"/>
        <v>0</v>
      </c>
    </row>
    <row r="692" spans="1:9" hidden="1" x14ac:dyDescent="0.2">
      <c r="A692" s="32" t="s">
        <v>36</v>
      </c>
      <c r="B692" s="59"/>
      <c r="C692" s="24">
        <v>0</v>
      </c>
      <c r="D692" s="24">
        <f t="shared" ref="D692:H692" si="357">D694+D695+D696-D693</f>
        <v>0</v>
      </c>
      <c r="E692" s="24">
        <f t="shared" si="357"/>
        <v>0</v>
      </c>
      <c r="F692" s="24">
        <f t="shared" si="357"/>
        <v>0</v>
      </c>
      <c r="G692" s="24">
        <f t="shared" si="357"/>
        <v>0</v>
      </c>
      <c r="H692" s="25">
        <f t="shared" si="357"/>
        <v>0</v>
      </c>
      <c r="I692" s="3">
        <f t="shared" si="338"/>
        <v>0</v>
      </c>
    </row>
    <row r="693" spans="1:9" hidden="1" x14ac:dyDescent="0.2">
      <c r="A693" s="32" t="s">
        <v>37</v>
      </c>
      <c r="B693" s="59"/>
      <c r="C693" s="24">
        <v>0</v>
      </c>
      <c r="D693" s="24"/>
      <c r="E693" s="24">
        <f t="shared" ref="E693:E696" si="358">C693+D693</f>
        <v>0</v>
      </c>
      <c r="F693" s="24"/>
      <c r="G693" s="24"/>
      <c r="H693" s="25"/>
      <c r="I693" s="3">
        <f t="shared" si="338"/>
        <v>0</v>
      </c>
    </row>
    <row r="694" spans="1:9" hidden="1" x14ac:dyDescent="0.2">
      <c r="A694" s="20" t="s">
        <v>38</v>
      </c>
      <c r="B694" s="61" t="s">
        <v>51</v>
      </c>
      <c r="C694" s="21">
        <v>0</v>
      </c>
      <c r="D694" s="21"/>
      <c r="E694" s="21">
        <f t="shared" si="358"/>
        <v>0</v>
      </c>
      <c r="F694" s="21"/>
      <c r="G694" s="21"/>
      <c r="H694" s="22"/>
      <c r="I694" s="3">
        <f t="shared" si="338"/>
        <v>0</v>
      </c>
    </row>
    <row r="695" spans="1:9" hidden="1" x14ac:dyDescent="0.2">
      <c r="A695" s="20" t="s">
        <v>40</v>
      </c>
      <c r="B695" s="61" t="s">
        <v>52</v>
      </c>
      <c r="C695" s="21">
        <v>0</v>
      </c>
      <c r="D695" s="21"/>
      <c r="E695" s="21">
        <f t="shared" si="358"/>
        <v>0</v>
      </c>
      <c r="F695" s="21"/>
      <c r="G695" s="21"/>
      <c r="H695" s="22"/>
      <c r="I695" s="3">
        <f t="shared" si="338"/>
        <v>0</v>
      </c>
    </row>
    <row r="696" spans="1:9" hidden="1" x14ac:dyDescent="0.2">
      <c r="A696" s="20" t="s">
        <v>42</v>
      </c>
      <c r="B696" s="61" t="s">
        <v>53</v>
      </c>
      <c r="C696" s="21">
        <v>0</v>
      </c>
      <c r="D696" s="21"/>
      <c r="E696" s="21">
        <f t="shared" si="358"/>
        <v>0</v>
      </c>
      <c r="F696" s="21"/>
      <c r="G696" s="21"/>
      <c r="H696" s="22"/>
      <c r="I696" s="3">
        <f t="shared" si="338"/>
        <v>0</v>
      </c>
    </row>
    <row r="697" spans="1:9" hidden="1" x14ac:dyDescent="0.2">
      <c r="A697" s="83"/>
      <c r="B697" s="95"/>
      <c r="C697" s="21"/>
      <c r="D697" s="21"/>
      <c r="E697" s="21"/>
      <c r="F697" s="21"/>
      <c r="G697" s="21"/>
      <c r="H697" s="22"/>
      <c r="I697" s="3">
        <f t="shared" si="338"/>
        <v>0</v>
      </c>
    </row>
    <row r="698" spans="1:9" hidden="1" x14ac:dyDescent="0.2">
      <c r="A698" s="26" t="s">
        <v>54</v>
      </c>
      <c r="B698" s="63" t="s">
        <v>55</v>
      </c>
      <c r="C698" s="24">
        <v>0</v>
      </c>
      <c r="D698" s="24"/>
      <c r="E698" s="24">
        <f>C698+D698</f>
        <v>0</v>
      </c>
      <c r="F698" s="24"/>
      <c r="G698" s="24"/>
      <c r="H698" s="25"/>
      <c r="I698" s="3">
        <f t="shared" si="338"/>
        <v>0</v>
      </c>
    </row>
    <row r="699" spans="1:9" hidden="1" x14ac:dyDescent="0.2">
      <c r="A699" s="83"/>
      <c r="B699" s="95"/>
      <c r="C699" s="21"/>
      <c r="D699" s="21"/>
      <c r="E699" s="21"/>
      <c r="F699" s="21"/>
      <c r="G699" s="21"/>
      <c r="H699" s="22"/>
      <c r="I699" s="3">
        <f t="shared" si="338"/>
        <v>0</v>
      </c>
    </row>
    <row r="700" spans="1:9" hidden="1" x14ac:dyDescent="0.2">
      <c r="A700" s="26" t="s">
        <v>56</v>
      </c>
      <c r="B700" s="63"/>
      <c r="C700" s="24">
        <v>0</v>
      </c>
      <c r="D700" s="24">
        <f t="shared" ref="D700:H700" si="359">D653-D671</f>
        <v>0</v>
      </c>
      <c r="E700" s="24">
        <f t="shared" si="359"/>
        <v>0</v>
      </c>
      <c r="F700" s="24">
        <f t="shared" si="359"/>
        <v>0</v>
      </c>
      <c r="G700" s="24">
        <f t="shared" si="359"/>
        <v>0</v>
      </c>
      <c r="H700" s="25">
        <f t="shared" si="359"/>
        <v>0</v>
      </c>
      <c r="I700" s="3">
        <f t="shared" si="338"/>
        <v>0</v>
      </c>
    </row>
    <row r="701" spans="1:9" hidden="1" x14ac:dyDescent="0.2">
      <c r="A701" s="81"/>
      <c r="B701" s="95"/>
      <c r="C701" s="21"/>
      <c r="D701" s="21"/>
      <c r="E701" s="21"/>
      <c r="F701" s="21"/>
      <c r="G701" s="21"/>
      <c r="H701" s="22"/>
      <c r="I701" s="3">
        <f t="shared" si="338"/>
        <v>0</v>
      </c>
    </row>
    <row r="702" spans="1:9" s="6" customFormat="1" x14ac:dyDescent="0.2">
      <c r="A702" s="28" t="s">
        <v>81</v>
      </c>
      <c r="B702" s="54" t="s">
        <v>5</v>
      </c>
      <c r="C702" s="29">
        <v>71301</v>
      </c>
      <c r="D702" s="29">
        <f t="shared" ref="D702:H702" si="360">SUM(D732,D781,D829,D878)</f>
        <v>0</v>
      </c>
      <c r="E702" s="29">
        <f t="shared" si="360"/>
        <v>71301</v>
      </c>
      <c r="F702" s="29">
        <f t="shared" si="360"/>
        <v>25435.4</v>
      </c>
      <c r="G702" s="29">
        <f t="shared" si="360"/>
        <v>0</v>
      </c>
      <c r="H702" s="30">
        <f t="shared" si="360"/>
        <v>0</v>
      </c>
      <c r="I702" s="19">
        <f t="shared" si="338"/>
        <v>96736.4</v>
      </c>
    </row>
    <row r="703" spans="1:9" s="40" customFormat="1" x14ac:dyDescent="0.2">
      <c r="A703" s="36" t="s">
        <v>82</v>
      </c>
      <c r="B703" s="65"/>
      <c r="C703" s="37">
        <v>71301</v>
      </c>
      <c r="D703" s="37">
        <f t="shared" ref="D703:H703" si="361">SUM(D704,D707,D730)</f>
        <v>0</v>
      </c>
      <c r="E703" s="37">
        <f t="shared" si="361"/>
        <v>71301</v>
      </c>
      <c r="F703" s="37">
        <f t="shared" si="361"/>
        <v>25435.4</v>
      </c>
      <c r="G703" s="37">
        <f t="shared" si="361"/>
        <v>0</v>
      </c>
      <c r="H703" s="38">
        <f t="shared" si="361"/>
        <v>0</v>
      </c>
      <c r="I703" s="39">
        <f t="shared" si="338"/>
        <v>96736.4</v>
      </c>
    </row>
    <row r="704" spans="1:9" x14ac:dyDescent="0.2">
      <c r="A704" s="31" t="s">
        <v>30</v>
      </c>
      <c r="B704" s="55">
        <v>20</v>
      </c>
      <c r="C704" s="24">
        <v>4</v>
      </c>
      <c r="D704" s="24">
        <f t="shared" ref="D704:H704" si="362">SUM(D705)</f>
        <v>0</v>
      </c>
      <c r="E704" s="24">
        <f t="shared" si="362"/>
        <v>4</v>
      </c>
      <c r="F704" s="24">
        <f t="shared" si="362"/>
        <v>0</v>
      </c>
      <c r="G704" s="24">
        <f t="shared" si="362"/>
        <v>0</v>
      </c>
      <c r="H704" s="25">
        <f t="shared" si="362"/>
        <v>0</v>
      </c>
      <c r="I704" s="3">
        <f t="shared" si="338"/>
        <v>4</v>
      </c>
    </row>
    <row r="705" spans="1:9" x14ac:dyDescent="0.2">
      <c r="A705" s="27" t="s">
        <v>31</v>
      </c>
      <c r="B705" s="56" t="s">
        <v>32</v>
      </c>
      <c r="C705" s="21">
        <v>4</v>
      </c>
      <c r="D705" s="21">
        <f>SUM(D752,D801,D849,D898)</f>
        <v>0</v>
      </c>
      <c r="E705" s="21">
        <f>C705+D705</f>
        <v>4</v>
      </c>
      <c r="F705" s="21">
        <f t="shared" ref="F705:H705" si="363">SUM(F752,F801,F849,F898)</f>
        <v>0</v>
      </c>
      <c r="G705" s="21">
        <f t="shared" si="363"/>
        <v>0</v>
      </c>
      <c r="H705" s="22">
        <f t="shared" si="363"/>
        <v>0</v>
      </c>
      <c r="I705" s="3">
        <f t="shared" si="338"/>
        <v>4</v>
      </c>
    </row>
    <row r="706" spans="1:9" hidden="1" x14ac:dyDescent="0.2">
      <c r="A706" s="27"/>
      <c r="B706" s="51"/>
      <c r="C706" s="21"/>
      <c r="D706" s="21"/>
      <c r="E706" s="21"/>
      <c r="F706" s="21"/>
      <c r="G706" s="21"/>
      <c r="H706" s="22"/>
      <c r="I706" s="3">
        <f t="shared" si="338"/>
        <v>0</v>
      </c>
    </row>
    <row r="707" spans="1:9" ht="25.5" x14ac:dyDescent="0.2">
      <c r="A707" s="31" t="s">
        <v>33</v>
      </c>
      <c r="B707" s="57">
        <v>58</v>
      </c>
      <c r="C707" s="24">
        <v>71297</v>
      </c>
      <c r="D707" s="24">
        <f t="shared" ref="D707:H707" si="364">SUM(D708,D715,D722)</f>
        <v>0</v>
      </c>
      <c r="E707" s="24">
        <f t="shared" si="364"/>
        <v>71297</v>
      </c>
      <c r="F707" s="24">
        <f t="shared" si="364"/>
        <v>25435.4</v>
      </c>
      <c r="G707" s="24">
        <f t="shared" si="364"/>
        <v>0</v>
      </c>
      <c r="H707" s="25">
        <f t="shared" si="364"/>
        <v>0</v>
      </c>
      <c r="I707" s="3">
        <f t="shared" si="338"/>
        <v>96732.4</v>
      </c>
    </row>
    <row r="708" spans="1:9" x14ac:dyDescent="0.2">
      <c r="A708" s="31" t="s">
        <v>34</v>
      </c>
      <c r="B708" s="58" t="s">
        <v>35</v>
      </c>
      <c r="C708" s="24">
        <v>71011</v>
      </c>
      <c r="D708" s="24">
        <f t="shared" ref="D708:H708" si="365">SUM(D712,D713,D714)</f>
        <v>0</v>
      </c>
      <c r="E708" s="24">
        <f t="shared" si="365"/>
        <v>71011</v>
      </c>
      <c r="F708" s="24">
        <f t="shared" si="365"/>
        <v>25335.4</v>
      </c>
      <c r="G708" s="24">
        <f t="shared" si="365"/>
        <v>0</v>
      </c>
      <c r="H708" s="25">
        <f t="shared" si="365"/>
        <v>0</v>
      </c>
      <c r="I708" s="3">
        <f t="shared" si="338"/>
        <v>96346.4</v>
      </c>
    </row>
    <row r="709" spans="1:9" hidden="1" x14ac:dyDescent="0.2">
      <c r="A709" s="32" t="s">
        <v>1</v>
      </c>
      <c r="B709" s="59"/>
      <c r="C709" s="24"/>
      <c r="D709" s="24"/>
      <c r="E709" s="24"/>
      <c r="F709" s="24"/>
      <c r="G709" s="24"/>
      <c r="H709" s="25"/>
      <c r="I709" s="3">
        <f t="shared" si="338"/>
        <v>0</v>
      </c>
    </row>
    <row r="710" spans="1:9" x14ac:dyDescent="0.2">
      <c r="A710" s="32" t="s">
        <v>36</v>
      </c>
      <c r="B710" s="59"/>
      <c r="C710" s="24">
        <v>6</v>
      </c>
      <c r="D710" s="24">
        <f t="shared" ref="D710:H710" si="366">D712+D713+D714-D711</f>
        <v>0</v>
      </c>
      <c r="E710" s="24">
        <f t="shared" si="366"/>
        <v>6</v>
      </c>
      <c r="F710" s="24">
        <f t="shared" si="366"/>
        <v>0</v>
      </c>
      <c r="G710" s="24">
        <f t="shared" si="366"/>
        <v>0</v>
      </c>
      <c r="H710" s="25">
        <f t="shared" si="366"/>
        <v>0</v>
      </c>
      <c r="I710" s="3">
        <f t="shared" si="338"/>
        <v>6</v>
      </c>
    </row>
    <row r="711" spans="1:9" x14ac:dyDescent="0.2">
      <c r="A711" s="32" t="s">
        <v>37</v>
      </c>
      <c r="B711" s="59"/>
      <c r="C711" s="24">
        <v>71005</v>
      </c>
      <c r="D711" s="24">
        <f t="shared" ref="D711:H714" si="367">SUM(D758,D807,D855,D904)</f>
        <v>0</v>
      </c>
      <c r="E711" s="24">
        <f t="shared" si="367"/>
        <v>71005</v>
      </c>
      <c r="F711" s="24">
        <f t="shared" si="367"/>
        <v>25335.4</v>
      </c>
      <c r="G711" s="24">
        <f t="shared" si="367"/>
        <v>0</v>
      </c>
      <c r="H711" s="25">
        <f t="shared" si="367"/>
        <v>0</v>
      </c>
      <c r="I711" s="3">
        <f t="shared" si="338"/>
        <v>96340.4</v>
      </c>
    </row>
    <row r="712" spans="1:9" x14ac:dyDescent="0.2">
      <c r="A712" s="20" t="s">
        <v>38</v>
      </c>
      <c r="B712" s="60" t="s">
        <v>39</v>
      </c>
      <c r="C712" s="21">
        <v>10637.3</v>
      </c>
      <c r="D712" s="21">
        <f t="shared" si="367"/>
        <v>0</v>
      </c>
      <c r="E712" s="21">
        <f t="shared" ref="E712:E714" si="368">C712+D712</f>
        <v>10637.3</v>
      </c>
      <c r="F712" s="21">
        <f t="shared" si="367"/>
        <v>0</v>
      </c>
      <c r="G712" s="21">
        <f t="shared" si="367"/>
        <v>0</v>
      </c>
      <c r="H712" s="22">
        <f t="shared" si="367"/>
        <v>0</v>
      </c>
      <c r="I712" s="3">
        <f t="shared" si="338"/>
        <v>10637.3</v>
      </c>
    </row>
    <row r="713" spans="1:9" x14ac:dyDescent="0.2">
      <c r="A713" s="20" t="s">
        <v>40</v>
      </c>
      <c r="B713" s="60" t="s">
        <v>41</v>
      </c>
      <c r="C713" s="21">
        <v>60275.199999999997</v>
      </c>
      <c r="D713" s="21">
        <f t="shared" si="367"/>
        <v>0</v>
      </c>
      <c r="E713" s="21">
        <f t="shared" si="368"/>
        <v>60275.199999999997</v>
      </c>
      <c r="F713" s="21">
        <f t="shared" si="367"/>
        <v>0</v>
      </c>
      <c r="G713" s="21">
        <f t="shared" si="367"/>
        <v>0</v>
      </c>
      <c r="H713" s="22">
        <f t="shared" si="367"/>
        <v>0</v>
      </c>
      <c r="I713" s="3">
        <f t="shared" si="338"/>
        <v>60275.199999999997</v>
      </c>
    </row>
    <row r="714" spans="1:9" x14ac:dyDescent="0.2">
      <c r="A714" s="20" t="s">
        <v>42</v>
      </c>
      <c r="B714" s="61" t="s">
        <v>43</v>
      </c>
      <c r="C714" s="21">
        <v>98.5</v>
      </c>
      <c r="D714" s="21">
        <f t="shared" si="367"/>
        <v>0</v>
      </c>
      <c r="E714" s="21">
        <f t="shared" si="368"/>
        <v>98.5</v>
      </c>
      <c r="F714" s="21">
        <f t="shared" si="367"/>
        <v>25335.4</v>
      </c>
      <c r="G714" s="21">
        <f t="shared" si="367"/>
        <v>0</v>
      </c>
      <c r="H714" s="22">
        <f t="shared" si="367"/>
        <v>0</v>
      </c>
      <c r="I714" s="3">
        <f t="shared" si="338"/>
        <v>25433.9</v>
      </c>
    </row>
    <row r="715" spans="1:9" hidden="1" x14ac:dyDescent="0.2">
      <c r="A715" s="31" t="s">
        <v>44</v>
      </c>
      <c r="B715" s="62" t="s">
        <v>45</v>
      </c>
      <c r="C715" s="24">
        <v>0</v>
      </c>
      <c r="D715" s="24">
        <f t="shared" ref="D715:H715" si="369">SUM(D719,D720,D721)</f>
        <v>0</v>
      </c>
      <c r="E715" s="24">
        <f t="shared" si="369"/>
        <v>0</v>
      </c>
      <c r="F715" s="24">
        <f t="shared" si="369"/>
        <v>0</v>
      </c>
      <c r="G715" s="24">
        <f t="shared" si="369"/>
        <v>0</v>
      </c>
      <c r="H715" s="25">
        <f t="shared" si="369"/>
        <v>0</v>
      </c>
      <c r="I715" s="3">
        <f t="shared" si="338"/>
        <v>0</v>
      </c>
    </row>
    <row r="716" spans="1:9" hidden="1" x14ac:dyDescent="0.2">
      <c r="A716" s="82" t="s">
        <v>1</v>
      </c>
      <c r="B716" s="62"/>
      <c r="C716" s="24"/>
      <c r="D716" s="24"/>
      <c r="E716" s="24"/>
      <c r="F716" s="24"/>
      <c r="G716" s="24"/>
      <c r="H716" s="25"/>
      <c r="I716" s="3">
        <f t="shared" si="338"/>
        <v>0</v>
      </c>
    </row>
    <row r="717" spans="1:9" hidden="1" x14ac:dyDescent="0.2">
      <c r="A717" s="32" t="s">
        <v>36</v>
      </c>
      <c r="B717" s="59"/>
      <c r="C717" s="24">
        <v>0</v>
      </c>
      <c r="D717" s="24">
        <f t="shared" ref="D717:H717" si="370">D719+D720+D721-D718</f>
        <v>0</v>
      </c>
      <c r="E717" s="24">
        <f t="shared" si="370"/>
        <v>0</v>
      </c>
      <c r="F717" s="24">
        <f t="shared" si="370"/>
        <v>0</v>
      </c>
      <c r="G717" s="24">
        <f t="shared" si="370"/>
        <v>0</v>
      </c>
      <c r="H717" s="25">
        <f t="shared" si="370"/>
        <v>0</v>
      </c>
      <c r="I717" s="3">
        <f t="shared" si="338"/>
        <v>0</v>
      </c>
    </row>
    <row r="718" spans="1:9" hidden="1" x14ac:dyDescent="0.2">
      <c r="A718" s="32" t="s">
        <v>37</v>
      </c>
      <c r="B718" s="59"/>
      <c r="C718" s="24">
        <v>0</v>
      </c>
      <c r="D718" s="24">
        <f t="shared" ref="D718:H721" si="371">SUM(D765,D814,D862,D911)</f>
        <v>0</v>
      </c>
      <c r="E718" s="24">
        <f t="shared" si="371"/>
        <v>0</v>
      </c>
      <c r="F718" s="24">
        <f t="shared" si="371"/>
        <v>0</v>
      </c>
      <c r="G718" s="24">
        <f t="shared" si="371"/>
        <v>0</v>
      </c>
      <c r="H718" s="25">
        <f t="shared" si="371"/>
        <v>0</v>
      </c>
      <c r="I718" s="3">
        <f t="shared" ref="I718:I781" si="372">SUM(E718:H718)</f>
        <v>0</v>
      </c>
    </row>
    <row r="719" spans="1:9" hidden="1" x14ac:dyDescent="0.2">
      <c r="A719" s="20" t="s">
        <v>38</v>
      </c>
      <c r="B719" s="61" t="s">
        <v>46</v>
      </c>
      <c r="C719" s="21">
        <v>0</v>
      </c>
      <c r="D719" s="21">
        <f t="shared" si="371"/>
        <v>0</v>
      </c>
      <c r="E719" s="21">
        <f t="shared" ref="E719:E721" si="373">C719+D719</f>
        <v>0</v>
      </c>
      <c r="F719" s="21">
        <f t="shared" si="371"/>
        <v>0</v>
      </c>
      <c r="G719" s="21">
        <f t="shared" si="371"/>
        <v>0</v>
      </c>
      <c r="H719" s="22">
        <f t="shared" si="371"/>
        <v>0</v>
      </c>
      <c r="I719" s="3">
        <f t="shared" si="372"/>
        <v>0</v>
      </c>
    </row>
    <row r="720" spans="1:9" hidden="1" x14ac:dyDescent="0.2">
      <c r="A720" s="20" t="s">
        <v>40</v>
      </c>
      <c r="B720" s="61" t="s">
        <v>47</v>
      </c>
      <c r="C720" s="21">
        <v>0</v>
      </c>
      <c r="D720" s="21">
        <f t="shared" si="371"/>
        <v>0</v>
      </c>
      <c r="E720" s="21">
        <f t="shared" si="373"/>
        <v>0</v>
      </c>
      <c r="F720" s="21">
        <f t="shared" si="371"/>
        <v>0</v>
      </c>
      <c r="G720" s="21">
        <f t="shared" si="371"/>
        <v>0</v>
      </c>
      <c r="H720" s="22">
        <f t="shared" si="371"/>
        <v>0</v>
      </c>
      <c r="I720" s="3">
        <f t="shared" si="372"/>
        <v>0</v>
      </c>
    </row>
    <row r="721" spans="1:11" hidden="1" x14ac:dyDescent="0.2">
      <c r="A721" s="20" t="s">
        <v>42</v>
      </c>
      <c r="B721" s="61" t="s">
        <v>48</v>
      </c>
      <c r="C721" s="21">
        <v>0</v>
      </c>
      <c r="D721" s="21">
        <f t="shared" si="371"/>
        <v>0</v>
      </c>
      <c r="E721" s="21">
        <f t="shared" si="373"/>
        <v>0</v>
      </c>
      <c r="F721" s="21">
        <f t="shared" si="371"/>
        <v>0</v>
      </c>
      <c r="G721" s="21">
        <f t="shared" si="371"/>
        <v>0</v>
      </c>
      <c r="H721" s="22">
        <f t="shared" si="371"/>
        <v>0</v>
      </c>
      <c r="I721" s="3">
        <f t="shared" si="372"/>
        <v>0</v>
      </c>
    </row>
    <row r="722" spans="1:11" x14ac:dyDescent="0.2">
      <c r="A722" s="31" t="s">
        <v>49</v>
      </c>
      <c r="B722" s="63" t="s">
        <v>50</v>
      </c>
      <c r="C722" s="24">
        <v>286</v>
      </c>
      <c r="D722" s="24">
        <f t="shared" ref="D722:H722" si="374">SUM(D726,D727,D728)</f>
        <v>0</v>
      </c>
      <c r="E722" s="24">
        <f t="shared" si="374"/>
        <v>286</v>
      </c>
      <c r="F722" s="24">
        <f t="shared" si="374"/>
        <v>100</v>
      </c>
      <c r="G722" s="24">
        <f t="shared" si="374"/>
        <v>0</v>
      </c>
      <c r="H722" s="25">
        <f t="shared" si="374"/>
        <v>0</v>
      </c>
      <c r="I722" s="3">
        <f t="shared" si="372"/>
        <v>386</v>
      </c>
    </row>
    <row r="723" spans="1:11" hidden="1" x14ac:dyDescent="0.2">
      <c r="A723" s="82" t="s">
        <v>1</v>
      </c>
      <c r="B723" s="63"/>
      <c r="C723" s="24"/>
      <c r="D723" s="24"/>
      <c r="E723" s="24"/>
      <c r="F723" s="24"/>
      <c r="G723" s="24"/>
      <c r="H723" s="25"/>
      <c r="I723" s="3">
        <f t="shared" si="372"/>
        <v>0</v>
      </c>
    </row>
    <row r="724" spans="1:11" x14ac:dyDescent="0.2">
      <c r="A724" s="32" t="s">
        <v>36</v>
      </c>
      <c r="B724" s="59"/>
      <c r="C724" s="24">
        <v>261</v>
      </c>
      <c r="D724" s="24">
        <f t="shared" ref="D724:H724" si="375">D726+D727+D728-D725</f>
        <v>0</v>
      </c>
      <c r="E724" s="24">
        <f t="shared" si="375"/>
        <v>261</v>
      </c>
      <c r="F724" s="24">
        <f t="shared" si="375"/>
        <v>0</v>
      </c>
      <c r="G724" s="24">
        <f t="shared" si="375"/>
        <v>0</v>
      </c>
      <c r="H724" s="25">
        <f t="shared" si="375"/>
        <v>0</v>
      </c>
      <c r="I724" s="3">
        <f t="shared" si="372"/>
        <v>261</v>
      </c>
    </row>
    <row r="725" spans="1:11" x14ac:dyDescent="0.2">
      <c r="A725" s="32" t="s">
        <v>37</v>
      </c>
      <c r="B725" s="59"/>
      <c r="C725" s="24">
        <v>25</v>
      </c>
      <c r="D725" s="24">
        <f t="shared" ref="D725:H728" si="376">SUM(D772,D821,D869,D918)</f>
        <v>0</v>
      </c>
      <c r="E725" s="24">
        <f t="shared" si="376"/>
        <v>25</v>
      </c>
      <c r="F725" s="24">
        <f t="shared" si="376"/>
        <v>100</v>
      </c>
      <c r="G725" s="24">
        <f t="shared" si="376"/>
        <v>0</v>
      </c>
      <c r="H725" s="25">
        <f t="shared" si="376"/>
        <v>0</v>
      </c>
      <c r="I725" s="3">
        <f t="shared" si="372"/>
        <v>125</v>
      </c>
    </row>
    <row r="726" spans="1:11" x14ac:dyDescent="0.2">
      <c r="A726" s="20" t="s">
        <v>38</v>
      </c>
      <c r="B726" s="61" t="s">
        <v>51</v>
      </c>
      <c r="C726" s="21">
        <v>28</v>
      </c>
      <c r="D726" s="21">
        <f t="shared" si="376"/>
        <v>0</v>
      </c>
      <c r="E726" s="21">
        <f t="shared" ref="E726:E728" si="377">C726+D726</f>
        <v>28</v>
      </c>
      <c r="F726" s="21">
        <f t="shared" si="376"/>
        <v>10</v>
      </c>
      <c r="G726" s="21">
        <f t="shared" si="376"/>
        <v>0</v>
      </c>
      <c r="H726" s="22">
        <f t="shared" si="376"/>
        <v>0</v>
      </c>
      <c r="I726" s="3">
        <f t="shared" si="372"/>
        <v>38</v>
      </c>
    </row>
    <row r="727" spans="1:11" x14ac:dyDescent="0.2">
      <c r="A727" s="20" t="s">
        <v>40</v>
      </c>
      <c r="B727" s="61" t="s">
        <v>52</v>
      </c>
      <c r="C727" s="21">
        <v>258</v>
      </c>
      <c r="D727" s="21">
        <f t="shared" si="376"/>
        <v>0</v>
      </c>
      <c r="E727" s="21">
        <f t="shared" si="377"/>
        <v>258</v>
      </c>
      <c r="F727" s="21">
        <f t="shared" si="376"/>
        <v>90</v>
      </c>
      <c r="G727" s="21">
        <f t="shared" si="376"/>
        <v>0</v>
      </c>
      <c r="H727" s="22">
        <f t="shared" si="376"/>
        <v>0</v>
      </c>
      <c r="I727" s="3">
        <f t="shared" si="372"/>
        <v>348</v>
      </c>
    </row>
    <row r="728" spans="1:11" hidden="1" x14ac:dyDescent="0.2">
      <c r="A728" s="20" t="s">
        <v>42</v>
      </c>
      <c r="B728" s="61" t="s">
        <v>53</v>
      </c>
      <c r="C728" s="21">
        <v>0</v>
      </c>
      <c r="D728" s="21">
        <f t="shared" si="376"/>
        <v>0</v>
      </c>
      <c r="E728" s="21">
        <f t="shared" si="377"/>
        <v>0</v>
      </c>
      <c r="F728" s="21">
        <f t="shared" si="376"/>
        <v>0</v>
      </c>
      <c r="G728" s="21">
        <f t="shared" si="376"/>
        <v>0</v>
      </c>
      <c r="H728" s="22">
        <f t="shared" si="376"/>
        <v>0</v>
      </c>
      <c r="I728" s="3">
        <f t="shared" si="372"/>
        <v>0</v>
      </c>
    </row>
    <row r="729" spans="1:11" hidden="1" x14ac:dyDescent="0.2">
      <c r="A729" s="83"/>
      <c r="B729" s="95"/>
      <c r="C729" s="21"/>
      <c r="D729" s="21"/>
      <c r="E729" s="21"/>
      <c r="F729" s="21"/>
      <c r="G729" s="21"/>
      <c r="H729" s="22"/>
      <c r="I729" s="3">
        <f t="shared" si="372"/>
        <v>0</v>
      </c>
    </row>
    <row r="730" spans="1:11" hidden="1" x14ac:dyDescent="0.2">
      <c r="A730" s="26" t="s">
        <v>54</v>
      </c>
      <c r="B730" s="63" t="s">
        <v>55</v>
      </c>
      <c r="C730" s="24">
        <v>0</v>
      </c>
      <c r="D730" s="24">
        <f t="shared" ref="D730" si="378">SUM(D777,D826,D874,D923)</f>
        <v>0</v>
      </c>
      <c r="E730" s="24">
        <f>C730+D730</f>
        <v>0</v>
      </c>
      <c r="F730" s="24">
        <f t="shared" ref="F730:H730" si="379">SUM(F777,F826,F874,F923)</f>
        <v>0</v>
      </c>
      <c r="G730" s="24">
        <f t="shared" si="379"/>
        <v>0</v>
      </c>
      <c r="H730" s="25">
        <f t="shared" si="379"/>
        <v>0</v>
      </c>
      <c r="I730" s="3">
        <f t="shared" si="372"/>
        <v>0</v>
      </c>
    </row>
    <row r="731" spans="1:11" hidden="1" x14ac:dyDescent="0.2">
      <c r="A731" s="83"/>
      <c r="B731" s="95"/>
      <c r="C731" s="21"/>
      <c r="D731" s="21"/>
      <c r="E731" s="21"/>
      <c r="F731" s="21"/>
      <c r="G731" s="21"/>
      <c r="H731" s="22"/>
      <c r="I731" s="3">
        <f t="shared" si="372"/>
        <v>0</v>
      </c>
    </row>
    <row r="732" spans="1:11" s="6" customFormat="1" ht="38.25" x14ac:dyDescent="0.2">
      <c r="A732" s="77" t="s">
        <v>72</v>
      </c>
      <c r="B732" s="78"/>
      <c r="C732" s="79">
        <v>70667</v>
      </c>
      <c r="D732" s="79">
        <f t="shared" ref="D732:H732" si="380">D733</f>
        <v>0</v>
      </c>
      <c r="E732" s="79">
        <f t="shared" si="380"/>
        <v>70667</v>
      </c>
      <c r="F732" s="79">
        <f t="shared" si="380"/>
        <v>25335.4</v>
      </c>
      <c r="G732" s="79">
        <f t="shared" si="380"/>
        <v>0</v>
      </c>
      <c r="H732" s="80">
        <f t="shared" si="380"/>
        <v>0</v>
      </c>
      <c r="I732" s="19">
        <f t="shared" si="372"/>
        <v>96002.4</v>
      </c>
    </row>
    <row r="733" spans="1:11" s="40" customFormat="1" x14ac:dyDescent="0.2">
      <c r="A733" s="36" t="s">
        <v>61</v>
      </c>
      <c r="B733" s="65"/>
      <c r="C733" s="37">
        <v>70667</v>
      </c>
      <c r="D733" s="37">
        <f t="shared" ref="D733:H733" si="381">SUM(D734,D735,D736,D737)</f>
        <v>0</v>
      </c>
      <c r="E733" s="37">
        <f t="shared" si="381"/>
        <v>70667</v>
      </c>
      <c r="F733" s="37">
        <f t="shared" si="381"/>
        <v>25335.4</v>
      </c>
      <c r="G733" s="37">
        <f t="shared" si="381"/>
        <v>0</v>
      </c>
      <c r="H733" s="38">
        <f t="shared" si="381"/>
        <v>0</v>
      </c>
      <c r="I733" s="39">
        <f t="shared" si="372"/>
        <v>96002.4</v>
      </c>
    </row>
    <row r="734" spans="1:11" x14ac:dyDescent="0.2">
      <c r="A734" s="20" t="s">
        <v>6</v>
      </c>
      <c r="B734" s="48"/>
      <c r="C734" s="21">
        <v>6069.4</v>
      </c>
      <c r="D734" s="21"/>
      <c r="E734" s="21">
        <f>SUM(C734,D734)</f>
        <v>6069.4</v>
      </c>
      <c r="F734" s="21">
        <v>25335.4</v>
      </c>
      <c r="G734" s="21"/>
      <c r="H734" s="22"/>
      <c r="I734" s="3">
        <f t="shared" si="372"/>
        <v>31404.800000000003</v>
      </c>
    </row>
    <row r="735" spans="1:11" hidden="1" x14ac:dyDescent="0.2">
      <c r="A735" s="20" t="s">
        <v>7</v>
      </c>
      <c r="B735" s="94"/>
      <c r="C735" s="21">
        <v>0</v>
      </c>
      <c r="D735" s="21"/>
      <c r="E735" s="21">
        <f t="shared" ref="E735:E736" si="382">SUM(C735,D735)</f>
        <v>0</v>
      </c>
      <c r="F735" s="21"/>
      <c r="G735" s="21"/>
      <c r="H735" s="22"/>
      <c r="I735" s="3">
        <f t="shared" si="372"/>
        <v>0</v>
      </c>
      <c r="J735" s="2">
        <f>J736+J739</f>
        <v>0.98</v>
      </c>
      <c r="K735" s="2">
        <v>1</v>
      </c>
    </row>
    <row r="736" spans="1:11" ht="38.25" x14ac:dyDescent="0.2">
      <c r="A736" s="20" t="s">
        <v>8</v>
      </c>
      <c r="B736" s="48">
        <v>420269</v>
      </c>
      <c r="C736" s="21">
        <v>8569.1</v>
      </c>
      <c r="D736" s="21"/>
      <c r="E736" s="21">
        <f t="shared" si="382"/>
        <v>8569.1</v>
      </c>
      <c r="F736" s="21"/>
      <c r="G736" s="21"/>
      <c r="H736" s="22"/>
      <c r="I736" s="3">
        <f t="shared" si="372"/>
        <v>8569.1</v>
      </c>
      <c r="J736" s="2">
        <v>0.13</v>
      </c>
      <c r="K736" s="2">
        <f>K735*J736/J735</f>
        <v>0.1326530612244898</v>
      </c>
    </row>
    <row r="737" spans="1:11" ht="25.5" x14ac:dyDescent="0.2">
      <c r="A737" s="23" t="s">
        <v>9</v>
      </c>
      <c r="B737" s="49" t="s">
        <v>10</v>
      </c>
      <c r="C737" s="24">
        <v>56028.5</v>
      </c>
      <c r="D737" s="24">
        <f t="shared" ref="D737:H737" si="383">SUM(D738,D742,D746)</f>
        <v>0</v>
      </c>
      <c r="E737" s="24">
        <f t="shared" si="383"/>
        <v>56028.5</v>
      </c>
      <c r="F737" s="24">
        <f t="shared" si="383"/>
        <v>0</v>
      </c>
      <c r="G737" s="24">
        <f t="shared" si="383"/>
        <v>0</v>
      </c>
      <c r="H737" s="25">
        <f t="shared" si="383"/>
        <v>0</v>
      </c>
      <c r="I737" s="3">
        <f t="shared" si="372"/>
        <v>56028.5</v>
      </c>
    </row>
    <row r="738" spans="1:11" x14ac:dyDescent="0.2">
      <c r="A738" s="26" t="s">
        <v>11</v>
      </c>
      <c r="B738" s="50" t="s">
        <v>12</v>
      </c>
      <c r="C738" s="24">
        <v>56028.5</v>
      </c>
      <c r="D738" s="24">
        <f t="shared" ref="D738:H738" si="384">SUM(D739:D741)</f>
        <v>0</v>
      </c>
      <c r="E738" s="24">
        <f t="shared" si="384"/>
        <v>56028.5</v>
      </c>
      <c r="F738" s="24">
        <f t="shared" si="384"/>
        <v>0</v>
      </c>
      <c r="G738" s="24">
        <f t="shared" si="384"/>
        <v>0</v>
      </c>
      <c r="H738" s="25">
        <f t="shared" si="384"/>
        <v>0</v>
      </c>
      <c r="I738" s="3">
        <f t="shared" si="372"/>
        <v>56028.5</v>
      </c>
    </row>
    <row r="739" spans="1:11" x14ac:dyDescent="0.2">
      <c r="A739" s="27" t="s">
        <v>13</v>
      </c>
      <c r="B739" s="51" t="s">
        <v>14</v>
      </c>
      <c r="C739" s="21">
        <v>23268.5</v>
      </c>
      <c r="D739" s="21"/>
      <c r="E739" s="21">
        <f t="shared" ref="E739:E741" si="385">SUM(C739,D739)</f>
        <v>23268.5</v>
      </c>
      <c r="F739" s="21"/>
      <c r="G739" s="21"/>
      <c r="H739" s="22"/>
      <c r="I739" s="3">
        <f t="shared" si="372"/>
        <v>23268.5</v>
      </c>
      <c r="J739" s="2">
        <v>0.85</v>
      </c>
      <c r="K739" s="2">
        <f>K735*J739/J735</f>
        <v>0.86734693877551017</v>
      </c>
    </row>
    <row r="740" spans="1:11" hidden="1" x14ac:dyDescent="0.2">
      <c r="A740" s="27" t="s">
        <v>15</v>
      </c>
      <c r="B740" s="52" t="s">
        <v>16</v>
      </c>
      <c r="C740" s="21">
        <v>0</v>
      </c>
      <c r="D740" s="21"/>
      <c r="E740" s="21">
        <f t="shared" si="385"/>
        <v>0</v>
      </c>
      <c r="F740" s="21"/>
      <c r="G740" s="21"/>
      <c r="H740" s="22"/>
      <c r="I740" s="3">
        <f t="shared" si="372"/>
        <v>0</v>
      </c>
    </row>
    <row r="741" spans="1:11" x14ac:dyDescent="0.2">
      <c r="A741" s="27" t="s">
        <v>17</v>
      </c>
      <c r="B741" s="52" t="s">
        <v>18</v>
      </c>
      <c r="C741" s="21">
        <v>32760</v>
      </c>
      <c r="D741" s="21"/>
      <c r="E741" s="21">
        <f t="shared" si="385"/>
        <v>32760</v>
      </c>
      <c r="F741" s="21"/>
      <c r="G741" s="21"/>
      <c r="H741" s="22"/>
      <c r="I741" s="3">
        <f t="shared" si="372"/>
        <v>32760</v>
      </c>
    </row>
    <row r="742" spans="1:11" hidden="1" x14ac:dyDescent="0.2">
      <c r="A742" s="26" t="s">
        <v>19</v>
      </c>
      <c r="B742" s="53" t="s">
        <v>20</v>
      </c>
      <c r="C742" s="24">
        <v>0</v>
      </c>
      <c r="D742" s="24">
        <f t="shared" ref="D742:H742" si="386">SUM(D743:D745)</f>
        <v>0</v>
      </c>
      <c r="E742" s="24">
        <f t="shared" si="386"/>
        <v>0</v>
      </c>
      <c r="F742" s="24">
        <f t="shared" si="386"/>
        <v>0</v>
      </c>
      <c r="G742" s="24">
        <f t="shared" si="386"/>
        <v>0</v>
      </c>
      <c r="H742" s="25">
        <f t="shared" si="386"/>
        <v>0</v>
      </c>
      <c r="I742" s="3">
        <f t="shared" si="372"/>
        <v>0</v>
      </c>
    </row>
    <row r="743" spans="1:11" hidden="1" x14ac:dyDescent="0.2">
      <c r="A743" s="27" t="s">
        <v>13</v>
      </c>
      <c r="B743" s="52" t="s">
        <v>21</v>
      </c>
      <c r="C743" s="21">
        <v>0</v>
      </c>
      <c r="D743" s="21"/>
      <c r="E743" s="21">
        <f t="shared" ref="E743:E745" si="387">SUM(C743,D743)</f>
        <v>0</v>
      </c>
      <c r="F743" s="21"/>
      <c r="G743" s="21"/>
      <c r="H743" s="22"/>
      <c r="I743" s="3">
        <f t="shared" si="372"/>
        <v>0</v>
      </c>
    </row>
    <row r="744" spans="1:11" hidden="1" x14ac:dyDescent="0.2">
      <c r="A744" s="27" t="s">
        <v>15</v>
      </c>
      <c r="B744" s="52" t="s">
        <v>22</v>
      </c>
      <c r="C744" s="21">
        <v>0</v>
      </c>
      <c r="D744" s="21"/>
      <c r="E744" s="21">
        <f t="shared" si="387"/>
        <v>0</v>
      </c>
      <c r="F744" s="21"/>
      <c r="G744" s="21"/>
      <c r="H744" s="22"/>
      <c r="I744" s="3">
        <f t="shared" si="372"/>
        <v>0</v>
      </c>
    </row>
    <row r="745" spans="1:11" hidden="1" x14ac:dyDescent="0.2">
      <c r="A745" s="27" t="s">
        <v>17</v>
      </c>
      <c r="B745" s="52" t="s">
        <v>23</v>
      </c>
      <c r="C745" s="21">
        <v>0</v>
      </c>
      <c r="D745" s="21"/>
      <c r="E745" s="21">
        <f t="shared" si="387"/>
        <v>0</v>
      </c>
      <c r="F745" s="21"/>
      <c r="G745" s="21"/>
      <c r="H745" s="22"/>
      <c r="I745" s="3">
        <f t="shared" si="372"/>
        <v>0</v>
      </c>
    </row>
    <row r="746" spans="1:11" hidden="1" x14ac:dyDescent="0.2">
      <c r="A746" s="26" t="s">
        <v>24</v>
      </c>
      <c r="B746" s="53" t="s">
        <v>25</v>
      </c>
      <c r="C746" s="24">
        <v>0</v>
      </c>
      <c r="D746" s="24">
        <f t="shared" ref="D746:H746" si="388">SUM(D747:D749)</f>
        <v>0</v>
      </c>
      <c r="E746" s="24">
        <f t="shared" si="388"/>
        <v>0</v>
      </c>
      <c r="F746" s="24">
        <f t="shared" si="388"/>
        <v>0</v>
      </c>
      <c r="G746" s="24">
        <f t="shared" si="388"/>
        <v>0</v>
      </c>
      <c r="H746" s="25">
        <f t="shared" si="388"/>
        <v>0</v>
      </c>
      <c r="I746" s="3">
        <f t="shared" si="372"/>
        <v>0</v>
      </c>
    </row>
    <row r="747" spans="1:11" hidden="1" x14ac:dyDescent="0.2">
      <c r="A747" s="27" t="s">
        <v>13</v>
      </c>
      <c r="B747" s="52" t="s">
        <v>26</v>
      </c>
      <c r="C747" s="21">
        <v>0</v>
      </c>
      <c r="D747" s="21"/>
      <c r="E747" s="21">
        <f t="shared" ref="E747:E749" si="389">SUM(C747,D747)</f>
        <v>0</v>
      </c>
      <c r="F747" s="21"/>
      <c r="G747" s="21"/>
      <c r="H747" s="22"/>
      <c r="I747" s="3">
        <f t="shared" si="372"/>
        <v>0</v>
      </c>
    </row>
    <row r="748" spans="1:11" hidden="1" x14ac:dyDescent="0.2">
      <c r="A748" s="27" t="s">
        <v>15</v>
      </c>
      <c r="B748" s="52" t="s">
        <v>27</v>
      </c>
      <c r="C748" s="21">
        <v>0</v>
      </c>
      <c r="D748" s="21"/>
      <c r="E748" s="21">
        <f t="shared" si="389"/>
        <v>0</v>
      </c>
      <c r="F748" s="21"/>
      <c r="G748" s="21"/>
      <c r="H748" s="22"/>
      <c r="I748" s="3">
        <f t="shared" si="372"/>
        <v>0</v>
      </c>
    </row>
    <row r="749" spans="1:11" hidden="1" x14ac:dyDescent="0.2">
      <c r="A749" s="27" t="s">
        <v>17</v>
      </c>
      <c r="B749" s="52" t="s">
        <v>28</v>
      </c>
      <c r="C749" s="21">
        <v>0</v>
      </c>
      <c r="D749" s="21"/>
      <c r="E749" s="21">
        <f t="shared" si="389"/>
        <v>0</v>
      </c>
      <c r="F749" s="21"/>
      <c r="G749" s="21"/>
      <c r="H749" s="22"/>
      <c r="I749" s="3">
        <f t="shared" si="372"/>
        <v>0</v>
      </c>
    </row>
    <row r="750" spans="1:11" s="40" customFormat="1" x14ac:dyDescent="0.2">
      <c r="A750" s="36" t="s">
        <v>80</v>
      </c>
      <c r="B750" s="65"/>
      <c r="C750" s="37">
        <v>70667</v>
      </c>
      <c r="D750" s="37">
        <f t="shared" ref="D750:H750" si="390">SUM(D751,D754,D777)</f>
        <v>0</v>
      </c>
      <c r="E750" s="37">
        <f t="shared" si="390"/>
        <v>70667</v>
      </c>
      <c r="F750" s="37">
        <f t="shared" si="390"/>
        <v>25335.4</v>
      </c>
      <c r="G750" s="37">
        <f t="shared" si="390"/>
        <v>0</v>
      </c>
      <c r="H750" s="38">
        <f t="shared" si="390"/>
        <v>0</v>
      </c>
      <c r="I750" s="39">
        <f t="shared" si="372"/>
        <v>96002.4</v>
      </c>
    </row>
    <row r="751" spans="1:11" hidden="1" x14ac:dyDescent="0.2">
      <c r="A751" s="31" t="s">
        <v>30</v>
      </c>
      <c r="B751" s="55">
        <v>20</v>
      </c>
      <c r="C751" s="24">
        <v>0</v>
      </c>
      <c r="D751" s="24">
        <f t="shared" ref="D751:H751" si="391">SUM(D752)</f>
        <v>0</v>
      </c>
      <c r="E751" s="24">
        <f t="shared" si="391"/>
        <v>0</v>
      </c>
      <c r="F751" s="24">
        <f t="shared" si="391"/>
        <v>0</v>
      </c>
      <c r="G751" s="24">
        <f t="shared" si="391"/>
        <v>0</v>
      </c>
      <c r="H751" s="25">
        <f t="shared" si="391"/>
        <v>0</v>
      </c>
      <c r="I751" s="3">
        <f t="shared" si="372"/>
        <v>0</v>
      </c>
    </row>
    <row r="752" spans="1:11" hidden="1" x14ac:dyDescent="0.2">
      <c r="A752" s="27" t="s">
        <v>31</v>
      </c>
      <c r="B752" s="56" t="s">
        <v>32</v>
      </c>
      <c r="C752" s="21">
        <v>0</v>
      </c>
      <c r="D752" s="21"/>
      <c r="E752" s="21">
        <f>C752+D752</f>
        <v>0</v>
      </c>
      <c r="F752" s="21"/>
      <c r="G752" s="21"/>
      <c r="H752" s="22"/>
      <c r="I752" s="3">
        <f t="shared" si="372"/>
        <v>0</v>
      </c>
    </row>
    <row r="753" spans="1:11" hidden="1" x14ac:dyDescent="0.2">
      <c r="A753" s="27"/>
      <c r="B753" s="51"/>
      <c r="C753" s="21"/>
      <c r="D753" s="21"/>
      <c r="E753" s="21"/>
      <c r="F753" s="21"/>
      <c r="G753" s="21"/>
      <c r="H753" s="22"/>
      <c r="I753" s="3">
        <f t="shared" si="372"/>
        <v>0</v>
      </c>
    </row>
    <row r="754" spans="1:11" ht="25.5" x14ac:dyDescent="0.2">
      <c r="A754" s="31" t="s">
        <v>33</v>
      </c>
      <c r="B754" s="57">
        <v>58</v>
      </c>
      <c r="C754" s="24">
        <v>70667</v>
      </c>
      <c r="D754" s="24">
        <f t="shared" ref="D754:H754" si="392">SUM(D755,D762,D769)</f>
        <v>0</v>
      </c>
      <c r="E754" s="24">
        <f t="shared" si="392"/>
        <v>70667</v>
      </c>
      <c r="F754" s="24">
        <f t="shared" si="392"/>
        <v>25335.4</v>
      </c>
      <c r="G754" s="24">
        <f t="shared" si="392"/>
        <v>0</v>
      </c>
      <c r="H754" s="25">
        <f t="shared" si="392"/>
        <v>0</v>
      </c>
      <c r="I754" s="3">
        <f t="shared" si="372"/>
        <v>96002.4</v>
      </c>
    </row>
    <row r="755" spans="1:11" x14ac:dyDescent="0.2">
      <c r="A755" s="31" t="s">
        <v>34</v>
      </c>
      <c r="B755" s="58" t="s">
        <v>35</v>
      </c>
      <c r="C755" s="24">
        <v>70667</v>
      </c>
      <c r="D755" s="24">
        <f t="shared" ref="D755:H755" si="393">SUM(D759,D760,D761)</f>
        <v>0</v>
      </c>
      <c r="E755" s="24">
        <f t="shared" si="393"/>
        <v>70667</v>
      </c>
      <c r="F755" s="24">
        <f t="shared" si="393"/>
        <v>25335.4</v>
      </c>
      <c r="G755" s="24">
        <f t="shared" si="393"/>
        <v>0</v>
      </c>
      <c r="H755" s="25">
        <f t="shared" si="393"/>
        <v>0</v>
      </c>
      <c r="I755" s="3">
        <f t="shared" si="372"/>
        <v>96002.4</v>
      </c>
    </row>
    <row r="756" spans="1:11" hidden="1" x14ac:dyDescent="0.2">
      <c r="A756" s="32" t="s">
        <v>1</v>
      </c>
      <c r="B756" s="59"/>
      <c r="C756" s="24"/>
      <c r="D756" s="24"/>
      <c r="E756" s="24"/>
      <c r="F756" s="24"/>
      <c r="G756" s="24"/>
      <c r="H756" s="25"/>
      <c r="I756" s="3">
        <f t="shared" si="372"/>
        <v>0</v>
      </c>
    </row>
    <row r="757" spans="1:11" x14ac:dyDescent="0.2">
      <c r="A757" s="32" t="s">
        <v>36</v>
      </c>
      <c r="B757" s="59"/>
      <c r="C757" s="24">
        <v>6</v>
      </c>
      <c r="D757" s="24"/>
      <c r="E757" s="24">
        <f t="shared" ref="E757:H757" si="394">E759+E760+E761-E758</f>
        <v>6</v>
      </c>
      <c r="F757" s="24">
        <f t="shared" si="394"/>
        <v>0</v>
      </c>
      <c r="G757" s="24">
        <f t="shared" si="394"/>
        <v>0</v>
      </c>
      <c r="H757" s="25">
        <f t="shared" si="394"/>
        <v>0</v>
      </c>
      <c r="I757" s="3">
        <f t="shared" si="372"/>
        <v>6</v>
      </c>
    </row>
    <row r="758" spans="1:11" x14ac:dyDescent="0.2">
      <c r="A758" s="32" t="s">
        <v>37</v>
      </c>
      <c r="B758" s="59"/>
      <c r="C758" s="24">
        <v>70661</v>
      </c>
      <c r="D758" s="24"/>
      <c r="E758" s="24">
        <f t="shared" ref="E758:E761" si="395">C758+D758</f>
        <v>70661</v>
      </c>
      <c r="F758" s="24">
        <v>25335.4</v>
      </c>
      <c r="G758" s="24"/>
      <c r="H758" s="25"/>
      <c r="I758" s="3">
        <f t="shared" si="372"/>
        <v>95996.4</v>
      </c>
    </row>
    <row r="759" spans="1:11" x14ac:dyDescent="0.2">
      <c r="A759" s="20" t="s">
        <v>38</v>
      </c>
      <c r="B759" s="60" t="s">
        <v>39</v>
      </c>
      <c r="C759" s="21">
        <v>10585.3</v>
      </c>
      <c r="D759" s="21"/>
      <c r="E759" s="21">
        <f t="shared" si="395"/>
        <v>10585.3</v>
      </c>
      <c r="F759" s="21"/>
      <c r="G759" s="21"/>
      <c r="H759" s="22"/>
      <c r="I759" s="3">
        <f t="shared" si="372"/>
        <v>10585.3</v>
      </c>
      <c r="J759" s="2">
        <v>0.02</v>
      </c>
      <c r="K759" s="2">
        <v>0.13</v>
      </c>
    </row>
    <row r="760" spans="1:11" x14ac:dyDescent="0.2">
      <c r="A760" s="20" t="s">
        <v>40</v>
      </c>
      <c r="B760" s="60" t="s">
        <v>41</v>
      </c>
      <c r="C760" s="21">
        <v>59983.199999999997</v>
      </c>
      <c r="D760" s="21"/>
      <c r="E760" s="21">
        <f t="shared" si="395"/>
        <v>59983.199999999997</v>
      </c>
      <c r="F760" s="21"/>
      <c r="G760" s="21"/>
      <c r="H760" s="22"/>
      <c r="I760" s="3">
        <f t="shared" si="372"/>
        <v>59983.199999999997</v>
      </c>
      <c r="J760" s="2">
        <v>0.85</v>
      </c>
    </row>
    <row r="761" spans="1:11" x14ac:dyDescent="0.2">
      <c r="A761" s="20" t="s">
        <v>42</v>
      </c>
      <c r="B761" s="61" t="s">
        <v>43</v>
      </c>
      <c r="C761" s="21">
        <v>98.5</v>
      </c>
      <c r="D761" s="21"/>
      <c r="E761" s="21">
        <f t="shared" si="395"/>
        <v>98.5</v>
      </c>
      <c r="F761" s="21">
        <v>25335.4</v>
      </c>
      <c r="G761" s="21"/>
      <c r="H761" s="22"/>
      <c r="I761" s="3">
        <f t="shared" si="372"/>
        <v>25433.9</v>
      </c>
    </row>
    <row r="762" spans="1:11" hidden="1" x14ac:dyDescent="0.2">
      <c r="A762" s="31" t="s">
        <v>44</v>
      </c>
      <c r="B762" s="62" t="s">
        <v>45</v>
      </c>
      <c r="C762" s="24">
        <v>0</v>
      </c>
      <c r="D762" s="24">
        <f t="shared" ref="D762:H762" si="396">SUM(D766,D767,D768)</f>
        <v>0</v>
      </c>
      <c r="E762" s="24">
        <f t="shared" si="396"/>
        <v>0</v>
      </c>
      <c r="F762" s="24">
        <f t="shared" si="396"/>
        <v>0</v>
      </c>
      <c r="G762" s="24">
        <f t="shared" si="396"/>
        <v>0</v>
      </c>
      <c r="H762" s="25">
        <f t="shared" si="396"/>
        <v>0</v>
      </c>
      <c r="I762" s="3">
        <f t="shared" si="372"/>
        <v>0</v>
      </c>
    </row>
    <row r="763" spans="1:11" hidden="1" x14ac:dyDescent="0.2">
      <c r="A763" s="82" t="s">
        <v>1</v>
      </c>
      <c r="B763" s="62"/>
      <c r="C763" s="24"/>
      <c r="D763" s="24"/>
      <c r="E763" s="24"/>
      <c r="F763" s="24"/>
      <c r="G763" s="24"/>
      <c r="H763" s="25"/>
      <c r="I763" s="3">
        <f t="shared" si="372"/>
        <v>0</v>
      </c>
    </row>
    <row r="764" spans="1:11" hidden="1" x14ac:dyDescent="0.2">
      <c r="A764" s="32" t="s">
        <v>36</v>
      </c>
      <c r="B764" s="59"/>
      <c r="C764" s="24">
        <v>0</v>
      </c>
      <c r="D764" s="24">
        <f t="shared" ref="D764:H764" si="397">D766+D767+D768-D765</f>
        <v>0</v>
      </c>
      <c r="E764" s="24">
        <f t="shared" si="397"/>
        <v>0</v>
      </c>
      <c r="F764" s="24">
        <f t="shared" si="397"/>
        <v>0</v>
      </c>
      <c r="G764" s="24">
        <f t="shared" si="397"/>
        <v>0</v>
      </c>
      <c r="H764" s="25">
        <f t="shared" si="397"/>
        <v>0</v>
      </c>
      <c r="I764" s="3">
        <f t="shared" si="372"/>
        <v>0</v>
      </c>
    </row>
    <row r="765" spans="1:11" hidden="1" x14ac:dyDescent="0.2">
      <c r="A765" s="32" t="s">
        <v>37</v>
      </c>
      <c r="B765" s="59"/>
      <c r="C765" s="24">
        <v>0</v>
      </c>
      <c r="D765" s="24"/>
      <c r="E765" s="24">
        <f t="shared" ref="E765:E768" si="398">C765+D765</f>
        <v>0</v>
      </c>
      <c r="F765" s="24"/>
      <c r="G765" s="24"/>
      <c r="H765" s="25"/>
      <c r="I765" s="3">
        <f t="shared" si="372"/>
        <v>0</v>
      </c>
    </row>
    <row r="766" spans="1:11" hidden="1" x14ac:dyDescent="0.2">
      <c r="A766" s="20" t="s">
        <v>38</v>
      </c>
      <c r="B766" s="61" t="s">
        <v>46</v>
      </c>
      <c r="C766" s="21">
        <v>0</v>
      </c>
      <c r="D766" s="21"/>
      <c r="E766" s="21">
        <f t="shared" si="398"/>
        <v>0</v>
      </c>
      <c r="F766" s="21"/>
      <c r="G766" s="21"/>
      <c r="H766" s="22"/>
      <c r="I766" s="3">
        <f t="shared" si="372"/>
        <v>0</v>
      </c>
    </row>
    <row r="767" spans="1:11" hidden="1" x14ac:dyDescent="0.2">
      <c r="A767" s="20" t="s">
        <v>40</v>
      </c>
      <c r="B767" s="61" t="s">
        <v>47</v>
      </c>
      <c r="C767" s="21">
        <v>0</v>
      </c>
      <c r="D767" s="21"/>
      <c r="E767" s="21">
        <f t="shared" si="398"/>
        <v>0</v>
      </c>
      <c r="F767" s="21"/>
      <c r="G767" s="21"/>
      <c r="H767" s="22"/>
      <c r="I767" s="3">
        <f t="shared" si="372"/>
        <v>0</v>
      </c>
    </row>
    <row r="768" spans="1:11" hidden="1" x14ac:dyDescent="0.2">
      <c r="A768" s="20" t="s">
        <v>42</v>
      </c>
      <c r="B768" s="61" t="s">
        <v>48</v>
      </c>
      <c r="C768" s="21">
        <v>0</v>
      </c>
      <c r="D768" s="21"/>
      <c r="E768" s="21">
        <f t="shared" si="398"/>
        <v>0</v>
      </c>
      <c r="F768" s="21"/>
      <c r="G768" s="21"/>
      <c r="H768" s="22"/>
      <c r="I768" s="3">
        <f t="shared" si="372"/>
        <v>0</v>
      </c>
    </row>
    <row r="769" spans="1:9" hidden="1" x14ac:dyDescent="0.2">
      <c r="A769" s="31" t="s">
        <v>49</v>
      </c>
      <c r="B769" s="63" t="s">
        <v>50</v>
      </c>
      <c r="C769" s="24">
        <v>0</v>
      </c>
      <c r="D769" s="24">
        <f t="shared" ref="D769:H769" si="399">SUM(D773,D774,D775)</f>
        <v>0</v>
      </c>
      <c r="E769" s="24">
        <f t="shared" si="399"/>
        <v>0</v>
      </c>
      <c r="F769" s="24">
        <f t="shared" si="399"/>
        <v>0</v>
      </c>
      <c r="G769" s="24">
        <f t="shared" si="399"/>
        <v>0</v>
      </c>
      <c r="H769" s="25">
        <f t="shared" si="399"/>
        <v>0</v>
      </c>
      <c r="I769" s="3">
        <f t="shared" si="372"/>
        <v>0</v>
      </c>
    </row>
    <row r="770" spans="1:9" hidden="1" x14ac:dyDescent="0.2">
      <c r="A770" s="82" t="s">
        <v>1</v>
      </c>
      <c r="B770" s="63"/>
      <c r="C770" s="24"/>
      <c r="D770" s="24"/>
      <c r="E770" s="24"/>
      <c r="F770" s="24"/>
      <c r="G770" s="24"/>
      <c r="H770" s="25"/>
      <c r="I770" s="3">
        <f t="shared" si="372"/>
        <v>0</v>
      </c>
    </row>
    <row r="771" spans="1:9" hidden="1" x14ac:dyDescent="0.2">
      <c r="A771" s="32" t="s">
        <v>36</v>
      </c>
      <c r="B771" s="59"/>
      <c r="C771" s="24">
        <v>0</v>
      </c>
      <c r="D771" s="24">
        <f t="shared" ref="D771:H771" si="400">D773+D774+D775-D772</f>
        <v>0</v>
      </c>
      <c r="E771" s="24">
        <f t="shared" si="400"/>
        <v>0</v>
      </c>
      <c r="F771" s="24">
        <f t="shared" si="400"/>
        <v>0</v>
      </c>
      <c r="G771" s="24">
        <f t="shared" si="400"/>
        <v>0</v>
      </c>
      <c r="H771" s="25">
        <f t="shared" si="400"/>
        <v>0</v>
      </c>
      <c r="I771" s="3">
        <f t="shared" si="372"/>
        <v>0</v>
      </c>
    </row>
    <row r="772" spans="1:9" hidden="1" x14ac:dyDescent="0.2">
      <c r="A772" s="32" t="s">
        <v>37</v>
      </c>
      <c r="B772" s="59"/>
      <c r="C772" s="24">
        <v>0</v>
      </c>
      <c r="D772" s="24"/>
      <c r="E772" s="24">
        <f t="shared" ref="E772:E775" si="401">C772+D772</f>
        <v>0</v>
      </c>
      <c r="F772" s="24"/>
      <c r="G772" s="24"/>
      <c r="H772" s="25"/>
      <c r="I772" s="3">
        <f t="shared" si="372"/>
        <v>0</v>
      </c>
    </row>
    <row r="773" spans="1:9" hidden="1" x14ac:dyDescent="0.2">
      <c r="A773" s="20" t="s">
        <v>38</v>
      </c>
      <c r="B773" s="61" t="s">
        <v>51</v>
      </c>
      <c r="C773" s="21">
        <v>0</v>
      </c>
      <c r="D773" s="21"/>
      <c r="E773" s="21">
        <f t="shared" si="401"/>
        <v>0</v>
      </c>
      <c r="F773" s="21"/>
      <c r="G773" s="21"/>
      <c r="H773" s="22"/>
      <c r="I773" s="3">
        <f t="shared" si="372"/>
        <v>0</v>
      </c>
    </row>
    <row r="774" spans="1:9" hidden="1" x14ac:dyDescent="0.2">
      <c r="A774" s="20" t="s">
        <v>40</v>
      </c>
      <c r="B774" s="61" t="s">
        <v>52</v>
      </c>
      <c r="C774" s="21">
        <v>0</v>
      </c>
      <c r="D774" s="21"/>
      <c r="E774" s="21">
        <f t="shared" si="401"/>
        <v>0</v>
      </c>
      <c r="F774" s="21"/>
      <c r="G774" s="21"/>
      <c r="H774" s="22"/>
      <c r="I774" s="3">
        <f t="shared" si="372"/>
        <v>0</v>
      </c>
    </row>
    <row r="775" spans="1:9" hidden="1" x14ac:dyDescent="0.2">
      <c r="A775" s="20" t="s">
        <v>42</v>
      </c>
      <c r="B775" s="61" t="s">
        <v>53</v>
      </c>
      <c r="C775" s="21">
        <v>0</v>
      </c>
      <c r="D775" s="21"/>
      <c r="E775" s="21">
        <f t="shared" si="401"/>
        <v>0</v>
      </c>
      <c r="F775" s="21"/>
      <c r="G775" s="21"/>
      <c r="H775" s="22"/>
      <c r="I775" s="3">
        <f t="shared" si="372"/>
        <v>0</v>
      </c>
    </row>
    <row r="776" spans="1:9" hidden="1" x14ac:dyDescent="0.2">
      <c r="A776" s="83"/>
      <c r="B776" s="95"/>
      <c r="C776" s="21"/>
      <c r="D776" s="21"/>
      <c r="E776" s="21"/>
      <c r="F776" s="21"/>
      <c r="G776" s="21"/>
      <c r="H776" s="22"/>
      <c r="I776" s="3">
        <f t="shared" si="372"/>
        <v>0</v>
      </c>
    </row>
    <row r="777" spans="1:9" hidden="1" x14ac:dyDescent="0.2">
      <c r="A777" s="26" t="s">
        <v>54</v>
      </c>
      <c r="B777" s="63" t="s">
        <v>55</v>
      </c>
      <c r="C777" s="24">
        <v>0</v>
      </c>
      <c r="D777" s="24"/>
      <c r="E777" s="24">
        <f>C777+D777</f>
        <v>0</v>
      </c>
      <c r="F777" s="24"/>
      <c r="G777" s="24"/>
      <c r="H777" s="25"/>
      <c r="I777" s="3">
        <f t="shared" si="372"/>
        <v>0</v>
      </c>
    </row>
    <row r="778" spans="1:9" hidden="1" x14ac:dyDescent="0.2">
      <c r="A778" s="83"/>
      <c r="B778" s="95"/>
      <c r="C778" s="21"/>
      <c r="D778" s="21"/>
      <c r="E778" s="21"/>
      <c r="F778" s="21"/>
      <c r="G778" s="21"/>
      <c r="H778" s="22"/>
      <c r="I778" s="3">
        <f t="shared" si="372"/>
        <v>0</v>
      </c>
    </row>
    <row r="779" spans="1:9" hidden="1" x14ac:dyDescent="0.2">
      <c r="A779" s="26" t="s">
        <v>56</v>
      </c>
      <c r="B779" s="63"/>
      <c r="C779" s="24">
        <v>0</v>
      </c>
      <c r="D779" s="24">
        <f t="shared" ref="D779:H779" si="402">D732-D750</f>
        <v>0</v>
      </c>
      <c r="E779" s="24">
        <f t="shared" si="402"/>
        <v>0</v>
      </c>
      <c r="F779" s="24">
        <f t="shared" si="402"/>
        <v>0</v>
      </c>
      <c r="G779" s="24">
        <f t="shared" si="402"/>
        <v>0</v>
      </c>
      <c r="H779" s="25">
        <f t="shared" si="402"/>
        <v>0</v>
      </c>
      <c r="I779" s="3">
        <f t="shared" si="372"/>
        <v>0</v>
      </c>
    </row>
    <row r="780" spans="1:9" hidden="1" x14ac:dyDescent="0.2">
      <c r="A780" s="81"/>
      <c r="B780" s="95"/>
      <c r="C780" s="21"/>
      <c r="D780" s="21"/>
      <c r="E780" s="21"/>
      <c r="F780" s="21"/>
      <c r="G780" s="21"/>
      <c r="H780" s="22"/>
      <c r="I780" s="3">
        <f t="shared" si="372"/>
        <v>0</v>
      </c>
    </row>
    <row r="781" spans="1:9" s="6" customFormat="1" ht="25.5" x14ac:dyDescent="0.2">
      <c r="A781" s="77" t="s">
        <v>73</v>
      </c>
      <c r="B781" s="78"/>
      <c r="C781" s="79">
        <v>195</v>
      </c>
      <c r="D781" s="79">
        <f t="shared" ref="D781:H781" si="403">D782</f>
        <v>0</v>
      </c>
      <c r="E781" s="79">
        <f t="shared" si="403"/>
        <v>195</v>
      </c>
      <c r="F781" s="79">
        <f t="shared" si="403"/>
        <v>100</v>
      </c>
      <c r="G781" s="79">
        <f t="shared" si="403"/>
        <v>0</v>
      </c>
      <c r="H781" s="80">
        <f t="shared" si="403"/>
        <v>0</v>
      </c>
      <c r="I781" s="19">
        <f t="shared" si="372"/>
        <v>295</v>
      </c>
    </row>
    <row r="782" spans="1:9" x14ac:dyDescent="0.2">
      <c r="A782" s="33" t="s">
        <v>61</v>
      </c>
      <c r="B782" s="64"/>
      <c r="C782" s="34">
        <v>195</v>
      </c>
      <c r="D782" s="34">
        <f t="shared" ref="D782:H782" si="404">SUM(D783,D784,D785,D786)</f>
        <v>0</v>
      </c>
      <c r="E782" s="34">
        <f t="shared" si="404"/>
        <v>195</v>
      </c>
      <c r="F782" s="34">
        <f t="shared" si="404"/>
        <v>100</v>
      </c>
      <c r="G782" s="34">
        <f t="shared" si="404"/>
        <v>0</v>
      </c>
      <c r="H782" s="35">
        <f t="shared" si="404"/>
        <v>0</v>
      </c>
      <c r="I782" s="3">
        <f t="shared" ref="I782:I845" si="405">SUM(E782:H782)</f>
        <v>295</v>
      </c>
    </row>
    <row r="783" spans="1:9" x14ac:dyDescent="0.2">
      <c r="A783" s="20" t="s">
        <v>6</v>
      </c>
      <c r="B783" s="48"/>
      <c r="C783" s="21">
        <v>195</v>
      </c>
      <c r="D783" s="21"/>
      <c r="E783" s="21">
        <f>SUM(C783,D783)</f>
        <v>195</v>
      </c>
      <c r="F783" s="21">
        <v>100</v>
      </c>
      <c r="G783" s="21"/>
      <c r="H783" s="22"/>
      <c r="I783" s="3">
        <f t="shared" si="405"/>
        <v>295</v>
      </c>
    </row>
    <row r="784" spans="1:9" hidden="1" x14ac:dyDescent="0.2">
      <c r="A784" s="20" t="s">
        <v>7</v>
      </c>
      <c r="B784" s="94"/>
      <c r="C784" s="21">
        <v>0</v>
      </c>
      <c r="D784" s="21"/>
      <c r="E784" s="21">
        <f t="shared" ref="E784:E785" si="406">SUM(C784,D784)</f>
        <v>0</v>
      </c>
      <c r="F784" s="21"/>
      <c r="G784" s="21"/>
      <c r="H784" s="22"/>
      <c r="I784" s="3">
        <f t="shared" si="405"/>
        <v>0</v>
      </c>
    </row>
    <row r="785" spans="1:9" ht="38.25" hidden="1" x14ac:dyDescent="0.2">
      <c r="A785" s="20" t="s">
        <v>8</v>
      </c>
      <c r="B785" s="48">
        <v>420269</v>
      </c>
      <c r="C785" s="21">
        <v>0</v>
      </c>
      <c r="D785" s="21"/>
      <c r="E785" s="21">
        <f t="shared" si="406"/>
        <v>0</v>
      </c>
      <c r="F785" s="21"/>
      <c r="G785" s="21"/>
      <c r="H785" s="22"/>
      <c r="I785" s="3">
        <f t="shared" si="405"/>
        <v>0</v>
      </c>
    </row>
    <row r="786" spans="1:9" ht="25.5" hidden="1" x14ac:dyDescent="0.2">
      <c r="A786" s="23" t="s">
        <v>9</v>
      </c>
      <c r="B786" s="49" t="s">
        <v>10</v>
      </c>
      <c r="C786" s="24">
        <v>0</v>
      </c>
      <c r="D786" s="24">
        <f t="shared" ref="D786:H786" si="407">SUM(D787,D791,D795)</f>
        <v>0</v>
      </c>
      <c r="E786" s="24">
        <f t="shared" si="407"/>
        <v>0</v>
      </c>
      <c r="F786" s="24">
        <f t="shared" si="407"/>
        <v>0</v>
      </c>
      <c r="G786" s="24">
        <f t="shared" si="407"/>
        <v>0</v>
      </c>
      <c r="H786" s="25">
        <f t="shared" si="407"/>
        <v>0</v>
      </c>
      <c r="I786" s="3">
        <f t="shared" si="405"/>
        <v>0</v>
      </c>
    </row>
    <row r="787" spans="1:9" hidden="1" x14ac:dyDescent="0.2">
      <c r="A787" s="26" t="s">
        <v>11</v>
      </c>
      <c r="B787" s="50" t="s">
        <v>12</v>
      </c>
      <c r="C787" s="24">
        <v>0</v>
      </c>
      <c r="D787" s="24">
        <f t="shared" ref="D787:H787" si="408">SUM(D788:D790)</f>
        <v>0</v>
      </c>
      <c r="E787" s="24">
        <f t="shared" si="408"/>
        <v>0</v>
      </c>
      <c r="F787" s="24">
        <f t="shared" si="408"/>
        <v>0</v>
      </c>
      <c r="G787" s="24">
        <f t="shared" si="408"/>
        <v>0</v>
      </c>
      <c r="H787" s="25">
        <f t="shared" si="408"/>
        <v>0</v>
      </c>
      <c r="I787" s="3">
        <f t="shared" si="405"/>
        <v>0</v>
      </c>
    </row>
    <row r="788" spans="1:9" hidden="1" x14ac:dyDescent="0.2">
      <c r="A788" s="27" t="s">
        <v>13</v>
      </c>
      <c r="B788" s="51" t="s">
        <v>14</v>
      </c>
      <c r="C788" s="21">
        <v>0</v>
      </c>
      <c r="D788" s="21"/>
      <c r="E788" s="21">
        <f t="shared" ref="E788:E790" si="409">SUM(C788,D788)</f>
        <v>0</v>
      </c>
      <c r="F788" s="21"/>
      <c r="G788" s="21"/>
      <c r="H788" s="22"/>
      <c r="I788" s="3">
        <f t="shared" si="405"/>
        <v>0</v>
      </c>
    </row>
    <row r="789" spans="1:9" hidden="1" x14ac:dyDescent="0.2">
      <c r="A789" s="27" t="s">
        <v>15</v>
      </c>
      <c r="B789" s="52" t="s">
        <v>16</v>
      </c>
      <c r="C789" s="21">
        <v>0</v>
      </c>
      <c r="D789" s="21"/>
      <c r="E789" s="21">
        <f t="shared" si="409"/>
        <v>0</v>
      </c>
      <c r="F789" s="21"/>
      <c r="G789" s="21"/>
      <c r="H789" s="22"/>
      <c r="I789" s="3">
        <f t="shared" si="405"/>
        <v>0</v>
      </c>
    </row>
    <row r="790" spans="1:9" hidden="1" x14ac:dyDescent="0.2">
      <c r="A790" s="27" t="s">
        <v>17</v>
      </c>
      <c r="B790" s="52" t="s">
        <v>18</v>
      </c>
      <c r="C790" s="21">
        <v>0</v>
      </c>
      <c r="D790" s="21"/>
      <c r="E790" s="21">
        <f t="shared" si="409"/>
        <v>0</v>
      </c>
      <c r="F790" s="21"/>
      <c r="G790" s="21"/>
      <c r="H790" s="22"/>
      <c r="I790" s="3">
        <f t="shared" si="405"/>
        <v>0</v>
      </c>
    </row>
    <row r="791" spans="1:9" hidden="1" x14ac:dyDescent="0.2">
      <c r="A791" s="26" t="s">
        <v>19</v>
      </c>
      <c r="B791" s="53" t="s">
        <v>20</v>
      </c>
      <c r="C791" s="24">
        <v>0</v>
      </c>
      <c r="D791" s="24">
        <f t="shared" ref="D791:H791" si="410">SUM(D792:D794)</f>
        <v>0</v>
      </c>
      <c r="E791" s="24">
        <f t="shared" si="410"/>
        <v>0</v>
      </c>
      <c r="F791" s="24">
        <f t="shared" si="410"/>
        <v>0</v>
      </c>
      <c r="G791" s="24">
        <f t="shared" si="410"/>
        <v>0</v>
      </c>
      <c r="H791" s="25">
        <f t="shared" si="410"/>
        <v>0</v>
      </c>
      <c r="I791" s="3">
        <f t="shared" si="405"/>
        <v>0</v>
      </c>
    </row>
    <row r="792" spans="1:9" hidden="1" x14ac:dyDescent="0.2">
      <c r="A792" s="27" t="s">
        <v>13</v>
      </c>
      <c r="B792" s="52" t="s">
        <v>21</v>
      </c>
      <c r="C792" s="21">
        <v>0</v>
      </c>
      <c r="D792" s="21"/>
      <c r="E792" s="21">
        <f t="shared" ref="E792:E794" si="411">SUM(C792,D792)</f>
        <v>0</v>
      </c>
      <c r="F792" s="21"/>
      <c r="G792" s="21"/>
      <c r="H792" s="22"/>
      <c r="I792" s="3">
        <f t="shared" si="405"/>
        <v>0</v>
      </c>
    </row>
    <row r="793" spans="1:9" hidden="1" x14ac:dyDescent="0.2">
      <c r="A793" s="27" t="s">
        <v>15</v>
      </c>
      <c r="B793" s="52" t="s">
        <v>22</v>
      </c>
      <c r="C793" s="21">
        <v>0</v>
      </c>
      <c r="D793" s="21"/>
      <c r="E793" s="21">
        <f t="shared" si="411"/>
        <v>0</v>
      </c>
      <c r="F793" s="21"/>
      <c r="G793" s="21"/>
      <c r="H793" s="22"/>
      <c r="I793" s="3">
        <f t="shared" si="405"/>
        <v>0</v>
      </c>
    </row>
    <row r="794" spans="1:9" hidden="1" x14ac:dyDescent="0.2">
      <c r="A794" s="27" t="s">
        <v>17</v>
      </c>
      <c r="B794" s="52" t="s">
        <v>23</v>
      </c>
      <c r="C794" s="21">
        <v>0</v>
      </c>
      <c r="D794" s="21"/>
      <c r="E794" s="21">
        <f t="shared" si="411"/>
        <v>0</v>
      </c>
      <c r="F794" s="21"/>
      <c r="G794" s="21"/>
      <c r="H794" s="22"/>
      <c r="I794" s="3">
        <f t="shared" si="405"/>
        <v>0</v>
      </c>
    </row>
    <row r="795" spans="1:9" hidden="1" x14ac:dyDescent="0.2">
      <c r="A795" s="26" t="s">
        <v>24</v>
      </c>
      <c r="B795" s="53" t="s">
        <v>25</v>
      </c>
      <c r="C795" s="24">
        <v>0</v>
      </c>
      <c r="D795" s="24">
        <f t="shared" ref="D795:H795" si="412">SUM(D796:D798)</f>
        <v>0</v>
      </c>
      <c r="E795" s="24">
        <f t="shared" si="412"/>
        <v>0</v>
      </c>
      <c r="F795" s="24">
        <f t="shared" si="412"/>
        <v>0</v>
      </c>
      <c r="G795" s="24">
        <f t="shared" si="412"/>
        <v>0</v>
      </c>
      <c r="H795" s="25">
        <f t="shared" si="412"/>
        <v>0</v>
      </c>
      <c r="I795" s="3">
        <f t="shared" si="405"/>
        <v>0</v>
      </c>
    </row>
    <row r="796" spans="1:9" hidden="1" x14ac:dyDescent="0.2">
      <c r="A796" s="27" t="s">
        <v>13</v>
      </c>
      <c r="B796" s="52" t="s">
        <v>26</v>
      </c>
      <c r="C796" s="21">
        <v>0</v>
      </c>
      <c r="D796" s="21"/>
      <c r="E796" s="21">
        <f t="shared" ref="E796:E798" si="413">SUM(C796,D796)</f>
        <v>0</v>
      </c>
      <c r="F796" s="21"/>
      <c r="G796" s="21"/>
      <c r="H796" s="22"/>
      <c r="I796" s="3">
        <f t="shared" si="405"/>
        <v>0</v>
      </c>
    </row>
    <row r="797" spans="1:9" hidden="1" x14ac:dyDescent="0.2">
      <c r="A797" s="27" t="s">
        <v>15</v>
      </c>
      <c r="B797" s="52" t="s">
        <v>27</v>
      </c>
      <c r="C797" s="21">
        <v>0</v>
      </c>
      <c r="D797" s="21"/>
      <c r="E797" s="21">
        <f t="shared" si="413"/>
        <v>0</v>
      </c>
      <c r="F797" s="21"/>
      <c r="G797" s="21"/>
      <c r="H797" s="22"/>
      <c r="I797" s="3">
        <f t="shared" si="405"/>
        <v>0</v>
      </c>
    </row>
    <row r="798" spans="1:9" hidden="1" x14ac:dyDescent="0.2">
      <c r="A798" s="27" t="s">
        <v>17</v>
      </c>
      <c r="B798" s="52" t="s">
        <v>28</v>
      </c>
      <c r="C798" s="21">
        <v>0</v>
      </c>
      <c r="D798" s="21"/>
      <c r="E798" s="21">
        <f t="shared" si="413"/>
        <v>0</v>
      </c>
      <c r="F798" s="21"/>
      <c r="G798" s="21"/>
      <c r="H798" s="22"/>
      <c r="I798" s="3">
        <f t="shared" si="405"/>
        <v>0</v>
      </c>
    </row>
    <row r="799" spans="1:9" x14ac:dyDescent="0.2">
      <c r="A799" s="33" t="s">
        <v>80</v>
      </c>
      <c r="B799" s="64"/>
      <c r="C799" s="34">
        <v>195</v>
      </c>
      <c r="D799" s="34">
        <f t="shared" ref="D799:H799" si="414">SUM(D800,D803,D826)</f>
        <v>0</v>
      </c>
      <c r="E799" s="34">
        <f t="shared" si="414"/>
        <v>195</v>
      </c>
      <c r="F799" s="34">
        <f t="shared" si="414"/>
        <v>100</v>
      </c>
      <c r="G799" s="34">
        <f t="shared" si="414"/>
        <v>0</v>
      </c>
      <c r="H799" s="35">
        <f t="shared" si="414"/>
        <v>0</v>
      </c>
      <c r="I799" s="3">
        <f t="shared" si="405"/>
        <v>295</v>
      </c>
    </row>
    <row r="800" spans="1:9" x14ac:dyDescent="0.2">
      <c r="A800" s="31" t="s">
        <v>30</v>
      </c>
      <c r="B800" s="55">
        <v>20</v>
      </c>
      <c r="C800" s="24">
        <v>2</v>
      </c>
      <c r="D800" s="24">
        <f t="shared" ref="D800:H800" si="415">SUM(D801)</f>
        <v>0</v>
      </c>
      <c r="E800" s="24">
        <f t="shared" si="415"/>
        <v>2</v>
      </c>
      <c r="F800" s="24">
        <f t="shared" si="415"/>
        <v>0</v>
      </c>
      <c r="G800" s="24">
        <f t="shared" si="415"/>
        <v>0</v>
      </c>
      <c r="H800" s="25">
        <f t="shared" si="415"/>
        <v>0</v>
      </c>
      <c r="I800" s="3">
        <f t="shared" si="405"/>
        <v>2</v>
      </c>
    </row>
    <row r="801" spans="1:9" x14ac:dyDescent="0.2">
      <c r="A801" s="27" t="s">
        <v>31</v>
      </c>
      <c r="B801" s="56" t="s">
        <v>32</v>
      </c>
      <c r="C801" s="21">
        <v>2</v>
      </c>
      <c r="D801" s="21"/>
      <c r="E801" s="21">
        <f>C801+D801</f>
        <v>2</v>
      </c>
      <c r="F801" s="21"/>
      <c r="G801" s="21"/>
      <c r="H801" s="22"/>
      <c r="I801" s="3">
        <f t="shared" si="405"/>
        <v>2</v>
      </c>
    </row>
    <row r="802" spans="1:9" hidden="1" x14ac:dyDescent="0.2">
      <c r="A802" s="27"/>
      <c r="B802" s="51"/>
      <c r="C802" s="21"/>
      <c r="D802" s="21"/>
      <c r="E802" s="21"/>
      <c r="F802" s="21"/>
      <c r="G802" s="21"/>
      <c r="H802" s="22"/>
      <c r="I802" s="3">
        <f t="shared" si="405"/>
        <v>0</v>
      </c>
    </row>
    <row r="803" spans="1:9" ht="25.5" x14ac:dyDescent="0.2">
      <c r="A803" s="31" t="s">
        <v>33</v>
      </c>
      <c r="B803" s="57">
        <v>58</v>
      </c>
      <c r="C803" s="24">
        <v>193</v>
      </c>
      <c r="D803" s="24">
        <f t="shared" ref="D803:H803" si="416">SUM(D804,D811,D818)</f>
        <v>0</v>
      </c>
      <c r="E803" s="24">
        <f t="shared" si="416"/>
        <v>193</v>
      </c>
      <c r="F803" s="24">
        <f t="shared" si="416"/>
        <v>100</v>
      </c>
      <c r="G803" s="24">
        <f t="shared" si="416"/>
        <v>0</v>
      </c>
      <c r="H803" s="25">
        <f t="shared" si="416"/>
        <v>0</v>
      </c>
      <c r="I803" s="3">
        <f t="shared" si="405"/>
        <v>293</v>
      </c>
    </row>
    <row r="804" spans="1:9" hidden="1" x14ac:dyDescent="0.2">
      <c r="A804" s="31" t="s">
        <v>34</v>
      </c>
      <c r="B804" s="58" t="s">
        <v>35</v>
      </c>
      <c r="C804" s="24">
        <v>0</v>
      </c>
      <c r="D804" s="24">
        <f t="shared" ref="D804:H804" si="417">SUM(D808,D809,D810)</f>
        <v>0</v>
      </c>
      <c r="E804" s="24">
        <f t="shared" si="417"/>
        <v>0</v>
      </c>
      <c r="F804" s="24">
        <f t="shared" si="417"/>
        <v>0</v>
      </c>
      <c r="G804" s="24">
        <f t="shared" si="417"/>
        <v>0</v>
      </c>
      <c r="H804" s="25">
        <f t="shared" si="417"/>
        <v>0</v>
      </c>
      <c r="I804" s="3">
        <f t="shared" si="405"/>
        <v>0</v>
      </c>
    </row>
    <row r="805" spans="1:9" hidden="1" x14ac:dyDescent="0.2">
      <c r="A805" s="32" t="s">
        <v>1</v>
      </c>
      <c r="B805" s="59"/>
      <c r="C805" s="24"/>
      <c r="D805" s="24"/>
      <c r="E805" s="24"/>
      <c r="F805" s="24"/>
      <c r="G805" s="24"/>
      <c r="H805" s="25"/>
      <c r="I805" s="3">
        <f t="shared" si="405"/>
        <v>0</v>
      </c>
    </row>
    <row r="806" spans="1:9" hidden="1" x14ac:dyDescent="0.2">
      <c r="A806" s="32" t="s">
        <v>36</v>
      </c>
      <c r="B806" s="59"/>
      <c r="C806" s="24">
        <v>0</v>
      </c>
      <c r="D806" s="24">
        <f t="shared" ref="D806:H806" si="418">D808+D809+D810-D807</f>
        <v>0</v>
      </c>
      <c r="E806" s="24">
        <f t="shared" si="418"/>
        <v>0</v>
      </c>
      <c r="F806" s="24">
        <f t="shared" si="418"/>
        <v>0</v>
      </c>
      <c r="G806" s="24">
        <f t="shared" si="418"/>
        <v>0</v>
      </c>
      <c r="H806" s="25">
        <f t="shared" si="418"/>
        <v>0</v>
      </c>
      <c r="I806" s="3">
        <f t="shared" si="405"/>
        <v>0</v>
      </c>
    </row>
    <row r="807" spans="1:9" hidden="1" x14ac:dyDescent="0.2">
      <c r="A807" s="32" t="s">
        <v>37</v>
      </c>
      <c r="B807" s="59"/>
      <c r="C807" s="24">
        <v>0</v>
      </c>
      <c r="D807" s="24"/>
      <c r="E807" s="24">
        <f t="shared" ref="E807:E810" si="419">C807+D807</f>
        <v>0</v>
      </c>
      <c r="F807" s="24"/>
      <c r="G807" s="24"/>
      <c r="H807" s="25"/>
      <c r="I807" s="3">
        <f t="shared" si="405"/>
        <v>0</v>
      </c>
    </row>
    <row r="808" spans="1:9" hidden="1" x14ac:dyDescent="0.2">
      <c r="A808" s="20" t="s">
        <v>38</v>
      </c>
      <c r="B808" s="60" t="s">
        <v>39</v>
      </c>
      <c r="C808" s="21">
        <v>0</v>
      </c>
      <c r="D808" s="21"/>
      <c r="E808" s="21">
        <f t="shared" si="419"/>
        <v>0</v>
      </c>
      <c r="F808" s="21"/>
      <c r="G808" s="21"/>
      <c r="H808" s="22"/>
      <c r="I808" s="3">
        <f t="shared" si="405"/>
        <v>0</v>
      </c>
    </row>
    <row r="809" spans="1:9" hidden="1" x14ac:dyDescent="0.2">
      <c r="A809" s="20" t="s">
        <v>40</v>
      </c>
      <c r="B809" s="60" t="s">
        <v>41</v>
      </c>
      <c r="C809" s="21">
        <v>0</v>
      </c>
      <c r="D809" s="21"/>
      <c r="E809" s="21">
        <f t="shared" si="419"/>
        <v>0</v>
      </c>
      <c r="F809" s="21"/>
      <c r="G809" s="21"/>
      <c r="H809" s="22"/>
      <c r="I809" s="3">
        <f t="shared" si="405"/>
        <v>0</v>
      </c>
    </row>
    <row r="810" spans="1:9" hidden="1" x14ac:dyDescent="0.2">
      <c r="A810" s="20" t="s">
        <v>42</v>
      </c>
      <c r="B810" s="61" t="s">
        <v>43</v>
      </c>
      <c r="C810" s="21">
        <v>0</v>
      </c>
      <c r="D810" s="21"/>
      <c r="E810" s="21">
        <f t="shared" si="419"/>
        <v>0</v>
      </c>
      <c r="F810" s="21"/>
      <c r="G810" s="21"/>
      <c r="H810" s="22"/>
      <c r="I810" s="3">
        <f t="shared" si="405"/>
        <v>0</v>
      </c>
    </row>
    <row r="811" spans="1:9" hidden="1" x14ac:dyDescent="0.2">
      <c r="A811" s="31" t="s">
        <v>44</v>
      </c>
      <c r="B811" s="62" t="s">
        <v>45</v>
      </c>
      <c r="C811" s="24">
        <v>0</v>
      </c>
      <c r="D811" s="24">
        <f t="shared" ref="D811:H811" si="420">SUM(D815,D816,D817)</f>
        <v>0</v>
      </c>
      <c r="E811" s="24">
        <f t="shared" si="420"/>
        <v>0</v>
      </c>
      <c r="F811" s="24">
        <f t="shared" si="420"/>
        <v>0</v>
      </c>
      <c r="G811" s="24">
        <f t="shared" si="420"/>
        <v>0</v>
      </c>
      <c r="H811" s="25">
        <f t="shared" si="420"/>
        <v>0</v>
      </c>
      <c r="I811" s="3">
        <f t="shared" si="405"/>
        <v>0</v>
      </c>
    </row>
    <row r="812" spans="1:9" hidden="1" x14ac:dyDescent="0.2">
      <c r="A812" s="82" t="s">
        <v>1</v>
      </c>
      <c r="B812" s="62"/>
      <c r="C812" s="24"/>
      <c r="D812" s="24"/>
      <c r="E812" s="24"/>
      <c r="F812" s="24"/>
      <c r="G812" s="24"/>
      <c r="H812" s="25"/>
      <c r="I812" s="3">
        <f t="shared" si="405"/>
        <v>0</v>
      </c>
    </row>
    <row r="813" spans="1:9" hidden="1" x14ac:dyDescent="0.2">
      <c r="A813" s="32" t="s">
        <v>36</v>
      </c>
      <c r="B813" s="59"/>
      <c r="C813" s="24">
        <v>0</v>
      </c>
      <c r="D813" s="24">
        <f t="shared" ref="D813:H813" si="421">D815+D816+D817-D814</f>
        <v>0</v>
      </c>
      <c r="E813" s="24">
        <f t="shared" si="421"/>
        <v>0</v>
      </c>
      <c r="F813" s="24">
        <f t="shared" si="421"/>
        <v>0</v>
      </c>
      <c r="G813" s="24">
        <f t="shared" si="421"/>
        <v>0</v>
      </c>
      <c r="H813" s="25">
        <f t="shared" si="421"/>
        <v>0</v>
      </c>
      <c r="I813" s="3">
        <f t="shared" si="405"/>
        <v>0</v>
      </c>
    </row>
    <row r="814" spans="1:9" hidden="1" x14ac:dyDescent="0.2">
      <c r="A814" s="32" t="s">
        <v>37</v>
      </c>
      <c r="B814" s="59"/>
      <c r="C814" s="24">
        <v>0</v>
      </c>
      <c r="D814" s="24"/>
      <c r="E814" s="24">
        <f t="shared" ref="E814:E817" si="422">C814+D814</f>
        <v>0</v>
      </c>
      <c r="F814" s="24"/>
      <c r="G814" s="24"/>
      <c r="H814" s="25"/>
      <c r="I814" s="3">
        <f t="shared" si="405"/>
        <v>0</v>
      </c>
    </row>
    <row r="815" spans="1:9" hidden="1" x14ac:dyDescent="0.2">
      <c r="A815" s="20" t="s">
        <v>38</v>
      </c>
      <c r="B815" s="61" t="s">
        <v>46</v>
      </c>
      <c r="C815" s="21">
        <v>0</v>
      </c>
      <c r="D815" s="21"/>
      <c r="E815" s="21">
        <f t="shared" si="422"/>
        <v>0</v>
      </c>
      <c r="F815" s="21"/>
      <c r="G815" s="21"/>
      <c r="H815" s="22"/>
      <c r="I815" s="3">
        <f t="shared" si="405"/>
        <v>0</v>
      </c>
    </row>
    <row r="816" spans="1:9" hidden="1" x14ac:dyDescent="0.2">
      <c r="A816" s="20" t="s">
        <v>40</v>
      </c>
      <c r="B816" s="61" t="s">
        <v>47</v>
      </c>
      <c r="C816" s="21">
        <v>0</v>
      </c>
      <c r="D816" s="21"/>
      <c r="E816" s="21">
        <f t="shared" si="422"/>
        <v>0</v>
      </c>
      <c r="F816" s="21"/>
      <c r="G816" s="21"/>
      <c r="H816" s="22"/>
      <c r="I816" s="3">
        <f t="shared" si="405"/>
        <v>0</v>
      </c>
    </row>
    <row r="817" spans="1:11" hidden="1" x14ac:dyDescent="0.2">
      <c r="A817" s="20" t="s">
        <v>42</v>
      </c>
      <c r="B817" s="61" t="s">
        <v>48</v>
      </c>
      <c r="C817" s="21">
        <v>0</v>
      </c>
      <c r="D817" s="21"/>
      <c r="E817" s="21">
        <f t="shared" si="422"/>
        <v>0</v>
      </c>
      <c r="F817" s="21"/>
      <c r="G817" s="21"/>
      <c r="H817" s="22"/>
      <c r="I817" s="3">
        <f t="shared" si="405"/>
        <v>0</v>
      </c>
    </row>
    <row r="818" spans="1:11" x14ac:dyDescent="0.2">
      <c r="A818" s="31" t="s">
        <v>49</v>
      </c>
      <c r="B818" s="63" t="s">
        <v>50</v>
      </c>
      <c r="C818" s="24">
        <v>193</v>
      </c>
      <c r="D818" s="24">
        <f t="shared" ref="D818:H818" si="423">SUM(D822,D823,D824)</f>
        <v>0</v>
      </c>
      <c r="E818" s="24">
        <f t="shared" si="423"/>
        <v>193</v>
      </c>
      <c r="F818" s="24">
        <f t="shared" si="423"/>
        <v>100</v>
      </c>
      <c r="G818" s="24">
        <f t="shared" si="423"/>
        <v>0</v>
      </c>
      <c r="H818" s="25">
        <f t="shared" si="423"/>
        <v>0</v>
      </c>
      <c r="I818" s="3">
        <f t="shared" si="405"/>
        <v>293</v>
      </c>
    </row>
    <row r="819" spans="1:11" hidden="1" x14ac:dyDescent="0.2">
      <c r="A819" s="82" t="s">
        <v>1</v>
      </c>
      <c r="B819" s="63"/>
      <c r="C819" s="24"/>
      <c r="D819" s="24"/>
      <c r="E819" s="24"/>
      <c r="F819" s="24"/>
      <c r="G819" s="24"/>
      <c r="H819" s="25"/>
      <c r="I819" s="3">
        <f t="shared" si="405"/>
        <v>0</v>
      </c>
    </row>
    <row r="820" spans="1:11" x14ac:dyDescent="0.2">
      <c r="A820" s="32" t="s">
        <v>36</v>
      </c>
      <c r="B820" s="59"/>
      <c r="C820" s="24">
        <v>168</v>
      </c>
      <c r="D820" s="24">
        <f t="shared" ref="D820:H820" si="424">D822+D823+D824-D821</f>
        <v>0</v>
      </c>
      <c r="E820" s="24">
        <f t="shared" si="424"/>
        <v>168</v>
      </c>
      <c r="F820" s="24">
        <f t="shared" si="424"/>
        <v>0</v>
      </c>
      <c r="G820" s="24">
        <f t="shared" si="424"/>
        <v>0</v>
      </c>
      <c r="H820" s="25">
        <f t="shared" si="424"/>
        <v>0</v>
      </c>
      <c r="I820" s="3">
        <f t="shared" si="405"/>
        <v>168</v>
      </c>
    </row>
    <row r="821" spans="1:11" x14ac:dyDescent="0.2">
      <c r="A821" s="32" t="s">
        <v>37</v>
      </c>
      <c r="B821" s="59"/>
      <c r="C821" s="24">
        <v>25</v>
      </c>
      <c r="D821" s="24"/>
      <c r="E821" s="24">
        <f t="shared" ref="E821:E824" si="425">C821+D821</f>
        <v>25</v>
      </c>
      <c r="F821" s="24">
        <v>100</v>
      </c>
      <c r="G821" s="24"/>
      <c r="H821" s="25"/>
      <c r="I821" s="3">
        <f t="shared" si="405"/>
        <v>125</v>
      </c>
    </row>
    <row r="822" spans="1:11" x14ac:dyDescent="0.2">
      <c r="A822" s="20" t="s">
        <v>38</v>
      </c>
      <c r="B822" s="61" t="s">
        <v>51</v>
      </c>
      <c r="C822" s="21">
        <v>19</v>
      </c>
      <c r="D822" s="21"/>
      <c r="E822" s="21">
        <f t="shared" si="425"/>
        <v>19</v>
      </c>
      <c r="F822" s="21">
        <f>ROUND(100*(J822+K822),)</f>
        <v>10</v>
      </c>
      <c r="G822" s="21"/>
      <c r="H822" s="22"/>
      <c r="I822" s="3">
        <f t="shared" si="405"/>
        <v>29</v>
      </c>
      <c r="J822" s="2">
        <v>0.05</v>
      </c>
      <c r="K822" s="2">
        <v>0.05</v>
      </c>
    </row>
    <row r="823" spans="1:11" x14ac:dyDescent="0.2">
      <c r="A823" s="20" t="s">
        <v>40</v>
      </c>
      <c r="B823" s="61" t="s">
        <v>52</v>
      </c>
      <c r="C823" s="21">
        <v>174</v>
      </c>
      <c r="D823" s="21"/>
      <c r="E823" s="21">
        <f t="shared" si="425"/>
        <v>174</v>
      </c>
      <c r="F823" s="21">
        <f>ROUND(100*(J823+K823),)</f>
        <v>90</v>
      </c>
      <c r="G823" s="21"/>
      <c r="H823" s="22"/>
      <c r="I823" s="3">
        <f t="shared" si="405"/>
        <v>264</v>
      </c>
      <c r="J823" s="2">
        <v>0.9</v>
      </c>
    </row>
    <row r="824" spans="1:11" hidden="1" x14ac:dyDescent="0.2">
      <c r="A824" s="20" t="s">
        <v>42</v>
      </c>
      <c r="B824" s="61" t="s">
        <v>53</v>
      </c>
      <c r="C824" s="21">
        <v>0</v>
      </c>
      <c r="D824" s="21"/>
      <c r="E824" s="21">
        <f t="shared" si="425"/>
        <v>0</v>
      </c>
      <c r="F824" s="21"/>
      <c r="G824" s="21"/>
      <c r="H824" s="22"/>
      <c r="I824" s="3">
        <f t="shared" si="405"/>
        <v>0</v>
      </c>
    </row>
    <row r="825" spans="1:11" hidden="1" x14ac:dyDescent="0.2">
      <c r="A825" s="83"/>
      <c r="B825" s="95"/>
      <c r="C825" s="21"/>
      <c r="D825" s="21"/>
      <c r="E825" s="21"/>
      <c r="F825" s="21"/>
      <c r="G825" s="21"/>
      <c r="H825" s="22"/>
      <c r="I825" s="3">
        <f t="shared" si="405"/>
        <v>0</v>
      </c>
    </row>
    <row r="826" spans="1:11" hidden="1" x14ac:dyDescent="0.2">
      <c r="A826" s="26" t="s">
        <v>54</v>
      </c>
      <c r="B826" s="63" t="s">
        <v>55</v>
      </c>
      <c r="C826" s="24">
        <v>0</v>
      </c>
      <c r="D826" s="24"/>
      <c r="E826" s="24">
        <f>C826+D826</f>
        <v>0</v>
      </c>
      <c r="F826" s="24"/>
      <c r="G826" s="24"/>
      <c r="H826" s="25"/>
      <c r="I826" s="3">
        <f t="shared" si="405"/>
        <v>0</v>
      </c>
    </row>
    <row r="827" spans="1:11" hidden="1" x14ac:dyDescent="0.2">
      <c r="A827" s="83"/>
      <c r="B827" s="95"/>
      <c r="C827" s="21"/>
      <c r="D827" s="21"/>
      <c r="E827" s="21"/>
      <c r="F827" s="21"/>
      <c r="G827" s="21"/>
      <c r="H827" s="22"/>
      <c r="I827" s="3">
        <f t="shared" si="405"/>
        <v>0</v>
      </c>
    </row>
    <row r="828" spans="1:11" hidden="1" x14ac:dyDescent="0.2">
      <c r="A828" s="26" t="s">
        <v>56</v>
      </c>
      <c r="B828" s="63"/>
      <c r="C828" s="24">
        <v>0</v>
      </c>
      <c r="D828" s="24">
        <f t="shared" ref="D828:H828" si="426">D781-D799</f>
        <v>0</v>
      </c>
      <c r="E828" s="24">
        <f t="shared" si="426"/>
        <v>0</v>
      </c>
      <c r="F828" s="24">
        <f t="shared" si="426"/>
        <v>0</v>
      </c>
      <c r="G828" s="24">
        <f t="shared" si="426"/>
        <v>0</v>
      </c>
      <c r="H828" s="25">
        <f t="shared" si="426"/>
        <v>0</v>
      </c>
      <c r="I828" s="3">
        <f t="shared" si="405"/>
        <v>0</v>
      </c>
    </row>
    <row r="829" spans="1:11" s="6" customFormat="1" ht="38.25" x14ac:dyDescent="0.2">
      <c r="A829" s="77" t="s">
        <v>74</v>
      </c>
      <c r="B829" s="78"/>
      <c r="C829" s="79">
        <v>95</v>
      </c>
      <c r="D829" s="79">
        <f t="shared" ref="D829:H829" si="427">D830</f>
        <v>0</v>
      </c>
      <c r="E829" s="79">
        <f t="shared" si="427"/>
        <v>95</v>
      </c>
      <c r="F829" s="79">
        <f t="shared" si="427"/>
        <v>0</v>
      </c>
      <c r="G829" s="79">
        <f t="shared" si="427"/>
        <v>0</v>
      </c>
      <c r="H829" s="80">
        <f t="shared" si="427"/>
        <v>0</v>
      </c>
      <c r="I829" s="19">
        <f t="shared" si="405"/>
        <v>95</v>
      </c>
    </row>
    <row r="830" spans="1:11" x14ac:dyDescent="0.2">
      <c r="A830" s="33" t="s">
        <v>61</v>
      </c>
      <c r="B830" s="64"/>
      <c r="C830" s="34">
        <v>95</v>
      </c>
      <c r="D830" s="34">
        <f t="shared" ref="D830:H830" si="428">SUM(D831,D832,D833,D834)</f>
        <v>0</v>
      </c>
      <c r="E830" s="34">
        <f t="shared" si="428"/>
        <v>95</v>
      </c>
      <c r="F830" s="34">
        <f t="shared" si="428"/>
        <v>0</v>
      </c>
      <c r="G830" s="34">
        <f t="shared" si="428"/>
        <v>0</v>
      </c>
      <c r="H830" s="35">
        <f t="shared" si="428"/>
        <v>0</v>
      </c>
      <c r="I830" s="3">
        <f t="shared" si="405"/>
        <v>95</v>
      </c>
    </row>
    <row r="831" spans="1:11" x14ac:dyDescent="0.2">
      <c r="A831" s="20" t="s">
        <v>6</v>
      </c>
      <c r="B831" s="48"/>
      <c r="C831" s="21">
        <v>95</v>
      </c>
      <c r="D831" s="21"/>
      <c r="E831" s="21">
        <f>SUM(C831,D831)</f>
        <v>95</v>
      </c>
      <c r="F831" s="21"/>
      <c r="G831" s="21"/>
      <c r="H831" s="22"/>
      <c r="I831" s="3">
        <f t="shared" si="405"/>
        <v>95</v>
      </c>
    </row>
    <row r="832" spans="1:11" hidden="1" x14ac:dyDescent="0.2">
      <c r="A832" s="20" t="s">
        <v>7</v>
      </c>
      <c r="B832" s="94"/>
      <c r="C832" s="21">
        <v>0</v>
      </c>
      <c r="D832" s="21"/>
      <c r="E832" s="21">
        <f t="shared" ref="E832:E833" si="429">SUM(C832,D832)</f>
        <v>0</v>
      </c>
      <c r="F832" s="21"/>
      <c r="G832" s="21"/>
      <c r="H832" s="22"/>
      <c r="I832" s="3">
        <f t="shared" si="405"/>
        <v>0</v>
      </c>
    </row>
    <row r="833" spans="1:9" ht="38.25" hidden="1" x14ac:dyDescent="0.2">
      <c r="A833" s="20" t="s">
        <v>8</v>
      </c>
      <c r="B833" s="48">
        <v>420269</v>
      </c>
      <c r="C833" s="21">
        <v>0</v>
      </c>
      <c r="D833" s="21"/>
      <c r="E833" s="21">
        <f t="shared" si="429"/>
        <v>0</v>
      </c>
      <c r="F833" s="21"/>
      <c r="G833" s="21"/>
      <c r="H833" s="22"/>
      <c r="I833" s="3">
        <f t="shared" si="405"/>
        <v>0</v>
      </c>
    </row>
    <row r="834" spans="1:9" ht="25.5" hidden="1" x14ac:dyDescent="0.2">
      <c r="A834" s="23" t="s">
        <v>9</v>
      </c>
      <c r="B834" s="49" t="s">
        <v>10</v>
      </c>
      <c r="C834" s="24">
        <v>0</v>
      </c>
      <c r="D834" s="24">
        <f t="shared" ref="D834:H834" si="430">SUM(D835,D839,D843)</f>
        <v>0</v>
      </c>
      <c r="E834" s="24">
        <f t="shared" si="430"/>
        <v>0</v>
      </c>
      <c r="F834" s="24">
        <f t="shared" si="430"/>
        <v>0</v>
      </c>
      <c r="G834" s="24">
        <f t="shared" si="430"/>
        <v>0</v>
      </c>
      <c r="H834" s="25">
        <f t="shared" si="430"/>
        <v>0</v>
      </c>
      <c r="I834" s="3">
        <f t="shared" si="405"/>
        <v>0</v>
      </c>
    </row>
    <row r="835" spans="1:9" hidden="1" x14ac:dyDescent="0.2">
      <c r="A835" s="26" t="s">
        <v>11</v>
      </c>
      <c r="B835" s="50" t="s">
        <v>12</v>
      </c>
      <c r="C835" s="24">
        <v>0</v>
      </c>
      <c r="D835" s="24">
        <f t="shared" ref="D835:H835" si="431">SUM(D836:D838)</f>
        <v>0</v>
      </c>
      <c r="E835" s="24">
        <f t="shared" si="431"/>
        <v>0</v>
      </c>
      <c r="F835" s="24">
        <f t="shared" si="431"/>
        <v>0</v>
      </c>
      <c r="G835" s="24">
        <f t="shared" si="431"/>
        <v>0</v>
      </c>
      <c r="H835" s="25">
        <f t="shared" si="431"/>
        <v>0</v>
      </c>
      <c r="I835" s="3">
        <f t="shared" si="405"/>
        <v>0</v>
      </c>
    </row>
    <row r="836" spans="1:9" hidden="1" x14ac:dyDescent="0.2">
      <c r="A836" s="27" t="s">
        <v>13</v>
      </c>
      <c r="B836" s="51" t="s">
        <v>14</v>
      </c>
      <c r="C836" s="21">
        <v>0</v>
      </c>
      <c r="D836" s="21"/>
      <c r="E836" s="21">
        <f t="shared" ref="E836:E838" si="432">SUM(C836,D836)</f>
        <v>0</v>
      </c>
      <c r="F836" s="21"/>
      <c r="G836" s="21"/>
      <c r="H836" s="22"/>
      <c r="I836" s="3">
        <f t="shared" si="405"/>
        <v>0</v>
      </c>
    </row>
    <row r="837" spans="1:9" hidden="1" x14ac:dyDescent="0.2">
      <c r="A837" s="27" t="s">
        <v>15</v>
      </c>
      <c r="B837" s="52" t="s">
        <v>16</v>
      </c>
      <c r="C837" s="21">
        <v>0</v>
      </c>
      <c r="D837" s="21"/>
      <c r="E837" s="21">
        <f t="shared" si="432"/>
        <v>0</v>
      </c>
      <c r="F837" s="21"/>
      <c r="G837" s="21"/>
      <c r="H837" s="22"/>
      <c r="I837" s="3">
        <f t="shared" si="405"/>
        <v>0</v>
      </c>
    </row>
    <row r="838" spans="1:9" hidden="1" x14ac:dyDescent="0.2">
      <c r="A838" s="27" t="s">
        <v>17</v>
      </c>
      <c r="B838" s="52" t="s">
        <v>18</v>
      </c>
      <c r="C838" s="21">
        <v>0</v>
      </c>
      <c r="D838" s="21"/>
      <c r="E838" s="21">
        <f t="shared" si="432"/>
        <v>0</v>
      </c>
      <c r="F838" s="21"/>
      <c r="G838" s="21"/>
      <c r="H838" s="22"/>
      <c r="I838" s="3">
        <f t="shared" si="405"/>
        <v>0</v>
      </c>
    </row>
    <row r="839" spans="1:9" hidden="1" x14ac:dyDescent="0.2">
      <c r="A839" s="26" t="s">
        <v>19</v>
      </c>
      <c r="B839" s="53" t="s">
        <v>20</v>
      </c>
      <c r="C839" s="24">
        <v>0</v>
      </c>
      <c r="D839" s="24">
        <f t="shared" ref="D839:H839" si="433">SUM(D840:D842)</f>
        <v>0</v>
      </c>
      <c r="E839" s="24">
        <f t="shared" si="433"/>
        <v>0</v>
      </c>
      <c r="F839" s="24">
        <f t="shared" si="433"/>
        <v>0</v>
      </c>
      <c r="G839" s="24">
        <f t="shared" si="433"/>
        <v>0</v>
      </c>
      <c r="H839" s="25">
        <f t="shared" si="433"/>
        <v>0</v>
      </c>
      <c r="I839" s="3">
        <f t="shared" si="405"/>
        <v>0</v>
      </c>
    </row>
    <row r="840" spans="1:9" hidden="1" x14ac:dyDescent="0.2">
      <c r="A840" s="27" t="s">
        <v>13</v>
      </c>
      <c r="B840" s="52" t="s">
        <v>21</v>
      </c>
      <c r="C840" s="21">
        <v>0</v>
      </c>
      <c r="D840" s="21"/>
      <c r="E840" s="21">
        <f t="shared" ref="E840:E842" si="434">SUM(C840,D840)</f>
        <v>0</v>
      </c>
      <c r="F840" s="21"/>
      <c r="G840" s="21"/>
      <c r="H840" s="22"/>
      <c r="I840" s="3">
        <f t="shared" si="405"/>
        <v>0</v>
      </c>
    </row>
    <row r="841" spans="1:9" hidden="1" x14ac:dyDescent="0.2">
      <c r="A841" s="27" t="s">
        <v>15</v>
      </c>
      <c r="B841" s="52" t="s">
        <v>22</v>
      </c>
      <c r="C841" s="21">
        <v>0</v>
      </c>
      <c r="D841" s="21"/>
      <c r="E841" s="21">
        <f t="shared" si="434"/>
        <v>0</v>
      </c>
      <c r="F841" s="21"/>
      <c r="G841" s="21"/>
      <c r="H841" s="22"/>
      <c r="I841" s="3">
        <f t="shared" si="405"/>
        <v>0</v>
      </c>
    </row>
    <row r="842" spans="1:9" hidden="1" x14ac:dyDescent="0.2">
      <c r="A842" s="27" t="s">
        <v>17</v>
      </c>
      <c r="B842" s="52" t="s">
        <v>23</v>
      </c>
      <c r="C842" s="21">
        <v>0</v>
      </c>
      <c r="D842" s="21"/>
      <c r="E842" s="21">
        <f t="shared" si="434"/>
        <v>0</v>
      </c>
      <c r="F842" s="21"/>
      <c r="G842" s="21"/>
      <c r="H842" s="22"/>
      <c r="I842" s="3">
        <f t="shared" si="405"/>
        <v>0</v>
      </c>
    </row>
    <row r="843" spans="1:9" hidden="1" x14ac:dyDescent="0.2">
      <c r="A843" s="26" t="s">
        <v>24</v>
      </c>
      <c r="B843" s="53" t="s">
        <v>25</v>
      </c>
      <c r="C843" s="24">
        <v>0</v>
      </c>
      <c r="D843" s="24">
        <f t="shared" ref="D843:H843" si="435">SUM(D844:D846)</f>
        <v>0</v>
      </c>
      <c r="E843" s="24">
        <f t="shared" si="435"/>
        <v>0</v>
      </c>
      <c r="F843" s="24">
        <f t="shared" si="435"/>
        <v>0</v>
      </c>
      <c r="G843" s="24">
        <f t="shared" si="435"/>
        <v>0</v>
      </c>
      <c r="H843" s="25">
        <f t="shared" si="435"/>
        <v>0</v>
      </c>
      <c r="I843" s="3">
        <f t="shared" si="405"/>
        <v>0</v>
      </c>
    </row>
    <row r="844" spans="1:9" hidden="1" x14ac:dyDescent="0.2">
      <c r="A844" s="27" t="s">
        <v>13</v>
      </c>
      <c r="B844" s="52" t="s">
        <v>26</v>
      </c>
      <c r="C844" s="21">
        <v>0</v>
      </c>
      <c r="D844" s="21"/>
      <c r="E844" s="21">
        <f t="shared" ref="E844:E846" si="436">SUM(C844,D844)</f>
        <v>0</v>
      </c>
      <c r="F844" s="21"/>
      <c r="G844" s="21"/>
      <c r="H844" s="22"/>
      <c r="I844" s="3">
        <f t="shared" si="405"/>
        <v>0</v>
      </c>
    </row>
    <row r="845" spans="1:9" hidden="1" x14ac:dyDescent="0.2">
      <c r="A845" s="27" t="s">
        <v>15</v>
      </c>
      <c r="B845" s="52" t="s">
        <v>27</v>
      </c>
      <c r="C845" s="21">
        <v>0</v>
      </c>
      <c r="D845" s="21"/>
      <c r="E845" s="21">
        <f t="shared" si="436"/>
        <v>0</v>
      </c>
      <c r="F845" s="21"/>
      <c r="G845" s="21"/>
      <c r="H845" s="22"/>
      <c r="I845" s="3">
        <f t="shared" si="405"/>
        <v>0</v>
      </c>
    </row>
    <row r="846" spans="1:9" hidden="1" x14ac:dyDescent="0.2">
      <c r="A846" s="27" t="s">
        <v>17</v>
      </c>
      <c r="B846" s="52" t="s">
        <v>28</v>
      </c>
      <c r="C846" s="21">
        <v>0</v>
      </c>
      <c r="D846" s="21"/>
      <c r="E846" s="21">
        <f t="shared" si="436"/>
        <v>0</v>
      </c>
      <c r="F846" s="21"/>
      <c r="G846" s="21"/>
      <c r="H846" s="22"/>
      <c r="I846" s="3">
        <f t="shared" ref="I846:I909" si="437">SUM(E846:H846)</f>
        <v>0</v>
      </c>
    </row>
    <row r="847" spans="1:9" x14ac:dyDescent="0.2">
      <c r="A847" s="33" t="s">
        <v>80</v>
      </c>
      <c r="B847" s="64"/>
      <c r="C847" s="34">
        <v>95</v>
      </c>
      <c r="D847" s="34">
        <f t="shared" ref="D847:H847" si="438">SUM(D848,D851,D874)</f>
        <v>0</v>
      </c>
      <c r="E847" s="34">
        <f t="shared" si="438"/>
        <v>95</v>
      </c>
      <c r="F847" s="34">
        <f t="shared" si="438"/>
        <v>0</v>
      </c>
      <c r="G847" s="34">
        <f t="shared" si="438"/>
        <v>0</v>
      </c>
      <c r="H847" s="35">
        <f t="shared" si="438"/>
        <v>0</v>
      </c>
      <c r="I847" s="3">
        <f t="shared" si="437"/>
        <v>95</v>
      </c>
    </row>
    <row r="848" spans="1:9" x14ac:dyDescent="0.2">
      <c r="A848" s="31" t="s">
        <v>30</v>
      </c>
      <c r="B848" s="55">
        <v>20</v>
      </c>
      <c r="C848" s="24">
        <v>2</v>
      </c>
      <c r="D848" s="24">
        <f t="shared" ref="D848:H848" si="439">SUM(D849)</f>
        <v>0</v>
      </c>
      <c r="E848" s="24">
        <f t="shared" si="439"/>
        <v>2</v>
      </c>
      <c r="F848" s="24">
        <f t="shared" si="439"/>
        <v>0</v>
      </c>
      <c r="G848" s="24">
        <f t="shared" si="439"/>
        <v>0</v>
      </c>
      <c r="H848" s="25">
        <f t="shared" si="439"/>
        <v>0</v>
      </c>
      <c r="I848" s="3">
        <f t="shared" si="437"/>
        <v>2</v>
      </c>
    </row>
    <row r="849" spans="1:9" x14ac:dyDescent="0.2">
      <c r="A849" s="27" t="s">
        <v>31</v>
      </c>
      <c r="B849" s="56" t="s">
        <v>32</v>
      </c>
      <c r="C849" s="21">
        <v>2</v>
      </c>
      <c r="D849" s="21"/>
      <c r="E849" s="21">
        <f>C849+D849</f>
        <v>2</v>
      </c>
      <c r="F849" s="21"/>
      <c r="G849" s="21"/>
      <c r="H849" s="22"/>
      <c r="I849" s="3">
        <f t="shared" si="437"/>
        <v>2</v>
      </c>
    </row>
    <row r="850" spans="1:9" hidden="1" x14ac:dyDescent="0.2">
      <c r="A850" s="27"/>
      <c r="B850" s="51"/>
      <c r="C850" s="21"/>
      <c r="D850" s="21"/>
      <c r="E850" s="21"/>
      <c r="F850" s="21"/>
      <c r="G850" s="21"/>
      <c r="H850" s="22"/>
      <c r="I850" s="3">
        <f t="shared" si="437"/>
        <v>0</v>
      </c>
    </row>
    <row r="851" spans="1:9" ht="25.5" x14ac:dyDescent="0.2">
      <c r="A851" s="31" t="s">
        <v>33</v>
      </c>
      <c r="B851" s="57">
        <v>58</v>
      </c>
      <c r="C851" s="24">
        <v>93</v>
      </c>
      <c r="D851" s="24">
        <f t="shared" ref="D851:H851" si="440">SUM(D852,D859,D866)</f>
        <v>0</v>
      </c>
      <c r="E851" s="24">
        <f t="shared" si="440"/>
        <v>93</v>
      </c>
      <c r="F851" s="24">
        <f t="shared" si="440"/>
        <v>0</v>
      </c>
      <c r="G851" s="24">
        <f t="shared" si="440"/>
        <v>0</v>
      </c>
      <c r="H851" s="25">
        <f t="shared" si="440"/>
        <v>0</v>
      </c>
      <c r="I851" s="3">
        <f t="shared" si="437"/>
        <v>93</v>
      </c>
    </row>
    <row r="852" spans="1:9" hidden="1" x14ac:dyDescent="0.2">
      <c r="A852" s="31" t="s">
        <v>34</v>
      </c>
      <c r="B852" s="58" t="s">
        <v>35</v>
      </c>
      <c r="C852" s="24">
        <v>0</v>
      </c>
      <c r="D852" s="24">
        <f t="shared" ref="D852:H852" si="441">SUM(D856,D857,D858)</f>
        <v>0</v>
      </c>
      <c r="E852" s="24">
        <f t="shared" si="441"/>
        <v>0</v>
      </c>
      <c r="F852" s="24">
        <f t="shared" si="441"/>
        <v>0</v>
      </c>
      <c r="G852" s="24">
        <f t="shared" si="441"/>
        <v>0</v>
      </c>
      <c r="H852" s="25">
        <f t="shared" si="441"/>
        <v>0</v>
      </c>
      <c r="I852" s="3">
        <f t="shared" si="437"/>
        <v>0</v>
      </c>
    </row>
    <row r="853" spans="1:9" hidden="1" x14ac:dyDescent="0.2">
      <c r="A853" s="32" t="s">
        <v>1</v>
      </c>
      <c r="B853" s="59"/>
      <c r="C853" s="24"/>
      <c r="D853" s="24"/>
      <c r="E853" s="24"/>
      <c r="F853" s="24"/>
      <c r="G853" s="24"/>
      <c r="H853" s="25"/>
      <c r="I853" s="3">
        <f t="shared" si="437"/>
        <v>0</v>
      </c>
    </row>
    <row r="854" spans="1:9" hidden="1" x14ac:dyDescent="0.2">
      <c r="A854" s="32" t="s">
        <v>36</v>
      </c>
      <c r="B854" s="59"/>
      <c r="C854" s="24">
        <v>0</v>
      </c>
      <c r="D854" s="24">
        <f t="shared" ref="D854:H854" si="442">D856+D857+D858-D855</f>
        <v>0</v>
      </c>
      <c r="E854" s="24">
        <f t="shared" si="442"/>
        <v>0</v>
      </c>
      <c r="F854" s="24">
        <f t="shared" si="442"/>
        <v>0</v>
      </c>
      <c r="G854" s="24">
        <f t="shared" si="442"/>
        <v>0</v>
      </c>
      <c r="H854" s="25">
        <f t="shared" si="442"/>
        <v>0</v>
      </c>
      <c r="I854" s="3">
        <f t="shared" si="437"/>
        <v>0</v>
      </c>
    </row>
    <row r="855" spans="1:9" hidden="1" x14ac:dyDescent="0.2">
      <c r="A855" s="32" t="s">
        <v>37</v>
      </c>
      <c r="B855" s="59"/>
      <c r="C855" s="24">
        <v>0</v>
      </c>
      <c r="D855" s="24"/>
      <c r="E855" s="24">
        <f t="shared" ref="E855:E858" si="443">C855+D855</f>
        <v>0</v>
      </c>
      <c r="F855" s="24"/>
      <c r="G855" s="24"/>
      <c r="H855" s="25"/>
      <c r="I855" s="3">
        <f t="shared" si="437"/>
        <v>0</v>
      </c>
    </row>
    <row r="856" spans="1:9" hidden="1" x14ac:dyDescent="0.2">
      <c r="A856" s="20" t="s">
        <v>38</v>
      </c>
      <c r="B856" s="60" t="s">
        <v>39</v>
      </c>
      <c r="C856" s="21">
        <v>0</v>
      </c>
      <c r="D856" s="21"/>
      <c r="E856" s="21">
        <f t="shared" si="443"/>
        <v>0</v>
      </c>
      <c r="F856" s="21"/>
      <c r="G856" s="21"/>
      <c r="H856" s="22"/>
      <c r="I856" s="3">
        <f t="shared" si="437"/>
        <v>0</v>
      </c>
    </row>
    <row r="857" spans="1:9" hidden="1" x14ac:dyDescent="0.2">
      <c r="A857" s="20" t="s">
        <v>40</v>
      </c>
      <c r="B857" s="60" t="s">
        <v>41</v>
      </c>
      <c r="C857" s="21">
        <v>0</v>
      </c>
      <c r="D857" s="21"/>
      <c r="E857" s="21">
        <f t="shared" si="443"/>
        <v>0</v>
      </c>
      <c r="F857" s="21"/>
      <c r="G857" s="21"/>
      <c r="H857" s="22"/>
      <c r="I857" s="3">
        <f t="shared" si="437"/>
        <v>0</v>
      </c>
    </row>
    <row r="858" spans="1:9" hidden="1" x14ac:dyDescent="0.2">
      <c r="A858" s="20" t="s">
        <v>42</v>
      </c>
      <c r="B858" s="61" t="s">
        <v>43</v>
      </c>
      <c r="C858" s="21">
        <v>0</v>
      </c>
      <c r="D858" s="21"/>
      <c r="E858" s="21">
        <f t="shared" si="443"/>
        <v>0</v>
      </c>
      <c r="F858" s="21"/>
      <c r="G858" s="21"/>
      <c r="H858" s="22"/>
      <c r="I858" s="3">
        <f t="shared" si="437"/>
        <v>0</v>
      </c>
    </row>
    <row r="859" spans="1:9" hidden="1" x14ac:dyDescent="0.2">
      <c r="A859" s="31" t="s">
        <v>44</v>
      </c>
      <c r="B859" s="62" t="s">
        <v>45</v>
      </c>
      <c r="C859" s="24">
        <v>0</v>
      </c>
      <c r="D859" s="24">
        <f t="shared" ref="D859:H859" si="444">SUM(D863,D864,D865)</f>
        <v>0</v>
      </c>
      <c r="E859" s="24">
        <f t="shared" si="444"/>
        <v>0</v>
      </c>
      <c r="F859" s="24">
        <f t="shared" si="444"/>
        <v>0</v>
      </c>
      <c r="G859" s="24">
        <f t="shared" si="444"/>
        <v>0</v>
      </c>
      <c r="H859" s="25">
        <f t="shared" si="444"/>
        <v>0</v>
      </c>
      <c r="I859" s="3">
        <f t="shared" si="437"/>
        <v>0</v>
      </c>
    </row>
    <row r="860" spans="1:9" hidden="1" x14ac:dyDescent="0.2">
      <c r="A860" s="82" t="s">
        <v>1</v>
      </c>
      <c r="B860" s="62"/>
      <c r="C860" s="24"/>
      <c r="D860" s="24"/>
      <c r="E860" s="24"/>
      <c r="F860" s="24"/>
      <c r="G860" s="24"/>
      <c r="H860" s="25"/>
      <c r="I860" s="3">
        <f t="shared" si="437"/>
        <v>0</v>
      </c>
    </row>
    <row r="861" spans="1:9" hidden="1" x14ac:dyDescent="0.2">
      <c r="A861" s="32" t="s">
        <v>36</v>
      </c>
      <c r="B861" s="59"/>
      <c r="C861" s="24">
        <v>0</v>
      </c>
      <c r="D861" s="24">
        <f t="shared" ref="D861:H861" si="445">D863+D864+D865-D862</f>
        <v>0</v>
      </c>
      <c r="E861" s="24">
        <f t="shared" si="445"/>
        <v>0</v>
      </c>
      <c r="F861" s="24">
        <f t="shared" si="445"/>
        <v>0</v>
      </c>
      <c r="G861" s="24">
        <f t="shared" si="445"/>
        <v>0</v>
      </c>
      <c r="H861" s="25">
        <f t="shared" si="445"/>
        <v>0</v>
      </c>
      <c r="I861" s="3">
        <f t="shared" si="437"/>
        <v>0</v>
      </c>
    </row>
    <row r="862" spans="1:9" hidden="1" x14ac:dyDescent="0.2">
      <c r="A862" s="32" t="s">
        <v>37</v>
      </c>
      <c r="B862" s="59"/>
      <c r="C862" s="24">
        <v>0</v>
      </c>
      <c r="D862" s="24"/>
      <c r="E862" s="24">
        <f t="shared" ref="E862:E865" si="446">C862+D862</f>
        <v>0</v>
      </c>
      <c r="F862" s="24"/>
      <c r="G862" s="24"/>
      <c r="H862" s="25"/>
      <c r="I862" s="3">
        <f t="shared" si="437"/>
        <v>0</v>
      </c>
    </row>
    <row r="863" spans="1:9" hidden="1" x14ac:dyDescent="0.2">
      <c r="A863" s="20" t="s">
        <v>38</v>
      </c>
      <c r="B863" s="61" t="s">
        <v>46</v>
      </c>
      <c r="C863" s="21">
        <v>0</v>
      </c>
      <c r="D863" s="21"/>
      <c r="E863" s="21">
        <f t="shared" si="446"/>
        <v>0</v>
      </c>
      <c r="F863" s="21"/>
      <c r="G863" s="21"/>
      <c r="H863" s="22"/>
      <c r="I863" s="3">
        <f t="shared" si="437"/>
        <v>0</v>
      </c>
    </row>
    <row r="864" spans="1:9" hidden="1" x14ac:dyDescent="0.2">
      <c r="A864" s="20" t="s">
        <v>40</v>
      </c>
      <c r="B864" s="61" t="s">
        <v>47</v>
      </c>
      <c r="C864" s="21">
        <v>0</v>
      </c>
      <c r="D864" s="21"/>
      <c r="E864" s="21">
        <f t="shared" si="446"/>
        <v>0</v>
      </c>
      <c r="F864" s="21"/>
      <c r="G864" s="21"/>
      <c r="H864" s="22"/>
      <c r="I864" s="3">
        <f t="shared" si="437"/>
        <v>0</v>
      </c>
    </row>
    <row r="865" spans="1:11" hidden="1" x14ac:dyDescent="0.2">
      <c r="A865" s="20" t="s">
        <v>42</v>
      </c>
      <c r="B865" s="61" t="s">
        <v>48</v>
      </c>
      <c r="C865" s="21">
        <v>0</v>
      </c>
      <c r="D865" s="21"/>
      <c r="E865" s="21">
        <f t="shared" si="446"/>
        <v>0</v>
      </c>
      <c r="F865" s="21"/>
      <c r="G865" s="21"/>
      <c r="H865" s="22"/>
      <c r="I865" s="3">
        <f t="shared" si="437"/>
        <v>0</v>
      </c>
    </row>
    <row r="866" spans="1:11" x14ac:dyDescent="0.2">
      <c r="A866" s="31" t="s">
        <v>49</v>
      </c>
      <c r="B866" s="63" t="s">
        <v>50</v>
      </c>
      <c r="C866" s="24">
        <v>93</v>
      </c>
      <c r="D866" s="24">
        <f t="shared" ref="D866:H866" si="447">SUM(D870,D871,D872)</f>
        <v>0</v>
      </c>
      <c r="E866" s="24">
        <f t="shared" si="447"/>
        <v>93</v>
      </c>
      <c r="F866" s="24">
        <f t="shared" si="447"/>
        <v>0</v>
      </c>
      <c r="G866" s="24">
        <f t="shared" si="447"/>
        <v>0</v>
      </c>
      <c r="H866" s="25">
        <f t="shared" si="447"/>
        <v>0</v>
      </c>
      <c r="I866" s="3">
        <f t="shared" si="437"/>
        <v>93</v>
      </c>
    </row>
    <row r="867" spans="1:11" hidden="1" x14ac:dyDescent="0.2">
      <c r="A867" s="82" t="s">
        <v>1</v>
      </c>
      <c r="B867" s="63"/>
      <c r="C867" s="24"/>
      <c r="D867" s="24"/>
      <c r="E867" s="24"/>
      <c r="F867" s="24"/>
      <c r="G867" s="24"/>
      <c r="H867" s="25"/>
      <c r="I867" s="3">
        <f t="shared" si="437"/>
        <v>0</v>
      </c>
    </row>
    <row r="868" spans="1:11" s="40" customFormat="1" x14ac:dyDescent="0.2">
      <c r="A868" s="32" t="s">
        <v>36</v>
      </c>
      <c r="B868" s="59"/>
      <c r="C868" s="41">
        <v>93</v>
      </c>
      <c r="D868" s="41">
        <f t="shared" ref="D868:H868" si="448">D870+D871+D872-D869</f>
        <v>0</v>
      </c>
      <c r="E868" s="41">
        <f t="shared" si="448"/>
        <v>93</v>
      </c>
      <c r="F868" s="41">
        <f t="shared" si="448"/>
        <v>0</v>
      </c>
      <c r="G868" s="41">
        <f t="shared" si="448"/>
        <v>0</v>
      </c>
      <c r="H868" s="42">
        <f t="shared" si="448"/>
        <v>0</v>
      </c>
      <c r="I868" s="39">
        <f t="shared" si="437"/>
        <v>93</v>
      </c>
    </row>
    <row r="869" spans="1:11" s="40" customFormat="1" hidden="1" x14ac:dyDescent="0.2">
      <c r="A869" s="32" t="s">
        <v>37</v>
      </c>
      <c r="B869" s="59"/>
      <c r="C869" s="41">
        <v>0</v>
      </c>
      <c r="D869" s="41"/>
      <c r="E869" s="41">
        <f t="shared" ref="E869:E872" si="449">C869+D869</f>
        <v>0</v>
      </c>
      <c r="F869" s="41"/>
      <c r="G869" s="41"/>
      <c r="H869" s="42"/>
      <c r="I869" s="39">
        <f t="shared" si="437"/>
        <v>0</v>
      </c>
    </row>
    <row r="870" spans="1:11" x14ac:dyDescent="0.2">
      <c r="A870" s="20" t="s">
        <v>38</v>
      </c>
      <c r="B870" s="61" t="s">
        <v>51</v>
      </c>
      <c r="C870" s="21">
        <v>9</v>
      </c>
      <c r="D870" s="21"/>
      <c r="E870" s="21">
        <f t="shared" si="449"/>
        <v>9</v>
      </c>
      <c r="F870" s="21"/>
      <c r="G870" s="21"/>
      <c r="H870" s="22"/>
      <c r="I870" s="3">
        <f t="shared" si="437"/>
        <v>9</v>
      </c>
      <c r="J870" s="2">
        <v>0.05</v>
      </c>
      <c r="K870" s="2">
        <v>0.05</v>
      </c>
    </row>
    <row r="871" spans="1:11" x14ac:dyDescent="0.2">
      <c r="A871" s="20" t="s">
        <v>40</v>
      </c>
      <c r="B871" s="61" t="s">
        <v>52</v>
      </c>
      <c r="C871" s="21">
        <v>84</v>
      </c>
      <c r="D871" s="21"/>
      <c r="E871" s="21">
        <f t="shared" si="449"/>
        <v>84</v>
      </c>
      <c r="F871" s="21"/>
      <c r="G871" s="21"/>
      <c r="H871" s="22"/>
      <c r="I871" s="3">
        <f t="shared" si="437"/>
        <v>84</v>
      </c>
      <c r="J871" s="2">
        <v>0.9</v>
      </c>
    </row>
    <row r="872" spans="1:11" hidden="1" x14ac:dyDescent="0.2">
      <c r="A872" s="20" t="s">
        <v>42</v>
      </c>
      <c r="B872" s="61" t="s">
        <v>53</v>
      </c>
      <c r="C872" s="21">
        <v>0</v>
      </c>
      <c r="D872" s="21"/>
      <c r="E872" s="21">
        <f t="shared" si="449"/>
        <v>0</v>
      </c>
      <c r="F872" s="21"/>
      <c r="G872" s="21"/>
      <c r="H872" s="22"/>
      <c r="I872" s="3">
        <f t="shared" si="437"/>
        <v>0</v>
      </c>
    </row>
    <row r="873" spans="1:11" hidden="1" x14ac:dyDescent="0.2">
      <c r="A873" s="83"/>
      <c r="B873" s="95"/>
      <c r="C873" s="21"/>
      <c r="D873" s="21"/>
      <c r="E873" s="21"/>
      <c r="F873" s="21"/>
      <c r="G873" s="21"/>
      <c r="H873" s="22"/>
      <c r="I873" s="3">
        <f t="shared" si="437"/>
        <v>0</v>
      </c>
    </row>
    <row r="874" spans="1:11" hidden="1" x14ac:dyDescent="0.2">
      <c r="A874" s="26" t="s">
        <v>54</v>
      </c>
      <c r="B874" s="63" t="s">
        <v>55</v>
      </c>
      <c r="C874" s="24">
        <v>0</v>
      </c>
      <c r="D874" s="24"/>
      <c r="E874" s="24">
        <f>C874+D874</f>
        <v>0</v>
      </c>
      <c r="F874" s="24"/>
      <c r="G874" s="24"/>
      <c r="H874" s="25"/>
      <c r="I874" s="3">
        <f t="shared" si="437"/>
        <v>0</v>
      </c>
    </row>
    <row r="875" spans="1:11" hidden="1" x14ac:dyDescent="0.2">
      <c r="A875" s="83"/>
      <c r="B875" s="95"/>
      <c r="C875" s="21"/>
      <c r="D875" s="21"/>
      <c r="E875" s="21"/>
      <c r="F875" s="21"/>
      <c r="G875" s="21"/>
      <c r="H875" s="22"/>
      <c r="I875" s="3">
        <f t="shared" si="437"/>
        <v>0</v>
      </c>
    </row>
    <row r="876" spans="1:11" hidden="1" x14ac:dyDescent="0.2">
      <c r="A876" s="26" t="s">
        <v>56</v>
      </c>
      <c r="B876" s="63"/>
      <c r="C876" s="24">
        <v>0</v>
      </c>
      <c r="D876" s="24">
        <f t="shared" ref="D876:H876" si="450">D829-D847</f>
        <v>0</v>
      </c>
      <c r="E876" s="24">
        <f t="shared" si="450"/>
        <v>0</v>
      </c>
      <c r="F876" s="24">
        <f t="shared" si="450"/>
        <v>0</v>
      </c>
      <c r="G876" s="24">
        <f t="shared" si="450"/>
        <v>0</v>
      </c>
      <c r="H876" s="25">
        <f t="shared" si="450"/>
        <v>0</v>
      </c>
      <c r="I876" s="3">
        <f t="shared" si="437"/>
        <v>0</v>
      </c>
    </row>
    <row r="877" spans="1:11" hidden="1" x14ac:dyDescent="0.2">
      <c r="A877" s="81"/>
      <c r="B877" s="95"/>
      <c r="C877" s="21"/>
      <c r="D877" s="21"/>
      <c r="E877" s="21"/>
      <c r="F877" s="21"/>
      <c r="G877" s="21"/>
      <c r="H877" s="22"/>
      <c r="I877" s="3">
        <f t="shared" si="437"/>
        <v>0</v>
      </c>
    </row>
    <row r="878" spans="1:11" s="6" customFormat="1" ht="63.75" x14ac:dyDescent="0.2">
      <c r="A878" s="77" t="s">
        <v>75</v>
      </c>
      <c r="B878" s="78"/>
      <c r="C878" s="79">
        <v>344</v>
      </c>
      <c r="D878" s="79">
        <f t="shared" ref="D878:H878" si="451">D879</f>
        <v>0</v>
      </c>
      <c r="E878" s="79">
        <f t="shared" si="451"/>
        <v>344</v>
      </c>
      <c r="F878" s="79">
        <f t="shared" si="451"/>
        <v>0</v>
      </c>
      <c r="G878" s="79">
        <f t="shared" si="451"/>
        <v>0</v>
      </c>
      <c r="H878" s="80">
        <f t="shared" si="451"/>
        <v>0</v>
      </c>
      <c r="I878" s="19">
        <f t="shared" si="437"/>
        <v>344</v>
      </c>
    </row>
    <row r="879" spans="1:11" s="40" customFormat="1" x14ac:dyDescent="0.2">
      <c r="A879" s="36" t="s">
        <v>61</v>
      </c>
      <c r="B879" s="65"/>
      <c r="C879" s="37">
        <v>344</v>
      </c>
      <c r="D879" s="37">
        <f t="shared" ref="D879:H879" si="452">SUM(D880,D881,D882,D883)</f>
        <v>0</v>
      </c>
      <c r="E879" s="37">
        <f t="shared" si="452"/>
        <v>344</v>
      </c>
      <c r="F879" s="37">
        <f t="shared" si="452"/>
        <v>0</v>
      </c>
      <c r="G879" s="37">
        <f t="shared" si="452"/>
        <v>0</v>
      </c>
      <c r="H879" s="38">
        <f t="shared" si="452"/>
        <v>0</v>
      </c>
      <c r="I879" s="39">
        <f t="shared" si="437"/>
        <v>344</v>
      </c>
    </row>
    <row r="880" spans="1:11" x14ac:dyDescent="0.2">
      <c r="A880" s="20" t="s">
        <v>6</v>
      </c>
      <c r="B880" s="48"/>
      <c r="C880" s="21">
        <v>344</v>
      </c>
      <c r="D880" s="21"/>
      <c r="E880" s="21">
        <f>SUM(C880,D880)</f>
        <v>344</v>
      </c>
      <c r="F880" s="21"/>
      <c r="G880" s="21"/>
      <c r="H880" s="22"/>
      <c r="I880" s="3">
        <f t="shared" si="437"/>
        <v>344</v>
      </c>
    </row>
    <row r="881" spans="1:9" hidden="1" x14ac:dyDescent="0.2">
      <c r="A881" s="20" t="s">
        <v>7</v>
      </c>
      <c r="B881" s="94"/>
      <c r="C881" s="21">
        <v>0</v>
      </c>
      <c r="D881" s="21"/>
      <c r="E881" s="21">
        <f t="shared" ref="E881:E882" si="453">SUM(C881,D881)</f>
        <v>0</v>
      </c>
      <c r="F881" s="21"/>
      <c r="G881" s="21"/>
      <c r="H881" s="22"/>
      <c r="I881" s="3">
        <f t="shared" si="437"/>
        <v>0</v>
      </c>
    </row>
    <row r="882" spans="1:9" ht="38.25" hidden="1" x14ac:dyDescent="0.2">
      <c r="A882" s="20" t="s">
        <v>8</v>
      </c>
      <c r="B882" s="48">
        <v>420269</v>
      </c>
      <c r="C882" s="21">
        <v>0</v>
      </c>
      <c r="D882" s="21"/>
      <c r="E882" s="21">
        <f t="shared" si="453"/>
        <v>0</v>
      </c>
      <c r="F882" s="21"/>
      <c r="G882" s="21"/>
      <c r="H882" s="22"/>
      <c r="I882" s="3">
        <f t="shared" si="437"/>
        <v>0</v>
      </c>
    </row>
    <row r="883" spans="1:9" ht="25.5" hidden="1" x14ac:dyDescent="0.2">
      <c r="A883" s="23" t="s">
        <v>9</v>
      </c>
      <c r="B883" s="49" t="s">
        <v>10</v>
      </c>
      <c r="C883" s="24">
        <v>0</v>
      </c>
      <c r="D883" s="24">
        <f t="shared" ref="D883:H883" si="454">SUM(D884,D888,D892)</f>
        <v>0</v>
      </c>
      <c r="E883" s="24">
        <f t="shared" si="454"/>
        <v>0</v>
      </c>
      <c r="F883" s="24">
        <f t="shared" si="454"/>
        <v>0</v>
      </c>
      <c r="G883" s="24">
        <f t="shared" si="454"/>
        <v>0</v>
      </c>
      <c r="H883" s="25">
        <f t="shared" si="454"/>
        <v>0</v>
      </c>
      <c r="I883" s="3">
        <f t="shared" si="437"/>
        <v>0</v>
      </c>
    </row>
    <row r="884" spans="1:9" hidden="1" x14ac:dyDescent="0.2">
      <c r="A884" s="26" t="s">
        <v>11</v>
      </c>
      <c r="B884" s="50" t="s">
        <v>12</v>
      </c>
      <c r="C884" s="24">
        <v>0</v>
      </c>
      <c r="D884" s="24">
        <f t="shared" ref="D884:H884" si="455">SUM(D885:D887)</f>
        <v>0</v>
      </c>
      <c r="E884" s="24">
        <f t="shared" si="455"/>
        <v>0</v>
      </c>
      <c r="F884" s="24">
        <f t="shared" si="455"/>
        <v>0</v>
      </c>
      <c r="G884" s="24">
        <f t="shared" si="455"/>
        <v>0</v>
      </c>
      <c r="H884" s="25">
        <f t="shared" si="455"/>
        <v>0</v>
      </c>
      <c r="I884" s="3">
        <f t="shared" si="437"/>
        <v>0</v>
      </c>
    </row>
    <row r="885" spans="1:9" hidden="1" x14ac:dyDescent="0.2">
      <c r="A885" s="27" t="s">
        <v>13</v>
      </c>
      <c r="B885" s="51" t="s">
        <v>14</v>
      </c>
      <c r="C885" s="21">
        <v>0</v>
      </c>
      <c r="D885" s="21"/>
      <c r="E885" s="21">
        <f t="shared" ref="E885:E887" si="456">SUM(C885,D885)</f>
        <v>0</v>
      </c>
      <c r="F885" s="21"/>
      <c r="G885" s="21"/>
      <c r="H885" s="22"/>
      <c r="I885" s="3">
        <f t="shared" si="437"/>
        <v>0</v>
      </c>
    </row>
    <row r="886" spans="1:9" hidden="1" x14ac:dyDescent="0.2">
      <c r="A886" s="27" t="s">
        <v>15</v>
      </c>
      <c r="B886" s="52" t="s">
        <v>16</v>
      </c>
      <c r="C886" s="21">
        <v>0</v>
      </c>
      <c r="D886" s="21"/>
      <c r="E886" s="21">
        <f t="shared" si="456"/>
        <v>0</v>
      </c>
      <c r="F886" s="21"/>
      <c r="G886" s="21"/>
      <c r="H886" s="22"/>
      <c r="I886" s="3">
        <f t="shared" si="437"/>
        <v>0</v>
      </c>
    </row>
    <row r="887" spans="1:9" hidden="1" x14ac:dyDescent="0.2">
      <c r="A887" s="27" t="s">
        <v>17</v>
      </c>
      <c r="B887" s="52" t="s">
        <v>18</v>
      </c>
      <c r="C887" s="21">
        <v>0</v>
      </c>
      <c r="D887" s="21"/>
      <c r="E887" s="21">
        <f t="shared" si="456"/>
        <v>0</v>
      </c>
      <c r="F887" s="21"/>
      <c r="G887" s="21"/>
      <c r="H887" s="22"/>
      <c r="I887" s="3">
        <f t="shared" si="437"/>
        <v>0</v>
      </c>
    </row>
    <row r="888" spans="1:9" hidden="1" x14ac:dyDescent="0.2">
      <c r="A888" s="26" t="s">
        <v>19</v>
      </c>
      <c r="B888" s="53" t="s">
        <v>20</v>
      </c>
      <c r="C888" s="24">
        <v>0</v>
      </c>
      <c r="D888" s="24">
        <f t="shared" ref="D888:H888" si="457">SUM(D889:D891)</f>
        <v>0</v>
      </c>
      <c r="E888" s="24">
        <f t="shared" si="457"/>
        <v>0</v>
      </c>
      <c r="F888" s="24">
        <f t="shared" si="457"/>
        <v>0</v>
      </c>
      <c r="G888" s="24">
        <f t="shared" si="457"/>
        <v>0</v>
      </c>
      <c r="H888" s="25">
        <f t="shared" si="457"/>
        <v>0</v>
      </c>
      <c r="I888" s="3">
        <f t="shared" si="437"/>
        <v>0</v>
      </c>
    </row>
    <row r="889" spans="1:9" hidden="1" x14ac:dyDescent="0.2">
      <c r="A889" s="27" t="s">
        <v>13</v>
      </c>
      <c r="B889" s="52" t="s">
        <v>21</v>
      </c>
      <c r="C889" s="21">
        <v>0</v>
      </c>
      <c r="D889" s="21"/>
      <c r="E889" s="21">
        <f t="shared" ref="E889:E891" si="458">SUM(C889,D889)</f>
        <v>0</v>
      </c>
      <c r="F889" s="21"/>
      <c r="G889" s="21"/>
      <c r="H889" s="22"/>
      <c r="I889" s="3">
        <f t="shared" si="437"/>
        <v>0</v>
      </c>
    </row>
    <row r="890" spans="1:9" hidden="1" x14ac:dyDescent="0.2">
      <c r="A890" s="27" t="s">
        <v>15</v>
      </c>
      <c r="B890" s="52" t="s">
        <v>22</v>
      </c>
      <c r="C890" s="21">
        <v>0</v>
      </c>
      <c r="D890" s="21"/>
      <c r="E890" s="21">
        <f t="shared" si="458"/>
        <v>0</v>
      </c>
      <c r="F890" s="21"/>
      <c r="G890" s="21"/>
      <c r="H890" s="22"/>
      <c r="I890" s="3">
        <f t="shared" si="437"/>
        <v>0</v>
      </c>
    </row>
    <row r="891" spans="1:9" hidden="1" x14ac:dyDescent="0.2">
      <c r="A891" s="27" t="s">
        <v>17</v>
      </c>
      <c r="B891" s="52" t="s">
        <v>23</v>
      </c>
      <c r="C891" s="21">
        <v>0</v>
      </c>
      <c r="D891" s="21"/>
      <c r="E891" s="21">
        <f t="shared" si="458"/>
        <v>0</v>
      </c>
      <c r="F891" s="21"/>
      <c r="G891" s="21"/>
      <c r="H891" s="22"/>
      <c r="I891" s="3">
        <f t="shared" si="437"/>
        <v>0</v>
      </c>
    </row>
    <row r="892" spans="1:9" hidden="1" x14ac:dyDescent="0.2">
      <c r="A892" s="26" t="s">
        <v>24</v>
      </c>
      <c r="B892" s="53" t="s">
        <v>25</v>
      </c>
      <c r="C892" s="24">
        <v>0</v>
      </c>
      <c r="D892" s="24">
        <f t="shared" ref="D892:H892" si="459">SUM(D893:D895)</f>
        <v>0</v>
      </c>
      <c r="E892" s="24">
        <f t="shared" si="459"/>
        <v>0</v>
      </c>
      <c r="F892" s="24">
        <f t="shared" si="459"/>
        <v>0</v>
      </c>
      <c r="G892" s="24">
        <f t="shared" si="459"/>
        <v>0</v>
      </c>
      <c r="H892" s="25">
        <f t="shared" si="459"/>
        <v>0</v>
      </c>
      <c r="I892" s="3">
        <f t="shared" si="437"/>
        <v>0</v>
      </c>
    </row>
    <row r="893" spans="1:9" hidden="1" x14ac:dyDescent="0.2">
      <c r="A893" s="27" t="s">
        <v>13</v>
      </c>
      <c r="B893" s="52" t="s">
        <v>26</v>
      </c>
      <c r="C893" s="21">
        <v>0</v>
      </c>
      <c r="D893" s="21"/>
      <c r="E893" s="21">
        <f t="shared" ref="E893:E895" si="460">SUM(C893,D893)</f>
        <v>0</v>
      </c>
      <c r="F893" s="21"/>
      <c r="G893" s="21"/>
      <c r="H893" s="22"/>
      <c r="I893" s="3">
        <f t="shared" si="437"/>
        <v>0</v>
      </c>
    </row>
    <row r="894" spans="1:9" hidden="1" x14ac:dyDescent="0.2">
      <c r="A894" s="27" t="s">
        <v>15</v>
      </c>
      <c r="B894" s="52" t="s">
        <v>27</v>
      </c>
      <c r="C894" s="21">
        <v>0</v>
      </c>
      <c r="D894" s="21"/>
      <c r="E894" s="21">
        <f t="shared" si="460"/>
        <v>0</v>
      </c>
      <c r="F894" s="21"/>
      <c r="G894" s="21"/>
      <c r="H894" s="22"/>
      <c r="I894" s="3">
        <f t="shared" si="437"/>
        <v>0</v>
      </c>
    </row>
    <row r="895" spans="1:9" hidden="1" x14ac:dyDescent="0.2">
      <c r="A895" s="27" t="s">
        <v>17</v>
      </c>
      <c r="B895" s="52" t="s">
        <v>28</v>
      </c>
      <c r="C895" s="21">
        <v>0</v>
      </c>
      <c r="D895" s="21"/>
      <c r="E895" s="21">
        <f t="shared" si="460"/>
        <v>0</v>
      </c>
      <c r="F895" s="21"/>
      <c r="G895" s="21"/>
      <c r="H895" s="22"/>
      <c r="I895" s="3">
        <f t="shared" si="437"/>
        <v>0</v>
      </c>
    </row>
    <row r="896" spans="1:9" s="40" customFormat="1" x14ac:dyDescent="0.2">
      <c r="A896" s="36" t="s">
        <v>80</v>
      </c>
      <c r="B896" s="65"/>
      <c r="C896" s="37">
        <v>344</v>
      </c>
      <c r="D896" s="37">
        <f t="shared" ref="D896:H896" si="461">SUM(D897,D900,D923)</f>
        <v>0</v>
      </c>
      <c r="E896" s="37">
        <f t="shared" si="461"/>
        <v>344</v>
      </c>
      <c r="F896" s="37">
        <f t="shared" si="461"/>
        <v>0</v>
      </c>
      <c r="G896" s="37">
        <f t="shared" si="461"/>
        <v>0</v>
      </c>
      <c r="H896" s="38">
        <f t="shared" si="461"/>
        <v>0</v>
      </c>
      <c r="I896" s="39">
        <f t="shared" si="437"/>
        <v>344</v>
      </c>
    </row>
    <row r="897" spans="1:11" hidden="1" x14ac:dyDescent="0.2">
      <c r="A897" s="31" t="s">
        <v>30</v>
      </c>
      <c r="B897" s="55">
        <v>20</v>
      </c>
      <c r="C897" s="24">
        <v>0</v>
      </c>
      <c r="D897" s="24">
        <f t="shared" ref="D897:H897" si="462">SUM(D898)</f>
        <v>0</v>
      </c>
      <c r="E897" s="24">
        <f t="shared" si="462"/>
        <v>0</v>
      </c>
      <c r="F897" s="24">
        <f t="shared" si="462"/>
        <v>0</v>
      </c>
      <c r="G897" s="24">
        <f t="shared" si="462"/>
        <v>0</v>
      </c>
      <c r="H897" s="25">
        <f t="shared" si="462"/>
        <v>0</v>
      </c>
      <c r="I897" s="3">
        <f t="shared" si="437"/>
        <v>0</v>
      </c>
    </row>
    <row r="898" spans="1:11" hidden="1" x14ac:dyDescent="0.2">
      <c r="A898" s="27" t="s">
        <v>31</v>
      </c>
      <c r="B898" s="56" t="s">
        <v>32</v>
      </c>
      <c r="C898" s="21">
        <v>0</v>
      </c>
      <c r="D898" s="21"/>
      <c r="E898" s="21">
        <f>C898+D898</f>
        <v>0</v>
      </c>
      <c r="F898" s="21"/>
      <c r="G898" s="21"/>
      <c r="H898" s="22"/>
      <c r="I898" s="3">
        <f t="shared" si="437"/>
        <v>0</v>
      </c>
    </row>
    <row r="899" spans="1:11" hidden="1" x14ac:dyDescent="0.2">
      <c r="A899" s="27"/>
      <c r="B899" s="51"/>
      <c r="C899" s="21"/>
      <c r="D899" s="21"/>
      <c r="E899" s="21"/>
      <c r="F899" s="21"/>
      <c r="G899" s="21"/>
      <c r="H899" s="22"/>
      <c r="I899" s="3">
        <f t="shared" si="437"/>
        <v>0</v>
      </c>
    </row>
    <row r="900" spans="1:11" ht="25.5" x14ac:dyDescent="0.2">
      <c r="A900" s="31" t="s">
        <v>33</v>
      </c>
      <c r="B900" s="57">
        <v>58</v>
      </c>
      <c r="C900" s="24">
        <v>344</v>
      </c>
      <c r="D900" s="24">
        <f t="shared" ref="D900:H900" si="463">SUM(D901,D908,D915)</f>
        <v>0</v>
      </c>
      <c r="E900" s="24">
        <f t="shared" si="463"/>
        <v>344</v>
      </c>
      <c r="F900" s="24">
        <f t="shared" si="463"/>
        <v>0</v>
      </c>
      <c r="G900" s="24">
        <f t="shared" si="463"/>
        <v>0</v>
      </c>
      <c r="H900" s="25">
        <f t="shared" si="463"/>
        <v>0</v>
      </c>
      <c r="I900" s="3">
        <f t="shared" si="437"/>
        <v>344</v>
      </c>
    </row>
    <row r="901" spans="1:11" x14ac:dyDescent="0.2">
      <c r="A901" s="31" t="s">
        <v>34</v>
      </c>
      <c r="B901" s="58" t="s">
        <v>35</v>
      </c>
      <c r="C901" s="24">
        <v>344</v>
      </c>
      <c r="D901" s="24">
        <f t="shared" ref="D901:H901" si="464">SUM(D905,D906,D907)</f>
        <v>0</v>
      </c>
      <c r="E901" s="24">
        <f t="shared" si="464"/>
        <v>344</v>
      </c>
      <c r="F901" s="24">
        <f t="shared" si="464"/>
        <v>0</v>
      </c>
      <c r="G901" s="24">
        <f t="shared" si="464"/>
        <v>0</v>
      </c>
      <c r="H901" s="25">
        <f t="shared" si="464"/>
        <v>0</v>
      </c>
      <c r="I901" s="3">
        <f t="shared" si="437"/>
        <v>344</v>
      </c>
    </row>
    <row r="902" spans="1:11" hidden="1" x14ac:dyDescent="0.2">
      <c r="A902" s="32" t="s">
        <v>1</v>
      </c>
      <c r="B902" s="59"/>
      <c r="C902" s="24"/>
      <c r="D902" s="24"/>
      <c r="E902" s="24"/>
      <c r="F902" s="24"/>
      <c r="G902" s="24"/>
      <c r="H902" s="25"/>
      <c r="I902" s="3">
        <f t="shared" si="437"/>
        <v>0</v>
      </c>
    </row>
    <row r="903" spans="1:11" hidden="1" x14ac:dyDescent="0.2">
      <c r="A903" s="32" t="s">
        <v>36</v>
      </c>
      <c r="B903" s="59"/>
      <c r="C903" s="24">
        <v>0</v>
      </c>
      <c r="D903" s="24">
        <f t="shared" ref="D903:H903" si="465">D905+D906+D907-D904</f>
        <v>0</v>
      </c>
      <c r="E903" s="24">
        <f t="shared" si="465"/>
        <v>0</v>
      </c>
      <c r="F903" s="24">
        <f t="shared" si="465"/>
        <v>0</v>
      </c>
      <c r="G903" s="24">
        <f t="shared" si="465"/>
        <v>0</v>
      </c>
      <c r="H903" s="25">
        <f t="shared" si="465"/>
        <v>0</v>
      </c>
      <c r="I903" s="3">
        <f t="shared" si="437"/>
        <v>0</v>
      </c>
    </row>
    <row r="904" spans="1:11" s="40" customFormat="1" x14ac:dyDescent="0.2">
      <c r="A904" s="32" t="s">
        <v>37</v>
      </c>
      <c r="B904" s="59"/>
      <c r="C904" s="41">
        <v>344</v>
      </c>
      <c r="D904" s="41"/>
      <c r="E904" s="41">
        <f t="shared" ref="E904:E907" si="466">C904+D904</f>
        <v>344</v>
      </c>
      <c r="F904" s="41"/>
      <c r="G904" s="41"/>
      <c r="H904" s="42"/>
      <c r="I904" s="39">
        <f t="shared" si="437"/>
        <v>344</v>
      </c>
    </row>
    <row r="905" spans="1:11" x14ac:dyDescent="0.2">
      <c r="A905" s="20" t="s">
        <v>38</v>
      </c>
      <c r="B905" s="60" t="s">
        <v>39</v>
      </c>
      <c r="C905" s="21">
        <v>52</v>
      </c>
      <c r="D905" s="21"/>
      <c r="E905" s="21">
        <f t="shared" si="466"/>
        <v>52</v>
      </c>
      <c r="F905" s="21"/>
      <c r="G905" s="21"/>
      <c r="H905" s="22"/>
      <c r="I905" s="3">
        <f t="shared" si="437"/>
        <v>52</v>
      </c>
      <c r="J905" s="2">
        <v>0.02</v>
      </c>
      <c r="K905" s="2">
        <v>0.13</v>
      </c>
    </row>
    <row r="906" spans="1:11" x14ac:dyDescent="0.2">
      <c r="A906" s="20" t="s">
        <v>40</v>
      </c>
      <c r="B906" s="60" t="s">
        <v>41</v>
      </c>
      <c r="C906" s="21">
        <v>292</v>
      </c>
      <c r="D906" s="21"/>
      <c r="E906" s="21">
        <f t="shared" si="466"/>
        <v>292</v>
      </c>
      <c r="F906" s="21"/>
      <c r="G906" s="21"/>
      <c r="H906" s="22"/>
      <c r="I906" s="3">
        <f t="shared" si="437"/>
        <v>292</v>
      </c>
      <c r="J906" s="2">
        <v>0.85</v>
      </c>
    </row>
    <row r="907" spans="1:11" hidden="1" x14ac:dyDescent="0.2">
      <c r="A907" s="20" t="s">
        <v>42</v>
      </c>
      <c r="B907" s="61" t="s">
        <v>43</v>
      </c>
      <c r="C907" s="21">
        <v>0</v>
      </c>
      <c r="D907" s="21"/>
      <c r="E907" s="21">
        <f t="shared" si="466"/>
        <v>0</v>
      </c>
      <c r="F907" s="21"/>
      <c r="G907" s="21"/>
      <c r="H907" s="22"/>
      <c r="I907" s="3">
        <f t="shared" si="437"/>
        <v>0</v>
      </c>
    </row>
    <row r="908" spans="1:11" hidden="1" x14ac:dyDescent="0.2">
      <c r="A908" s="31" t="s">
        <v>44</v>
      </c>
      <c r="B908" s="62" t="s">
        <v>45</v>
      </c>
      <c r="C908" s="24">
        <v>0</v>
      </c>
      <c r="D908" s="24">
        <f t="shared" ref="D908:H908" si="467">SUM(D912,D913,D914)</f>
        <v>0</v>
      </c>
      <c r="E908" s="24">
        <f t="shared" si="467"/>
        <v>0</v>
      </c>
      <c r="F908" s="24">
        <f t="shared" si="467"/>
        <v>0</v>
      </c>
      <c r="G908" s="24">
        <f t="shared" si="467"/>
        <v>0</v>
      </c>
      <c r="H908" s="25">
        <f t="shared" si="467"/>
        <v>0</v>
      </c>
      <c r="I908" s="3">
        <f t="shared" si="437"/>
        <v>0</v>
      </c>
    </row>
    <row r="909" spans="1:11" hidden="1" x14ac:dyDescent="0.2">
      <c r="A909" s="82" t="s">
        <v>1</v>
      </c>
      <c r="B909" s="62"/>
      <c r="C909" s="24"/>
      <c r="D909" s="24"/>
      <c r="E909" s="24"/>
      <c r="F909" s="24"/>
      <c r="G909" s="24"/>
      <c r="H909" s="25"/>
      <c r="I909" s="3">
        <f t="shared" si="437"/>
        <v>0</v>
      </c>
    </row>
    <row r="910" spans="1:11" hidden="1" x14ac:dyDescent="0.2">
      <c r="A910" s="32" t="s">
        <v>36</v>
      </c>
      <c r="B910" s="59"/>
      <c r="C910" s="24">
        <v>0</v>
      </c>
      <c r="D910" s="24">
        <f t="shared" ref="D910:H910" si="468">D912+D913+D914-D911</f>
        <v>0</v>
      </c>
      <c r="E910" s="24">
        <f t="shared" si="468"/>
        <v>0</v>
      </c>
      <c r="F910" s="24">
        <f t="shared" si="468"/>
        <v>0</v>
      </c>
      <c r="G910" s="24">
        <f t="shared" si="468"/>
        <v>0</v>
      </c>
      <c r="H910" s="25">
        <f t="shared" si="468"/>
        <v>0</v>
      </c>
      <c r="I910" s="3">
        <f t="shared" ref="I910:I925" si="469">SUM(E910:H910)</f>
        <v>0</v>
      </c>
    </row>
    <row r="911" spans="1:11" hidden="1" x14ac:dyDescent="0.2">
      <c r="A911" s="32" t="s">
        <v>37</v>
      </c>
      <c r="B911" s="59"/>
      <c r="C911" s="24">
        <v>0</v>
      </c>
      <c r="D911" s="24"/>
      <c r="E911" s="24">
        <f t="shared" ref="E911:E914" si="470">C911+D911</f>
        <v>0</v>
      </c>
      <c r="F911" s="24"/>
      <c r="G911" s="24"/>
      <c r="H911" s="25"/>
      <c r="I911" s="3">
        <f t="shared" si="469"/>
        <v>0</v>
      </c>
    </row>
    <row r="912" spans="1:11" hidden="1" x14ac:dyDescent="0.2">
      <c r="A912" s="20" t="s">
        <v>38</v>
      </c>
      <c r="B912" s="61" t="s">
        <v>46</v>
      </c>
      <c r="C912" s="21">
        <v>0</v>
      </c>
      <c r="D912" s="21"/>
      <c r="E912" s="21">
        <f t="shared" si="470"/>
        <v>0</v>
      </c>
      <c r="F912" s="21"/>
      <c r="G912" s="21"/>
      <c r="H912" s="22"/>
      <c r="I912" s="3">
        <f t="shared" si="469"/>
        <v>0</v>
      </c>
    </row>
    <row r="913" spans="1:9" hidden="1" x14ac:dyDescent="0.2">
      <c r="A913" s="20" t="s">
        <v>40</v>
      </c>
      <c r="B913" s="61" t="s">
        <v>47</v>
      </c>
      <c r="C913" s="21">
        <v>0</v>
      </c>
      <c r="D913" s="21"/>
      <c r="E913" s="21">
        <f t="shared" si="470"/>
        <v>0</v>
      </c>
      <c r="F913" s="21"/>
      <c r="G913" s="21"/>
      <c r="H913" s="22"/>
      <c r="I913" s="3">
        <f t="shared" si="469"/>
        <v>0</v>
      </c>
    </row>
    <row r="914" spans="1:9" hidden="1" x14ac:dyDescent="0.2">
      <c r="A914" s="20" t="s">
        <v>42</v>
      </c>
      <c r="B914" s="61" t="s">
        <v>48</v>
      </c>
      <c r="C914" s="21">
        <v>0</v>
      </c>
      <c r="D914" s="21"/>
      <c r="E914" s="21">
        <f t="shared" si="470"/>
        <v>0</v>
      </c>
      <c r="F914" s="21"/>
      <c r="G914" s="21"/>
      <c r="H914" s="22"/>
      <c r="I914" s="3">
        <f t="shared" si="469"/>
        <v>0</v>
      </c>
    </row>
    <row r="915" spans="1:9" hidden="1" x14ac:dyDescent="0.2">
      <c r="A915" s="31" t="s">
        <v>49</v>
      </c>
      <c r="B915" s="63" t="s">
        <v>50</v>
      </c>
      <c r="C915" s="24">
        <v>0</v>
      </c>
      <c r="D915" s="24">
        <f t="shared" ref="D915:H915" si="471">SUM(D919,D920,D921)</f>
        <v>0</v>
      </c>
      <c r="E915" s="24">
        <f t="shared" si="471"/>
        <v>0</v>
      </c>
      <c r="F915" s="24">
        <f t="shared" si="471"/>
        <v>0</v>
      </c>
      <c r="G915" s="24">
        <f t="shared" si="471"/>
        <v>0</v>
      </c>
      <c r="H915" s="25">
        <f t="shared" si="471"/>
        <v>0</v>
      </c>
      <c r="I915" s="3">
        <f t="shared" si="469"/>
        <v>0</v>
      </c>
    </row>
    <row r="916" spans="1:9" hidden="1" x14ac:dyDescent="0.2">
      <c r="A916" s="82" t="s">
        <v>1</v>
      </c>
      <c r="B916" s="63"/>
      <c r="C916" s="24"/>
      <c r="D916" s="24"/>
      <c r="E916" s="24"/>
      <c r="F916" s="24"/>
      <c r="G916" s="24"/>
      <c r="H916" s="25"/>
      <c r="I916" s="3">
        <f t="shared" si="469"/>
        <v>0</v>
      </c>
    </row>
    <row r="917" spans="1:9" hidden="1" x14ac:dyDescent="0.2">
      <c r="A917" s="32" t="s">
        <v>36</v>
      </c>
      <c r="B917" s="59"/>
      <c r="C917" s="24">
        <v>0</v>
      </c>
      <c r="D917" s="24">
        <f t="shared" ref="D917:H917" si="472">D919+D920+D921-D918</f>
        <v>0</v>
      </c>
      <c r="E917" s="24">
        <f t="shared" si="472"/>
        <v>0</v>
      </c>
      <c r="F917" s="24">
        <f t="shared" si="472"/>
        <v>0</v>
      </c>
      <c r="G917" s="24">
        <f t="shared" si="472"/>
        <v>0</v>
      </c>
      <c r="H917" s="25">
        <f t="shared" si="472"/>
        <v>0</v>
      </c>
      <c r="I917" s="3">
        <f t="shared" si="469"/>
        <v>0</v>
      </c>
    </row>
    <row r="918" spans="1:9" hidden="1" x14ac:dyDescent="0.2">
      <c r="A918" s="32" t="s">
        <v>37</v>
      </c>
      <c r="B918" s="59"/>
      <c r="C918" s="24">
        <v>0</v>
      </c>
      <c r="D918" s="24"/>
      <c r="E918" s="24">
        <f t="shared" ref="E918:E921" si="473">C918+D918</f>
        <v>0</v>
      </c>
      <c r="F918" s="24"/>
      <c r="G918" s="24"/>
      <c r="H918" s="25"/>
      <c r="I918" s="3">
        <f t="shared" si="469"/>
        <v>0</v>
      </c>
    </row>
    <row r="919" spans="1:9" hidden="1" x14ac:dyDescent="0.2">
      <c r="A919" s="20" t="s">
        <v>38</v>
      </c>
      <c r="B919" s="61" t="s">
        <v>51</v>
      </c>
      <c r="C919" s="21">
        <v>0</v>
      </c>
      <c r="D919" s="21"/>
      <c r="E919" s="21">
        <f t="shared" si="473"/>
        <v>0</v>
      </c>
      <c r="F919" s="21"/>
      <c r="G919" s="21"/>
      <c r="H919" s="22"/>
      <c r="I919" s="3">
        <f t="shared" si="469"/>
        <v>0</v>
      </c>
    </row>
    <row r="920" spans="1:9" hidden="1" x14ac:dyDescent="0.2">
      <c r="A920" s="20" t="s">
        <v>40</v>
      </c>
      <c r="B920" s="61" t="s">
        <v>52</v>
      </c>
      <c r="C920" s="21">
        <v>0</v>
      </c>
      <c r="D920" s="21"/>
      <c r="E920" s="21">
        <f t="shared" si="473"/>
        <v>0</v>
      </c>
      <c r="F920" s="21"/>
      <c r="G920" s="21"/>
      <c r="H920" s="22"/>
      <c r="I920" s="3">
        <f t="shared" si="469"/>
        <v>0</v>
      </c>
    </row>
    <row r="921" spans="1:9" hidden="1" x14ac:dyDescent="0.2">
      <c r="A921" s="20" t="s">
        <v>42</v>
      </c>
      <c r="B921" s="61" t="s">
        <v>53</v>
      </c>
      <c r="C921" s="21">
        <v>0</v>
      </c>
      <c r="D921" s="21"/>
      <c r="E921" s="21">
        <f t="shared" si="473"/>
        <v>0</v>
      </c>
      <c r="F921" s="21"/>
      <c r="G921" s="21"/>
      <c r="H921" s="22"/>
      <c r="I921" s="3">
        <f t="shared" si="469"/>
        <v>0</v>
      </c>
    </row>
    <row r="922" spans="1:9" hidden="1" x14ac:dyDescent="0.2">
      <c r="A922" s="83"/>
      <c r="B922" s="95"/>
      <c r="C922" s="21"/>
      <c r="D922" s="21"/>
      <c r="E922" s="21"/>
      <c r="F922" s="21"/>
      <c r="G922" s="21"/>
      <c r="H922" s="22"/>
      <c r="I922" s="3">
        <f t="shared" si="469"/>
        <v>0</v>
      </c>
    </row>
    <row r="923" spans="1:9" hidden="1" x14ac:dyDescent="0.2">
      <c r="A923" s="26" t="s">
        <v>54</v>
      </c>
      <c r="B923" s="63" t="s">
        <v>55</v>
      </c>
      <c r="C923" s="24">
        <v>0</v>
      </c>
      <c r="D923" s="24"/>
      <c r="E923" s="24">
        <f>C923+D923</f>
        <v>0</v>
      </c>
      <c r="F923" s="24"/>
      <c r="G923" s="24"/>
      <c r="H923" s="25"/>
      <c r="I923" s="3">
        <f t="shared" si="469"/>
        <v>0</v>
      </c>
    </row>
    <row r="924" spans="1:9" hidden="1" x14ac:dyDescent="0.2">
      <c r="A924" s="83"/>
      <c r="B924" s="95"/>
      <c r="C924" s="21"/>
      <c r="D924" s="21"/>
      <c r="E924" s="21"/>
      <c r="F924" s="21"/>
      <c r="G924" s="21"/>
      <c r="H924" s="22"/>
      <c r="I924" s="3">
        <f t="shared" si="469"/>
        <v>0</v>
      </c>
    </row>
    <row r="925" spans="1:9" ht="13.5" hidden="1" thickBot="1" x14ac:dyDescent="0.25">
      <c r="A925" s="91" t="s">
        <v>56</v>
      </c>
      <c r="B925" s="98"/>
      <c r="C925" s="92">
        <v>0</v>
      </c>
      <c r="D925" s="92">
        <f t="shared" ref="D925:H925" si="474">D878-D896</f>
        <v>0</v>
      </c>
      <c r="E925" s="92">
        <f t="shared" si="474"/>
        <v>0</v>
      </c>
      <c r="F925" s="92">
        <f t="shared" si="474"/>
        <v>0</v>
      </c>
      <c r="G925" s="92">
        <f t="shared" si="474"/>
        <v>0</v>
      </c>
      <c r="H925" s="93">
        <f t="shared" si="474"/>
        <v>0</v>
      </c>
      <c r="I925" s="3">
        <f t="shared" si="469"/>
        <v>0</v>
      </c>
    </row>
    <row r="928" spans="1:9" hidden="1" x14ac:dyDescent="0.2"/>
    <row r="929" spans="1:33" ht="14.45" customHeight="1" x14ac:dyDescent="0.2">
      <c r="A929" s="118" t="s">
        <v>90</v>
      </c>
      <c r="B929" s="118"/>
      <c r="D929" s="119" t="str">
        <f>IF($I$1="proiect","DIRECTOR EXECUTIV,","SECRETAR GENERAL AL JUDEŢULUI,")</f>
        <v>SECRETAR GENERAL AL JUDEŢULUI,</v>
      </c>
      <c r="E929" s="119"/>
      <c r="F929" s="119"/>
      <c r="G929" s="119"/>
      <c r="H929" s="119"/>
      <c r="I929" s="71"/>
      <c r="J929" s="71"/>
      <c r="K929" s="71"/>
      <c r="L929" s="71"/>
      <c r="M929" s="71"/>
      <c r="N929" s="71"/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  <c r="AA929" s="71"/>
      <c r="AB929" s="71"/>
      <c r="AC929" s="71"/>
      <c r="AD929" s="71"/>
      <c r="AE929" s="71"/>
      <c r="AF929" s="71"/>
      <c r="AG929" s="71"/>
    </row>
    <row r="930" spans="1:33" x14ac:dyDescent="0.2">
      <c r="A930" s="107" t="s">
        <v>91</v>
      </c>
      <c r="B930" s="107"/>
      <c r="D930" s="105" t="str">
        <f>IF($I$1="proiect","Hadady Éva Katalin","Crasnai Mihaela Elena Ana")</f>
        <v>Crasnai Mihaela Elena Ana</v>
      </c>
      <c r="E930" s="105"/>
      <c r="F930" s="105"/>
      <c r="G930" s="105"/>
      <c r="H930" s="105"/>
    </row>
    <row r="931" spans="1:33" x14ac:dyDescent="0.2">
      <c r="A931" s="7"/>
      <c r="B931" s="99"/>
      <c r="C931" s="7"/>
      <c r="D931" s="69"/>
      <c r="E931" s="69"/>
      <c r="F931" s="69"/>
      <c r="G931" s="69"/>
    </row>
    <row r="932" spans="1:33" x14ac:dyDescent="0.2">
      <c r="A932" s="7"/>
      <c r="B932" s="99"/>
      <c r="C932" s="7"/>
      <c r="D932" s="69"/>
      <c r="E932" s="69"/>
      <c r="F932" s="69"/>
      <c r="G932" s="69"/>
      <c r="I932" s="72"/>
    </row>
    <row r="933" spans="1:33" x14ac:dyDescent="0.2">
      <c r="B933" s="99"/>
      <c r="C933" s="70"/>
      <c r="D933" s="70"/>
      <c r="E933" s="69"/>
      <c r="F933" s="69"/>
      <c r="G933" s="3"/>
    </row>
    <row r="934" spans="1:33" x14ac:dyDescent="0.2">
      <c r="B934" s="44"/>
      <c r="C934" s="6"/>
      <c r="D934" s="105" t="str">
        <f>IF($I$1="proiect","ŞEF SERVICIU,"," ")</f>
        <v xml:space="preserve"> </v>
      </c>
      <c r="E934" s="106"/>
      <c r="F934" s="106"/>
      <c r="G934" s="106"/>
    </row>
    <row r="935" spans="1:33" x14ac:dyDescent="0.2">
      <c r="A935" s="100" t="s">
        <v>92</v>
      </c>
      <c r="B935" s="44"/>
      <c r="C935" s="6"/>
      <c r="D935" s="105" t="str">
        <f>IF($I$1="proiect","Manţa Magdalena Sofia"," ")</f>
        <v xml:space="preserve"> </v>
      </c>
      <c r="E935" s="106"/>
      <c r="F935" s="106"/>
      <c r="G935" s="106"/>
    </row>
    <row r="936" spans="1:33" x14ac:dyDescent="0.2">
      <c r="A936" s="100" t="s">
        <v>93</v>
      </c>
      <c r="B936" s="44"/>
      <c r="C936" s="6"/>
      <c r="D936" s="69"/>
      <c r="E936" s="69"/>
      <c r="F936" s="69"/>
      <c r="G936" s="69"/>
    </row>
    <row r="937" spans="1:33" x14ac:dyDescent="0.2">
      <c r="B937" s="43"/>
      <c r="D937" s="13"/>
      <c r="E937" s="3"/>
      <c r="F937" s="3"/>
      <c r="G937" s="3"/>
    </row>
    <row r="938" spans="1:33" x14ac:dyDescent="0.2">
      <c r="B938" s="43"/>
      <c r="C938" s="3"/>
      <c r="D938" s="13"/>
      <c r="E938" s="3"/>
      <c r="F938" s="3"/>
      <c r="G938" s="3"/>
    </row>
    <row r="939" spans="1:33" x14ac:dyDescent="0.2">
      <c r="B939" s="43"/>
      <c r="C939" s="3"/>
      <c r="D939" s="13"/>
      <c r="E939" s="3"/>
      <c r="F939" s="3"/>
      <c r="G939" s="3"/>
    </row>
  </sheetData>
  <autoFilter ref="A12:J925" xr:uid="{88396FF4-A445-4682-9F65-E7D350125277}">
    <filterColumn colId="8">
      <filters>
        <filter val="1.319,00"/>
        <filter val="-1.322,00"/>
        <filter val="1.355,00"/>
        <filter val="1.410,00"/>
        <filter val="1.819,00"/>
        <filter val="1.915,00"/>
        <filter val="1.949,30"/>
        <filter val="10,00"/>
        <filter val="10.431,00"/>
        <filter val="10.585,30"/>
        <filter val="10.637,30"/>
        <filter val="100.848,00"/>
        <filter val="100.850,00"/>
        <filter val="11.507,00"/>
        <filter val="11.626,00"/>
        <filter val="112.355,00"/>
        <filter val="112.544,00"/>
        <filter val="112.548,00"/>
        <filter val="12,00"/>
        <filter val="12.346,00"/>
        <filter val="121.612,60"/>
        <filter val="125,00"/>
        <filter val="125.278,50"/>
        <filter val="126.106,60"/>
        <filter val="15.806,20"/>
        <filter val="161,00"/>
        <filter val="168,00"/>
        <filter val="17.429,50"/>
        <filter val="17.431,50"/>
        <filter val="172,00"/>
        <filter val="174,00"/>
        <filter val="175,00"/>
        <filter val="180,00"/>
        <filter val="189,00"/>
        <filter val="19.311,10"/>
        <filter val="190,00"/>
        <filter val="191,00"/>
        <filter val="2,00"/>
        <filter val="2.505,80"/>
        <filter val="2.734,00"/>
        <filter val="202,00"/>
        <filter val="206.710,00"/>
        <filter val="215.148,30"/>
        <filter val="219.883,30"/>
        <filter val="219.895,30"/>
        <filter val="232,00"/>
        <filter val="261,00"/>
        <filter val="264,00"/>
        <filter val="28,00"/>
        <filter val="29,00"/>
        <filter val="292,00"/>
        <filter val="293,00"/>
        <filter val="295,00"/>
        <filter val="297,00"/>
        <filter val="3.108,40"/>
        <filter val="3.159,80"/>
        <filter val="3.162,60"/>
        <filter val="3.230,00"/>
        <filter val="3.378,00"/>
        <filter val="3.386,00"/>
        <filter val="3.427,00"/>
        <filter val="3.683,00"/>
        <filter val="3.922,00"/>
        <filter val="3.942,00"/>
        <filter val="322,00"/>
        <filter val="330,00"/>
        <filter val="332,00"/>
        <filter val="344,00"/>
        <filter val="348,00"/>
        <filter val="349,00"/>
        <filter val="38,00"/>
        <filter val="380,00"/>
        <filter val="386,00"/>
        <filter val="390,00"/>
        <filter val="392,00"/>
        <filter val="4,00"/>
        <filter val="4.000,00"/>
        <filter val="4.117,00"/>
        <filter val="4.304,00"/>
        <filter val="4.349,00"/>
        <filter val="4.494,00"/>
        <filter val="4.547,70"/>
        <filter val="4.548,00"/>
        <filter val="43.274,00"/>
        <filter val="43.560,90"/>
        <filter val="47.982,70"/>
        <filter val="48,00"/>
        <filter val="49.692,10"/>
        <filter val="496,00"/>
        <filter val="5.010,00"/>
        <filter val="5.083,50"/>
        <filter val="5.140,00"/>
        <filter val="5.220,80"/>
        <filter val="52,00"/>
        <filter val="54,00"/>
        <filter val="56.028,50"/>
        <filter val="56.038,60"/>
        <filter val="57.574,00"/>
        <filter val="58,00"/>
        <filter val="59.551,30"/>
        <filter val="59.983,20"/>
        <filter val="6,00"/>
        <filter val="6.069,40"/>
        <filter val="6.537,80"/>
        <filter val="6.539,80"/>
        <filter val="6.798,50"/>
        <filter val="60,00"/>
        <filter val="60.275,20"/>
        <filter val="605,00"/>
        <filter val="614,00"/>
        <filter val="-62,00"/>
        <filter val="630,00"/>
        <filter val="65.520,00"/>
        <filter val="666,00"/>
        <filter val="7.597,00"/>
        <filter val="7.626,00"/>
        <filter val="70.661,00"/>
        <filter val="70.667,00"/>
        <filter val="71.005,00"/>
        <filter val="71.011,00"/>
        <filter val="71.397,00"/>
        <filter val="71.401,00"/>
        <filter val="74.063,60"/>
        <filter val="74.477,60"/>
        <filter val="8.438,30"/>
        <filter val="8.569,10"/>
        <filter val="84,00"/>
        <filter val="9,00"/>
        <filter val="9.223,00"/>
        <filter val="-9.491,50"/>
        <filter val="93,00"/>
        <filter val="95,00"/>
        <filter val="98,50"/>
      </filters>
    </filterColumn>
  </autoFilter>
  <mergeCells count="14">
    <mergeCell ref="D935:G935"/>
    <mergeCell ref="A5:H5"/>
    <mergeCell ref="A6:H6"/>
    <mergeCell ref="A9:A10"/>
    <mergeCell ref="B9:B10"/>
    <mergeCell ref="C9:C10"/>
    <mergeCell ref="D9:D10"/>
    <mergeCell ref="E9:E10"/>
    <mergeCell ref="F9:H9"/>
    <mergeCell ref="A929:B929"/>
    <mergeCell ref="D929:H929"/>
    <mergeCell ref="A930:B930"/>
    <mergeCell ref="D930:H930"/>
    <mergeCell ref="D934:G934"/>
  </mergeCells>
  <printOptions horizontalCentered="1"/>
  <pageMargins left="0.6692913385826772" right="0.66929133858267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4625F-1D4E-4A52-9100-5E1FF30F29CA}">
  <sheetPr filterMode="1"/>
  <dimension ref="A1:AG939"/>
  <sheetViews>
    <sheetView topLeftCell="A658" workbookViewId="0">
      <selection activeCell="A17" sqref="A17"/>
    </sheetView>
  </sheetViews>
  <sheetFormatPr defaultColWidth="8.85546875" defaultRowHeight="12.75" x14ac:dyDescent="0.2"/>
  <cols>
    <col min="1" max="1" width="77.28515625" style="2" customWidth="1"/>
    <col min="2" max="2" width="9.5703125" style="66" customWidth="1"/>
    <col min="3" max="3" width="9.85546875" style="2" customWidth="1"/>
    <col min="4" max="4" width="10.5703125" style="2" customWidth="1"/>
    <col min="5" max="5" width="10.28515625" style="2" customWidth="1"/>
    <col min="6" max="6" width="10" style="2" customWidth="1"/>
    <col min="7" max="8" width="9.140625" style="2" bestFit="1" customWidth="1"/>
    <col min="9" max="9" width="11.7109375" style="2" bestFit="1" customWidth="1"/>
    <col min="10" max="10" width="8.85546875" style="2"/>
    <col min="11" max="11" width="9" style="2" bestFit="1" customWidth="1"/>
    <col min="12" max="16384" width="8.85546875" style="2"/>
  </cols>
  <sheetData>
    <row r="1" spans="1:9" x14ac:dyDescent="0.2">
      <c r="A1" s="1" t="s">
        <v>86</v>
      </c>
      <c r="B1" s="43"/>
      <c r="D1" s="13"/>
      <c r="E1" s="3"/>
      <c r="F1" s="3"/>
      <c r="H1" s="4" t="s">
        <v>89</v>
      </c>
      <c r="I1" s="2" t="s">
        <v>98</v>
      </c>
    </row>
    <row r="2" spans="1:9" x14ac:dyDescent="0.2">
      <c r="A2" s="1" t="s">
        <v>87</v>
      </c>
      <c r="B2" s="43"/>
      <c r="D2" s="13"/>
      <c r="E2" s="3"/>
      <c r="F2" s="3"/>
      <c r="H2" s="5" t="str">
        <f>IF($I$1="proiect","la Proiectul de hotărâre","Hotărârea Consiliului Județean")</f>
        <v>Hotărârea Consiliului Județean</v>
      </c>
    </row>
    <row r="3" spans="1:9" x14ac:dyDescent="0.2">
      <c r="A3" s="1" t="s">
        <v>88</v>
      </c>
      <c r="B3" s="43"/>
      <c r="D3" s="13"/>
      <c r="E3" s="3"/>
      <c r="F3" s="3"/>
      <c r="H3" s="5" t="str">
        <f>IF($I$1="proiect","nr. ______/2022","Satu Mare nr. ______/2022")</f>
        <v>Satu Mare nr. ______/2022</v>
      </c>
    </row>
    <row r="4" spans="1:9" x14ac:dyDescent="0.2">
      <c r="B4" s="43"/>
      <c r="D4" s="13"/>
      <c r="E4" s="3"/>
      <c r="F4" s="3"/>
      <c r="G4" s="3"/>
    </row>
    <row r="5" spans="1:9" x14ac:dyDescent="0.2">
      <c r="A5" s="107" t="s">
        <v>97</v>
      </c>
      <c r="B5" s="107"/>
      <c r="C5" s="107"/>
      <c r="D5" s="107"/>
      <c r="E5" s="107"/>
      <c r="F5" s="107"/>
      <c r="G5" s="107"/>
      <c r="H5" s="107"/>
    </row>
    <row r="6" spans="1:9" ht="26.25" customHeight="1" x14ac:dyDescent="0.2">
      <c r="A6" s="107" t="s">
        <v>96</v>
      </c>
      <c r="B6" s="107"/>
      <c r="C6" s="107"/>
      <c r="D6" s="107"/>
      <c r="E6" s="107"/>
      <c r="F6" s="107"/>
      <c r="G6" s="107"/>
      <c r="H6" s="107"/>
    </row>
    <row r="7" spans="1:9" x14ac:dyDescent="0.2">
      <c r="A7" s="7"/>
      <c r="B7" s="44"/>
    </row>
    <row r="8" spans="1:9" ht="13.5" thickBot="1" x14ac:dyDescent="0.25">
      <c r="A8" s="7"/>
      <c r="B8" s="44"/>
      <c r="H8" s="2" t="s">
        <v>85</v>
      </c>
    </row>
    <row r="9" spans="1:9" ht="28.9" customHeight="1" x14ac:dyDescent="0.2">
      <c r="A9" s="108"/>
      <c r="B9" s="110"/>
      <c r="C9" s="112" t="s">
        <v>77</v>
      </c>
      <c r="D9" s="112" t="s">
        <v>78</v>
      </c>
      <c r="E9" s="114" t="s">
        <v>99</v>
      </c>
      <c r="F9" s="116" t="s">
        <v>79</v>
      </c>
      <c r="G9" s="116"/>
      <c r="H9" s="117"/>
    </row>
    <row r="10" spans="1:9" ht="13.5" thickBot="1" x14ac:dyDescent="0.25">
      <c r="A10" s="109"/>
      <c r="B10" s="111"/>
      <c r="C10" s="113"/>
      <c r="D10" s="113"/>
      <c r="E10" s="115"/>
      <c r="F10" s="14">
        <v>2023</v>
      </c>
      <c r="G10" s="14">
        <v>2024</v>
      </c>
      <c r="H10" s="15">
        <v>2025</v>
      </c>
    </row>
    <row r="11" spans="1:9" s="44" customFormat="1" thickTop="1" x14ac:dyDescent="0.2">
      <c r="A11" s="67">
        <v>0</v>
      </c>
      <c r="B11" s="45">
        <v>1</v>
      </c>
      <c r="C11" s="68">
        <v>2</v>
      </c>
      <c r="D11" s="68">
        <v>3</v>
      </c>
      <c r="E11" s="102">
        <v>4</v>
      </c>
      <c r="F11" s="103">
        <v>5</v>
      </c>
      <c r="G11" s="103">
        <v>6</v>
      </c>
      <c r="H11" s="104">
        <v>7</v>
      </c>
    </row>
    <row r="12" spans="1:9" x14ac:dyDescent="0.2">
      <c r="A12" s="8"/>
      <c r="B12" s="46"/>
      <c r="C12" s="9"/>
      <c r="D12" s="9"/>
      <c r="E12" s="10"/>
      <c r="F12" s="11"/>
      <c r="G12" s="11"/>
      <c r="H12" s="12"/>
    </row>
    <row r="13" spans="1:9" s="6" customFormat="1" x14ac:dyDescent="0.2">
      <c r="A13" s="16" t="s">
        <v>57</v>
      </c>
      <c r="B13" s="47"/>
      <c r="C13" s="17">
        <v>120094</v>
      </c>
      <c r="D13" s="17">
        <f t="shared" ref="D13:H13" si="0">SUM(D14,D15,D16,D17)</f>
        <v>0</v>
      </c>
      <c r="E13" s="17">
        <f t="shared" si="0"/>
        <v>120094</v>
      </c>
      <c r="F13" s="17">
        <f t="shared" si="0"/>
        <v>98577.3</v>
      </c>
      <c r="G13" s="17">
        <f t="shared" si="0"/>
        <v>612</v>
      </c>
      <c r="H13" s="18">
        <f t="shared" si="0"/>
        <v>612</v>
      </c>
      <c r="I13" s="19">
        <f>SUM(E13:H13)</f>
        <v>219895.3</v>
      </c>
    </row>
    <row r="14" spans="1:9" x14ac:dyDescent="0.2">
      <c r="A14" s="20" t="s">
        <v>6</v>
      </c>
      <c r="B14" s="48"/>
      <c r="C14" s="21">
        <v>25740.300000000003</v>
      </c>
      <c r="D14" s="21">
        <f t="shared" ref="D14:D16" si="1">SUM(D95,D174,D222,D271,D351,D430,D479,D527,D576,D655,D734,D783,D831,D880)</f>
        <v>-2606</v>
      </c>
      <c r="E14" s="21">
        <f>SUM(C14,D14)</f>
        <v>23134.300000000003</v>
      </c>
      <c r="F14" s="21">
        <f t="shared" ref="F14:H16" si="2">SUM(F95,F174,F222,F271,F351,F430,F479,F527,F576,F655,F734,F783,F831,F880)</f>
        <v>52725.3</v>
      </c>
      <c r="G14" s="21">
        <f t="shared" si="2"/>
        <v>612</v>
      </c>
      <c r="H14" s="22">
        <f t="shared" si="2"/>
        <v>612</v>
      </c>
      <c r="I14" s="3">
        <f t="shared" ref="I14:I77" si="3">SUM(E14:H14)</f>
        <v>77083.600000000006</v>
      </c>
    </row>
    <row r="15" spans="1:9" hidden="1" x14ac:dyDescent="0.2">
      <c r="A15" s="20" t="s">
        <v>7</v>
      </c>
      <c r="B15" s="94"/>
      <c r="C15" s="21">
        <v>0</v>
      </c>
      <c r="D15" s="21">
        <f t="shared" si="1"/>
        <v>0</v>
      </c>
      <c r="E15" s="21">
        <f t="shared" ref="E15:E16" si="4">SUM(C15,D15)</f>
        <v>0</v>
      </c>
      <c r="F15" s="21">
        <f t="shared" si="2"/>
        <v>0</v>
      </c>
      <c r="G15" s="21">
        <f t="shared" si="2"/>
        <v>0</v>
      </c>
      <c r="H15" s="22">
        <f t="shared" si="2"/>
        <v>0</v>
      </c>
      <c r="I15" s="3">
        <f t="shared" si="3"/>
        <v>0</v>
      </c>
    </row>
    <row r="16" spans="1:9" ht="38.25" x14ac:dyDescent="0.2">
      <c r="A16" s="20" t="s">
        <v>8</v>
      </c>
      <c r="B16" s="48">
        <v>420269</v>
      </c>
      <c r="C16" s="21">
        <v>12340.1</v>
      </c>
      <c r="D16" s="21">
        <f t="shared" si="1"/>
        <v>359</v>
      </c>
      <c r="E16" s="21">
        <f t="shared" si="4"/>
        <v>12699.1</v>
      </c>
      <c r="F16" s="21">
        <f t="shared" si="2"/>
        <v>6253</v>
      </c>
      <c r="G16" s="21">
        <f t="shared" si="2"/>
        <v>0</v>
      </c>
      <c r="H16" s="22">
        <f t="shared" si="2"/>
        <v>0</v>
      </c>
      <c r="I16" s="3">
        <f t="shared" si="3"/>
        <v>18952.099999999999</v>
      </c>
    </row>
    <row r="17" spans="1:9" ht="25.5" x14ac:dyDescent="0.2">
      <c r="A17" s="23" t="s">
        <v>9</v>
      </c>
      <c r="B17" s="49" t="s">
        <v>10</v>
      </c>
      <c r="C17" s="24">
        <v>82013.600000000006</v>
      </c>
      <c r="D17" s="24">
        <f t="shared" ref="D17:H17" si="5">SUM(D18,D22,D26)</f>
        <v>2247</v>
      </c>
      <c r="E17" s="24">
        <f>SUM(E18,E22,E26)</f>
        <v>84260.6</v>
      </c>
      <c r="F17" s="24">
        <f t="shared" si="5"/>
        <v>39599</v>
      </c>
      <c r="G17" s="24">
        <f t="shared" si="5"/>
        <v>0</v>
      </c>
      <c r="H17" s="25">
        <f t="shared" si="5"/>
        <v>0</v>
      </c>
      <c r="I17" s="3">
        <f t="shared" si="3"/>
        <v>123859.6</v>
      </c>
    </row>
    <row r="18" spans="1:9" x14ac:dyDescent="0.2">
      <c r="A18" s="26" t="s">
        <v>11</v>
      </c>
      <c r="B18" s="50" t="s">
        <v>12</v>
      </c>
      <c r="C18" s="24">
        <v>82013.600000000006</v>
      </c>
      <c r="D18" s="24">
        <f t="shared" ref="D18:H18" si="6">SUM(D19:D21)</f>
        <v>0</v>
      </c>
      <c r="E18" s="24">
        <f t="shared" si="6"/>
        <v>82013.600000000006</v>
      </c>
      <c r="F18" s="24">
        <f t="shared" si="6"/>
        <v>39599</v>
      </c>
      <c r="G18" s="24">
        <f t="shared" si="6"/>
        <v>0</v>
      </c>
      <c r="H18" s="25">
        <f t="shared" si="6"/>
        <v>0</v>
      </c>
      <c r="I18" s="3">
        <f t="shared" si="3"/>
        <v>121612.6</v>
      </c>
    </row>
    <row r="19" spans="1:9" x14ac:dyDescent="0.2">
      <c r="A19" s="27" t="s">
        <v>13</v>
      </c>
      <c r="B19" s="51" t="s">
        <v>14</v>
      </c>
      <c r="C19" s="21">
        <v>81959.600000000006</v>
      </c>
      <c r="D19" s="21">
        <f t="shared" ref="D19:D21" si="7">SUM(D100,D179,D227,D276,D356,D435,D484,D532,D581,D660,D739,D788,D836,D885)</f>
        <v>-32760</v>
      </c>
      <c r="E19" s="21">
        <f t="shared" ref="E19:E21" si="8">SUM(C19,D19)</f>
        <v>49199.600000000006</v>
      </c>
      <c r="F19" s="21">
        <f t="shared" ref="F19:H21" si="9">SUM(F100,F179,F227,F276,F356,F435,F484,F532,F581,F660,F739,F788,F836,F885)</f>
        <v>39599</v>
      </c>
      <c r="G19" s="21">
        <f t="shared" si="9"/>
        <v>0</v>
      </c>
      <c r="H19" s="22">
        <f t="shared" si="9"/>
        <v>0</v>
      </c>
      <c r="I19" s="3">
        <f t="shared" si="3"/>
        <v>88798.6</v>
      </c>
    </row>
    <row r="20" spans="1:9" x14ac:dyDescent="0.2">
      <c r="A20" s="27" t="s">
        <v>15</v>
      </c>
      <c r="B20" s="52" t="s">
        <v>16</v>
      </c>
      <c r="C20" s="21">
        <v>54</v>
      </c>
      <c r="D20" s="21">
        <f t="shared" si="7"/>
        <v>0</v>
      </c>
      <c r="E20" s="21">
        <f t="shared" si="8"/>
        <v>54</v>
      </c>
      <c r="F20" s="21">
        <f t="shared" si="9"/>
        <v>0</v>
      </c>
      <c r="G20" s="21">
        <f t="shared" si="9"/>
        <v>0</v>
      </c>
      <c r="H20" s="22">
        <f t="shared" si="9"/>
        <v>0</v>
      </c>
      <c r="I20" s="3">
        <f t="shared" si="3"/>
        <v>54</v>
      </c>
    </row>
    <row r="21" spans="1:9" x14ac:dyDescent="0.2">
      <c r="A21" s="27" t="s">
        <v>17</v>
      </c>
      <c r="B21" s="52" t="s">
        <v>18</v>
      </c>
      <c r="C21" s="21">
        <v>0</v>
      </c>
      <c r="D21" s="21">
        <f t="shared" si="7"/>
        <v>32760</v>
      </c>
      <c r="E21" s="21">
        <f t="shared" si="8"/>
        <v>32760</v>
      </c>
      <c r="F21" s="21">
        <f t="shared" si="9"/>
        <v>0</v>
      </c>
      <c r="G21" s="21">
        <f t="shared" si="9"/>
        <v>0</v>
      </c>
      <c r="H21" s="22">
        <f t="shared" si="9"/>
        <v>0</v>
      </c>
      <c r="I21" s="3">
        <f t="shared" si="3"/>
        <v>32760</v>
      </c>
    </row>
    <row r="22" spans="1:9" x14ac:dyDescent="0.2">
      <c r="A22" s="26" t="s">
        <v>19</v>
      </c>
      <c r="B22" s="53" t="s">
        <v>20</v>
      </c>
      <c r="C22" s="24">
        <v>0</v>
      </c>
      <c r="D22" s="24">
        <f t="shared" ref="D22:H22" si="10">SUM(D23:D25)</f>
        <v>2247</v>
      </c>
      <c r="E22" s="24">
        <f t="shared" si="10"/>
        <v>2247</v>
      </c>
      <c r="F22" s="24">
        <f t="shared" si="10"/>
        <v>0</v>
      </c>
      <c r="G22" s="24">
        <f t="shared" si="10"/>
        <v>0</v>
      </c>
      <c r="H22" s="25">
        <f t="shared" si="10"/>
        <v>0</v>
      </c>
      <c r="I22" s="3">
        <f t="shared" si="3"/>
        <v>2247</v>
      </c>
    </row>
    <row r="23" spans="1:9" x14ac:dyDescent="0.2">
      <c r="A23" s="27" t="s">
        <v>13</v>
      </c>
      <c r="B23" s="52" t="s">
        <v>21</v>
      </c>
      <c r="C23" s="21">
        <v>0</v>
      </c>
      <c r="D23" s="21">
        <f t="shared" ref="D23:D25" si="11">SUM(D104,D183,D231,D280,D360,D439,D488,D536,D585,D664,D743,D792,D840,D889)</f>
        <v>95</v>
      </c>
      <c r="E23" s="21">
        <f t="shared" ref="E23:E25" si="12">SUM(C23,D23)</f>
        <v>95</v>
      </c>
      <c r="F23" s="21">
        <f t="shared" ref="F23:H25" si="13">SUM(F104,F183,F231,F280,F360,F439,F488,F536,F585,F664,F743,F792,F840,F889)</f>
        <v>0</v>
      </c>
      <c r="G23" s="21">
        <f t="shared" si="13"/>
        <v>0</v>
      </c>
      <c r="H23" s="22">
        <f t="shared" si="13"/>
        <v>0</v>
      </c>
      <c r="I23" s="3">
        <f t="shared" si="3"/>
        <v>95</v>
      </c>
    </row>
    <row r="24" spans="1:9" x14ac:dyDescent="0.2">
      <c r="A24" s="27" t="s">
        <v>15</v>
      </c>
      <c r="B24" s="52" t="s">
        <v>22</v>
      </c>
      <c r="C24" s="21">
        <v>0</v>
      </c>
      <c r="D24" s="21">
        <f t="shared" si="11"/>
        <v>2152</v>
      </c>
      <c r="E24" s="21">
        <f t="shared" si="12"/>
        <v>2152</v>
      </c>
      <c r="F24" s="21">
        <f t="shared" si="13"/>
        <v>0</v>
      </c>
      <c r="G24" s="21">
        <f t="shared" si="13"/>
        <v>0</v>
      </c>
      <c r="H24" s="22">
        <f t="shared" si="13"/>
        <v>0</v>
      </c>
      <c r="I24" s="3">
        <f t="shared" si="3"/>
        <v>2152</v>
      </c>
    </row>
    <row r="25" spans="1:9" hidden="1" x14ac:dyDescent="0.2">
      <c r="A25" s="27" t="s">
        <v>17</v>
      </c>
      <c r="B25" s="52" t="s">
        <v>23</v>
      </c>
      <c r="C25" s="21">
        <v>0</v>
      </c>
      <c r="D25" s="21">
        <f t="shared" si="11"/>
        <v>0</v>
      </c>
      <c r="E25" s="21">
        <f t="shared" si="12"/>
        <v>0</v>
      </c>
      <c r="F25" s="21">
        <f t="shared" si="13"/>
        <v>0</v>
      </c>
      <c r="G25" s="21">
        <f t="shared" si="13"/>
        <v>0</v>
      </c>
      <c r="H25" s="22">
        <f t="shared" si="13"/>
        <v>0</v>
      </c>
      <c r="I25" s="3">
        <f t="shared" si="3"/>
        <v>0</v>
      </c>
    </row>
    <row r="26" spans="1:9" hidden="1" x14ac:dyDescent="0.2">
      <c r="A26" s="26" t="s">
        <v>24</v>
      </c>
      <c r="B26" s="53" t="s">
        <v>25</v>
      </c>
      <c r="C26" s="24">
        <v>0</v>
      </c>
      <c r="D26" s="24">
        <f t="shared" ref="D26:H26" si="14">SUM(D27:D29)</f>
        <v>0</v>
      </c>
      <c r="E26" s="24">
        <f t="shared" si="14"/>
        <v>0</v>
      </c>
      <c r="F26" s="24">
        <f t="shared" si="14"/>
        <v>0</v>
      </c>
      <c r="G26" s="24">
        <f t="shared" si="14"/>
        <v>0</v>
      </c>
      <c r="H26" s="25">
        <f t="shared" si="14"/>
        <v>0</v>
      </c>
      <c r="I26" s="3">
        <f t="shared" si="3"/>
        <v>0</v>
      </c>
    </row>
    <row r="27" spans="1:9" hidden="1" x14ac:dyDescent="0.2">
      <c r="A27" s="27" t="s">
        <v>13</v>
      </c>
      <c r="B27" s="52" t="s">
        <v>26</v>
      </c>
      <c r="C27" s="21">
        <v>0</v>
      </c>
      <c r="D27" s="21">
        <f t="shared" ref="D27:D29" si="15">SUM(D108,D187,D235,D284,D364,D443,D492,D540,D589,D668,D747,D796,D844,D893)</f>
        <v>0</v>
      </c>
      <c r="E27" s="21">
        <f t="shared" ref="E27:E29" si="16">SUM(C27,D27)</f>
        <v>0</v>
      </c>
      <c r="F27" s="21">
        <f t="shared" ref="F27:H29" si="17">SUM(F108,F187,F235,F284,F364,F443,F492,F540,F589,F668,F747,F796,F844,F893)</f>
        <v>0</v>
      </c>
      <c r="G27" s="21">
        <f t="shared" si="17"/>
        <v>0</v>
      </c>
      <c r="H27" s="22">
        <f t="shared" si="17"/>
        <v>0</v>
      </c>
      <c r="I27" s="3">
        <f t="shared" si="3"/>
        <v>0</v>
      </c>
    </row>
    <row r="28" spans="1:9" hidden="1" x14ac:dyDescent="0.2">
      <c r="A28" s="27" t="s">
        <v>15</v>
      </c>
      <c r="B28" s="52" t="s">
        <v>27</v>
      </c>
      <c r="C28" s="21">
        <v>0</v>
      </c>
      <c r="D28" s="21">
        <f t="shared" si="15"/>
        <v>0</v>
      </c>
      <c r="E28" s="21">
        <f t="shared" si="16"/>
        <v>0</v>
      </c>
      <c r="F28" s="21">
        <f t="shared" si="17"/>
        <v>0</v>
      </c>
      <c r="G28" s="21">
        <f t="shared" si="17"/>
        <v>0</v>
      </c>
      <c r="H28" s="22">
        <f t="shared" si="17"/>
        <v>0</v>
      </c>
      <c r="I28" s="3">
        <f t="shared" si="3"/>
        <v>0</v>
      </c>
    </row>
    <row r="29" spans="1:9" hidden="1" x14ac:dyDescent="0.2">
      <c r="A29" s="27" t="s">
        <v>17</v>
      </c>
      <c r="B29" s="52" t="s">
        <v>28</v>
      </c>
      <c r="C29" s="21">
        <v>0</v>
      </c>
      <c r="D29" s="21">
        <f t="shared" si="15"/>
        <v>0</v>
      </c>
      <c r="E29" s="21">
        <f t="shared" si="16"/>
        <v>0</v>
      </c>
      <c r="F29" s="21">
        <f t="shared" si="17"/>
        <v>0</v>
      </c>
      <c r="G29" s="21">
        <f t="shared" si="17"/>
        <v>0</v>
      </c>
      <c r="H29" s="22">
        <f t="shared" si="17"/>
        <v>0</v>
      </c>
      <c r="I29" s="3">
        <f t="shared" si="3"/>
        <v>0</v>
      </c>
    </row>
    <row r="30" spans="1:9" hidden="1" x14ac:dyDescent="0.2">
      <c r="A30" s="81"/>
      <c r="B30" s="95"/>
      <c r="C30" s="21"/>
      <c r="D30" s="21"/>
      <c r="E30" s="21"/>
      <c r="F30" s="21"/>
      <c r="G30" s="21"/>
      <c r="H30" s="22"/>
      <c r="I30" s="3">
        <f t="shared" si="3"/>
        <v>0</v>
      </c>
    </row>
    <row r="31" spans="1:9" s="6" customFormat="1" x14ac:dyDescent="0.2">
      <c r="A31" s="28" t="s">
        <v>58</v>
      </c>
      <c r="B31" s="54"/>
      <c r="C31" s="29">
        <v>120093.99999999999</v>
      </c>
      <c r="D31" s="29">
        <f>SUM(D32,D35,D58)</f>
        <v>0</v>
      </c>
      <c r="E31" s="29">
        <f t="shared" ref="E31:H31" si="18">SUM(E32,E35,E58)</f>
        <v>120093.99999999999</v>
      </c>
      <c r="F31" s="29">
        <f t="shared" si="18"/>
        <v>98577.3</v>
      </c>
      <c r="G31" s="29">
        <f t="shared" si="18"/>
        <v>612</v>
      </c>
      <c r="H31" s="30">
        <f t="shared" si="18"/>
        <v>612</v>
      </c>
      <c r="I31" s="19">
        <f t="shared" si="3"/>
        <v>219895.3</v>
      </c>
    </row>
    <row r="32" spans="1:9" x14ac:dyDescent="0.2">
      <c r="A32" s="31" t="s">
        <v>30</v>
      </c>
      <c r="B32" s="55">
        <v>20</v>
      </c>
      <c r="C32" s="24">
        <v>12</v>
      </c>
      <c r="D32" s="24">
        <f t="shared" ref="D32:H32" si="19">SUM(D33)</f>
        <v>0</v>
      </c>
      <c r="E32" s="24">
        <f t="shared" si="19"/>
        <v>12</v>
      </c>
      <c r="F32" s="24">
        <f t="shared" si="19"/>
        <v>0</v>
      </c>
      <c r="G32" s="24">
        <f t="shared" si="19"/>
        <v>0</v>
      </c>
      <c r="H32" s="25">
        <f t="shared" si="19"/>
        <v>0</v>
      </c>
      <c r="I32" s="3">
        <f t="shared" si="3"/>
        <v>12</v>
      </c>
    </row>
    <row r="33" spans="1:9" x14ac:dyDescent="0.2">
      <c r="A33" s="27" t="s">
        <v>31</v>
      </c>
      <c r="B33" s="56" t="s">
        <v>32</v>
      </c>
      <c r="C33" s="21">
        <v>12</v>
      </c>
      <c r="D33" s="21">
        <f>SUM(D66,D145,D322,D401,D626,D705)</f>
        <v>0</v>
      </c>
      <c r="E33" s="21">
        <f>C33+D33</f>
        <v>12</v>
      </c>
      <c r="F33" s="21">
        <f>SUM(F66,F145,F322,F401,F626,F705)</f>
        <v>0</v>
      </c>
      <c r="G33" s="21">
        <f>SUM(G66,G145,G322,G401,G626,G705)</f>
        <v>0</v>
      </c>
      <c r="H33" s="22">
        <f>SUM(H66,H145,H322,H401,H626,H705)</f>
        <v>0</v>
      </c>
      <c r="I33" s="3">
        <f t="shared" si="3"/>
        <v>12</v>
      </c>
    </row>
    <row r="34" spans="1:9" hidden="1" x14ac:dyDescent="0.2">
      <c r="A34" s="27"/>
      <c r="B34" s="51"/>
      <c r="C34" s="21"/>
      <c r="D34" s="21"/>
      <c r="E34" s="21"/>
      <c r="F34" s="21"/>
      <c r="G34" s="21"/>
      <c r="H34" s="22"/>
      <c r="I34" s="3">
        <f t="shared" si="3"/>
        <v>0</v>
      </c>
    </row>
    <row r="35" spans="1:9" ht="25.5" x14ac:dyDescent="0.2">
      <c r="A35" s="31" t="s">
        <v>33</v>
      </c>
      <c r="B35" s="57">
        <v>58</v>
      </c>
      <c r="C35" s="24">
        <v>120081.99999999999</v>
      </c>
      <c r="D35" s="24">
        <f t="shared" ref="D35:H35" si="20">SUM(D36,D43,D50)</f>
        <v>0</v>
      </c>
      <c r="E35" s="24">
        <f t="shared" si="20"/>
        <v>120081.99999999999</v>
      </c>
      <c r="F35" s="24">
        <f t="shared" si="20"/>
        <v>98577.3</v>
      </c>
      <c r="G35" s="24">
        <f t="shared" si="20"/>
        <v>612</v>
      </c>
      <c r="H35" s="25">
        <f t="shared" si="20"/>
        <v>612</v>
      </c>
      <c r="I35" s="3">
        <f t="shared" si="3"/>
        <v>219883.3</v>
      </c>
    </row>
    <row r="36" spans="1:9" x14ac:dyDescent="0.2">
      <c r="A36" s="31" t="s">
        <v>34</v>
      </c>
      <c r="B36" s="58" t="s">
        <v>35</v>
      </c>
      <c r="C36" s="24">
        <v>115446.99999999999</v>
      </c>
      <c r="D36" s="24">
        <f t="shared" ref="D36:H36" si="21">SUM(D40,D41,D42)</f>
        <v>0</v>
      </c>
      <c r="E36" s="24">
        <f t="shared" si="21"/>
        <v>115446.99999999999</v>
      </c>
      <c r="F36" s="24">
        <f t="shared" si="21"/>
        <v>98477.3</v>
      </c>
      <c r="G36" s="24">
        <f t="shared" si="21"/>
        <v>612</v>
      </c>
      <c r="H36" s="25">
        <f t="shared" si="21"/>
        <v>612</v>
      </c>
      <c r="I36" s="3">
        <f t="shared" si="3"/>
        <v>215148.3</v>
      </c>
    </row>
    <row r="37" spans="1:9" hidden="1" x14ac:dyDescent="0.2">
      <c r="A37" s="32" t="s">
        <v>1</v>
      </c>
      <c r="B37" s="59"/>
      <c r="C37" s="24"/>
      <c r="D37" s="24"/>
      <c r="E37" s="24"/>
      <c r="F37" s="24"/>
      <c r="G37" s="24"/>
      <c r="H37" s="25"/>
      <c r="I37" s="3">
        <f t="shared" si="3"/>
        <v>0</v>
      </c>
    </row>
    <row r="38" spans="1:9" x14ac:dyDescent="0.2">
      <c r="A38" s="32" t="s">
        <v>36</v>
      </c>
      <c r="B38" s="59"/>
      <c r="C38" s="24">
        <v>848.99999999998545</v>
      </c>
      <c r="D38" s="24">
        <f t="shared" ref="D38:H38" si="22">D40+D41+D42-D39</f>
        <v>0</v>
      </c>
      <c r="E38" s="24">
        <f t="shared" si="22"/>
        <v>848.99999999998545</v>
      </c>
      <c r="F38" s="24">
        <f>F40+F41+F42-F39</f>
        <v>6365.3000000000029</v>
      </c>
      <c r="G38" s="24">
        <f t="shared" si="22"/>
        <v>612</v>
      </c>
      <c r="H38" s="25">
        <f t="shared" si="22"/>
        <v>612</v>
      </c>
      <c r="I38" s="3">
        <f t="shared" si="3"/>
        <v>8438.2999999999884</v>
      </c>
    </row>
    <row r="39" spans="1:9" x14ac:dyDescent="0.2">
      <c r="A39" s="32" t="s">
        <v>37</v>
      </c>
      <c r="B39" s="59"/>
      <c r="C39" s="24">
        <v>114598</v>
      </c>
      <c r="D39" s="24">
        <f t="shared" ref="D39:H42" si="23">SUM(D72,D151,D328,D407,D632,D711)</f>
        <v>0</v>
      </c>
      <c r="E39" s="24">
        <f t="shared" si="23"/>
        <v>114598</v>
      </c>
      <c r="F39" s="24">
        <f t="shared" si="23"/>
        <v>92112</v>
      </c>
      <c r="G39" s="24">
        <f t="shared" si="23"/>
        <v>0</v>
      </c>
      <c r="H39" s="25">
        <f t="shared" si="23"/>
        <v>0</v>
      </c>
      <c r="I39" s="3">
        <f t="shared" si="3"/>
        <v>206710</v>
      </c>
    </row>
    <row r="40" spans="1:9" x14ac:dyDescent="0.2">
      <c r="A40" s="20" t="s">
        <v>38</v>
      </c>
      <c r="B40" s="60" t="s">
        <v>39</v>
      </c>
      <c r="C40" s="21">
        <v>29442.3</v>
      </c>
      <c r="D40" s="21">
        <f t="shared" si="23"/>
        <v>0</v>
      </c>
      <c r="E40" s="21">
        <f t="shared" ref="E40:E42" si="24">C40+D40</f>
        <v>29442.3</v>
      </c>
      <c r="F40" s="21">
        <f t="shared" si="23"/>
        <v>44621.3</v>
      </c>
      <c r="G40" s="21">
        <f t="shared" si="23"/>
        <v>0</v>
      </c>
      <c r="H40" s="22">
        <f t="shared" si="23"/>
        <v>0</v>
      </c>
      <c r="I40" s="3">
        <f t="shared" si="3"/>
        <v>74063.600000000006</v>
      </c>
    </row>
    <row r="41" spans="1:9" x14ac:dyDescent="0.2">
      <c r="A41" s="20" t="s">
        <v>40</v>
      </c>
      <c r="B41" s="60" t="s">
        <v>41</v>
      </c>
      <c r="C41" s="21">
        <v>84175.799999999988</v>
      </c>
      <c r="D41" s="21">
        <f t="shared" si="23"/>
        <v>0</v>
      </c>
      <c r="E41" s="21">
        <f t="shared" si="24"/>
        <v>84175.799999999988</v>
      </c>
      <c r="F41" s="21">
        <f t="shared" si="23"/>
        <v>41102.699999999997</v>
      </c>
      <c r="G41" s="21">
        <f t="shared" si="23"/>
        <v>0</v>
      </c>
      <c r="H41" s="22">
        <f t="shared" si="23"/>
        <v>0</v>
      </c>
      <c r="I41" s="3">
        <f t="shared" si="3"/>
        <v>125278.49999999999</v>
      </c>
    </row>
    <row r="42" spans="1:9" x14ac:dyDescent="0.2">
      <c r="A42" s="20" t="s">
        <v>42</v>
      </c>
      <c r="B42" s="61" t="s">
        <v>43</v>
      </c>
      <c r="C42" s="21">
        <v>1828.9</v>
      </c>
      <c r="D42" s="21">
        <f t="shared" si="23"/>
        <v>0</v>
      </c>
      <c r="E42" s="21">
        <f t="shared" si="24"/>
        <v>1828.9</v>
      </c>
      <c r="F42" s="21">
        <f t="shared" si="23"/>
        <v>12753.3</v>
      </c>
      <c r="G42" s="21">
        <f t="shared" si="23"/>
        <v>612</v>
      </c>
      <c r="H42" s="22">
        <f t="shared" si="23"/>
        <v>612</v>
      </c>
      <c r="I42" s="3">
        <f t="shared" si="3"/>
        <v>15806.199999999999</v>
      </c>
    </row>
    <row r="43" spans="1:9" x14ac:dyDescent="0.2">
      <c r="A43" s="31" t="s">
        <v>44</v>
      </c>
      <c r="B43" s="62" t="s">
        <v>45</v>
      </c>
      <c r="C43" s="24">
        <v>4349</v>
      </c>
      <c r="D43" s="24">
        <f t="shared" ref="D43:H43" si="25">SUM(D47,D48,D49)</f>
        <v>0</v>
      </c>
      <c r="E43" s="24">
        <f t="shared" si="25"/>
        <v>4349</v>
      </c>
      <c r="F43" s="24">
        <f t="shared" si="25"/>
        <v>0</v>
      </c>
      <c r="G43" s="24">
        <f t="shared" si="25"/>
        <v>0</v>
      </c>
      <c r="H43" s="25">
        <f t="shared" si="25"/>
        <v>0</v>
      </c>
      <c r="I43" s="3">
        <f t="shared" si="3"/>
        <v>4349</v>
      </c>
    </row>
    <row r="44" spans="1:9" hidden="1" x14ac:dyDescent="0.2">
      <c r="A44" s="82" t="s">
        <v>1</v>
      </c>
      <c r="B44" s="62"/>
      <c r="C44" s="24"/>
      <c r="D44" s="24"/>
      <c r="E44" s="24"/>
      <c r="F44" s="24"/>
      <c r="G44" s="24"/>
      <c r="H44" s="25"/>
      <c r="I44" s="3">
        <f t="shared" si="3"/>
        <v>0</v>
      </c>
    </row>
    <row r="45" spans="1:9" x14ac:dyDescent="0.2">
      <c r="A45" s="32" t="s">
        <v>36</v>
      </c>
      <c r="B45" s="59"/>
      <c r="C45" s="24">
        <v>4117</v>
      </c>
      <c r="D45" s="24">
        <f t="shared" ref="D45:H45" si="26">D47+D48+D49-D46</f>
        <v>0</v>
      </c>
      <c r="E45" s="24">
        <f t="shared" si="26"/>
        <v>4117</v>
      </c>
      <c r="F45" s="24">
        <f t="shared" si="26"/>
        <v>0</v>
      </c>
      <c r="G45" s="24">
        <f t="shared" si="26"/>
        <v>0</v>
      </c>
      <c r="H45" s="25">
        <f t="shared" si="26"/>
        <v>0</v>
      </c>
      <c r="I45" s="3">
        <f t="shared" si="3"/>
        <v>4117</v>
      </c>
    </row>
    <row r="46" spans="1:9" x14ac:dyDescent="0.2">
      <c r="A46" s="32" t="s">
        <v>37</v>
      </c>
      <c r="B46" s="59"/>
      <c r="C46" s="24">
        <v>232</v>
      </c>
      <c r="D46" s="24">
        <f t="shared" ref="D46:H49" si="27">SUM(D79,D158,D335,D414,D639,D718)</f>
        <v>0</v>
      </c>
      <c r="E46" s="24">
        <f t="shared" si="27"/>
        <v>232</v>
      </c>
      <c r="F46" s="24">
        <f t="shared" si="27"/>
        <v>0</v>
      </c>
      <c r="G46" s="24">
        <f t="shared" si="27"/>
        <v>0</v>
      </c>
      <c r="H46" s="25">
        <f t="shared" si="27"/>
        <v>0</v>
      </c>
      <c r="I46" s="3">
        <f t="shared" si="3"/>
        <v>232</v>
      </c>
    </row>
    <row r="47" spans="1:9" x14ac:dyDescent="0.2">
      <c r="A47" s="20" t="s">
        <v>38</v>
      </c>
      <c r="B47" s="61" t="s">
        <v>46</v>
      </c>
      <c r="C47" s="21">
        <v>666</v>
      </c>
      <c r="D47" s="21">
        <f t="shared" si="27"/>
        <v>0</v>
      </c>
      <c r="E47" s="21">
        <f t="shared" ref="E47:E49" si="28">C47+D47</f>
        <v>666</v>
      </c>
      <c r="F47" s="21">
        <f t="shared" si="27"/>
        <v>0</v>
      </c>
      <c r="G47" s="21">
        <f t="shared" si="27"/>
        <v>0</v>
      </c>
      <c r="H47" s="22">
        <f t="shared" si="27"/>
        <v>0</v>
      </c>
      <c r="I47" s="3">
        <f t="shared" si="3"/>
        <v>666</v>
      </c>
    </row>
    <row r="48" spans="1:9" x14ac:dyDescent="0.2">
      <c r="A48" s="20" t="s">
        <v>40</v>
      </c>
      <c r="B48" s="61" t="s">
        <v>47</v>
      </c>
      <c r="C48" s="21">
        <v>3683</v>
      </c>
      <c r="D48" s="21">
        <f t="shared" si="27"/>
        <v>0</v>
      </c>
      <c r="E48" s="21">
        <f t="shared" si="28"/>
        <v>3683</v>
      </c>
      <c r="F48" s="21">
        <f t="shared" si="27"/>
        <v>0</v>
      </c>
      <c r="G48" s="21">
        <f t="shared" si="27"/>
        <v>0</v>
      </c>
      <c r="H48" s="22">
        <f t="shared" si="27"/>
        <v>0</v>
      </c>
      <c r="I48" s="3">
        <f t="shared" si="3"/>
        <v>3683</v>
      </c>
    </row>
    <row r="49" spans="1:9" hidden="1" x14ac:dyDescent="0.2">
      <c r="A49" s="20" t="s">
        <v>42</v>
      </c>
      <c r="B49" s="61" t="s">
        <v>48</v>
      </c>
      <c r="C49" s="21">
        <v>0</v>
      </c>
      <c r="D49" s="21">
        <f t="shared" si="27"/>
        <v>0</v>
      </c>
      <c r="E49" s="21">
        <f t="shared" si="28"/>
        <v>0</v>
      </c>
      <c r="F49" s="21">
        <f t="shared" si="27"/>
        <v>0</v>
      </c>
      <c r="G49" s="21">
        <f t="shared" si="27"/>
        <v>0</v>
      </c>
      <c r="H49" s="22">
        <f t="shared" si="27"/>
        <v>0</v>
      </c>
      <c r="I49" s="3">
        <f t="shared" si="3"/>
        <v>0</v>
      </c>
    </row>
    <row r="50" spans="1:9" x14ac:dyDescent="0.2">
      <c r="A50" s="31" t="s">
        <v>49</v>
      </c>
      <c r="B50" s="63" t="s">
        <v>50</v>
      </c>
      <c r="C50" s="24">
        <v>286</v>
      </c>
      <c r="D50" s="24">
        <f t="shared" ref="D50:H50" si="29">SUM(D54,D55,D56)</f>
        <v>0</v>
      </c>
      <c r="E50" s="24">
        <f t="shared" si="29"/>
        <v>286</v>
      </c>
      <c r="F50" s="24">
        <f t="shared" si="29"/>
        <v>100</v>
      </c>
      <c r="G50" s="24">
        <f t="shared" si="29"/>
        <v>0</v>
      </c>
      <c r="H50" s="25">
        <f t="shared" si="29"/>
        <v>0</v>
      </c>
      <c r="I50" s="3">
        <f t="shared" si="3"/>
        <v>386</v>
      </c>
    </row>
    <row r="51" spans="1:9" hidden="1" x14ac:dyDescent="0.2">
      <c r="A51" s="82" t="s">
        <v>1</v>
      </c>
      <c r="B51" s="63"/>
      <c r="C51" s="24"/>
      <c r="D51" s="24"/>
      <c r="E51" s="24"/>
      <c r="F51" s="24"/>
      <c r="G51" s="24"/>
      <c r="H51" s="25"/>
      <c r="I51" s="3">
        <f t="shared" si="3"/>
        <v>0</v>
      </c>
    </row>
    <row r="52" spans="1:9" x14ac:dyDescent="0.2">
      <c r="A52" s="32" t="s">
        <v>36</v>
      </c>
      <c r="B52" s="59"/>
      <c r="C52" s="24">
        <v>261</v>
      </c>
      <c r="D52" s="24">
        <f t="shared" ref="D52:H52" si="30">D54+D55+D56-D53</f>
        <v>0</v>
      </c>
      <c r="E52" s="24">
        <f t="shared" si="30"/>
        <v>261</v>
      </c>
      <c r="F52" s="24">
        <f t="shared" si="30"/>
        <v>0</v>
      </c>
      <c r="G52" s="24">
        <f t="shared" si="30"/>
        <v>0</v>
      </c>
      <c r="H52" s="25">
        <f t="shared" si="30"/>
        <v>0</v>
      </c>
      <c r="I52" s="3">
        <f t="shared" si="3"/>
        <v>261</v>
      </c>
    </row>
    <row r="53" spans="1:9" x14ac:dyDescent="0.2">
      <c r="A53" s="32" t="s">
        <v>37</v>
      </c>
      <c r="B53" s="59"/>
      <c r="C53" s="24">
        <v>25</v>
      </c>
      <c r="D53" s="24">
        <f t="shared" ref="D53:H56" si="31">SUM(D86,D165,D342,D421,D646,D725)</f>
        <v>0</v>
      </c>
      <c r="E53" s="24">
        <f t="shared" si="31"/>
        <v>25</v>
      </c>
      <c r="F53" s="24">
        <f t="shared" si="31"/>
        <v>100</v>
      </c>
      <c r="G53" s="24">
        <f t="shared" si="31"/>
        <v>0</v>
      </c>
      <c r="H53" s="25">
        <f t="shared" si="31"/>
        <v>0</v>
      </c>
      <c r="I53" s="3">
        <f t="shared" si="3"/>
        <v>125</v>
      </c>
    </row>
    <row r="54" spans="1:9" x14ac:dyDescent="0.2">
      <c r="A54" s="20" t="s">
        <v>38</v>
      </c>
      <c r="B54" s="61" t="s">
        <v>51</v>
      </c>
      <c r="C54" s="21">
        <v>28</v>
      </c>
      <c r="D54" s="21">
        <f t="shared" si="31"/>
        <v>0</v>
      </c>
      <c r="E54" s="21">
        <f t="shared" ref="E54:E56" si="32">C54+D54</f>
        <v>28</v>
      </c>
      <c r="F54" s="21">
        <f t="shared" si="31"/>
        <v>10</v>
      </c>
      <c r="G54" s="21">
        <f t="shared" si="31"/>
        <v>0</v>
      </c>
      <c r="H54" s="22">
        <f t="shared" si="31"/>
        <v>0</v>
      </c>
      <c r="I54" s="3">
        <f t="shared" si="3"/>
        <v>38</v>
      </c>
    </row>
    <row r="55" spans="1:9" x14ac:dyDescent="0.2">
      <c r="A55" s="20" t="s">
        <v>40</v>
      </c>
      <c r="B55" s="61" t="s">
        <v>52</v>
      </c>
      <c r="C55" s="21">
        <v>258</v>
      </c>
      <c r="D55" s="21">
        <f t="shared" si="31"/>
        <v>0</v>
      </c>
      <c r="E55" s="21">
        <f t="shared" si="32"/>
        <v>258</v>
      </c>
      <c r="F55" s="21">
        <f t="shared" si="31"/>
        <v>90</v>
      </c>
      <c r="G55" s="21">
        <f t="shared" si="31"/>
        <v>0</v>
      </c>
      <c r="H55" s="22">
        <f t="shared" si="31"/>
        <v>0</v>
      </c>
      <c r="I55" s="3">
        <f t="shared" si="3"/>
        <v>348</v>
      </c>
    </row>
    <row r="56" spans="1:9" hidden="1" x14ac:dyDescent="0.2">
      <c r="A56" s="20" t="s">
        <v>42</v>
      </c>
      <c r="B56" s="61" t="s">
        <v>53</v>
      </c>
      <c r="C56" s="21">
        <v>0</v>
      </c>
      <c r="D56" s="21">
        <f t="shared" si="31"/>
        <v>0</v>
      </c>
      <c r="E56" s="21">
        <f t="shared" si="32"/>
        <v>0</v>
      </c>
      <c r="F56" s="21">
        <f t="shared" si="31"/>
        <v>0</v>
      </c>
      <c r="G56" s="21">
        <f t="shared" si="31"/>
        <v>0</v>
      </c>
      <c r="H56" s="22">
        <f t="shared" si="31"/>
        <v>0</v>
      </c>
      <c r="I56" s="3">
        <f t="shared" si="3"/>
        <v>0</v>
      </c>
    </row>
    <row r="57" spans="1:9" hidden="1" x14ac:dyDescent="0.2">
      <c r="A57" s="83"/>
      <c r="B57" s="95"/>
      <c r="C57" s="21"/>
      <c r="D57" s="21"/>
      <c r="E57" s="21"/>
      <c r="F57" s="21"/>
      <c r="G57" s="21"/>
      <c r="H57" s="22"/>
      <c r="I57" s="3">
        <f t="shared" si="3"/>
        <v>0</v>
      </c>
    </row>
    <row r="58" spans="1:9" hidden="1" x14ac:dyDescent="0.2">
      <c r="A58" s="26" t="s">
        <v>54</v>
      </c>
      <c r="B58" s="63" t="s">
        <v>55</v>
      </c>
      <c r="C58" s="24">
        <v>0</v>
      </c>
      <c r="D58" s="24">
        <f>SUM(D91,D170,D347,D426,D651,D730)</f>
        <v>0</v>
      </c>
      <c r="E58" s="24">
        <f>C58+D58</f>
        <v>0</v>
      </c>
      <c r="F58" s="24">
        <f>SUM(F91,F170,F347,F426,F651,F730)</f>
        <v>0</v>
      </c>
      <c r="G58" s="24">
        <f>SUM(G91,G170,G347,G426,G651,G730)</f>
        <v>0</v>
      </c>
      <c r="H58" s="25">
        <f>SUM(H91,H170,H347,H426,H651,H730)</f>
        <v>0</v>
      </c>
      <c r="I58" s="3">
        <f t="shared" si="3"/>
        <v>0</v>
      </c>
    </row>
    <row r="59" spans="1:9" hidden="1" x14ac:dyDescent="0.2">
      <c r="A59" s="83"/>
      <c r="B59" s="95"/>
      <c r="C59" s="21"/>
      <c r="D59" s="21"/>
      <c r="E59" s="21"/>
      <c r="F59" s="21"/>
      <c r="G59" s="21"/>
      <c r="H59" s="22"/>
      <c r="I59" s="3">
        <f t="shared" si="3"/>
        <v>0</v>
      </c>
    </row>
    <row r="60" spans="1:9" hidden="1" x14ac:dyDescent="0.2">
      <c r="A60" s="26" t="s">
        <v>56</v>
      </c>
      <c r="B60" s="63"/>
      <c r="C60" s="24">
        <v>0</v>
      </c>
      <c r="D60" s="24">
        <f t="shared" ref="D60:H60" si="33">D13-D31</f>
        <v>0</v>
      </c>
      <c r="E60" s="24">
        <f t="shared" si="33"/>
        <v>0</v>
      </c>
      <c r="F60" s="24">
        <f t="shared" si="33"/>
        <v>0</v>
      </c>
      <c r="G60" s="24">
        <f t="shared" si="33"/>
        <v>0</v>
      </c>
      <c r="H60" s="25">
        <f t="shared" si="33"/>
        <v>0</v>
      </c>
      <c r="I60" s="3">
        <f t="shared" si="3"/>
        <v>0</v>
      </c>
    </row>
    <row r="61" spans="1:9" hidden="1" x14ac:dyDescent="0.2">
      <c r="A61" s="84"/>
      <c r="B61" s="94"/>
      <c r="C61" s="21"/>
      <c r="D61" s="21"/>
      <c r="E61" s="21"/>
      <c r="F61" s="21"/>
      <c r="G61" s="21"/>
      <c r="H61" s="22"/>
      <c r="I61" s="3">
        <f t="shared" si="3"/>
        <v>0</v>
      </c>
    </row>
    <row r="62" spans="1:9" hidden="1" x14ac:dyDescent="0.2">
      <c r="A62" s="81" t="s">
        <v>1</v>
      </c>
      <c r="B62" s="95"/>
      <c r="C62" s="21"/>
      <c r="D62" s="21"/>
      <c r="E62" s="21"/>
      <c r="F62" s="21"/>
      <c r="G62" s="21"/>
      <c r="H62" s="22"/>
      <c r="I62" s="3">
        <f t="shared" si="3"/>
        <v>0</v>
      </c>
    </row>
    <row r="63" spans="1:9" s="6" customFormat="1" x14ac:dyDescent="0.2">
      <c r="A63" s="28" t="s">
        <v>59</v>
      </c>
      <c r="B63" s="54" t="s">
        <v>60</v>
      </c>
      <c r="C63" s="29">
        <v>349</v>
      </c>
      <c r="D63" s="29">
        <f t="shared" ref="D63:H63" si="34">SUM(D93)</f>
        <v>0</v>
      </c>
      <c r="E63" s="29">
        <f t="shared" si="34"/>
        <v>349</v>
      </c>
      <c r="F63" s="29">
        <f t="shared" si="34"/>
        <v>0</v>
      </c>
      <c r="G63" s="29">
        <f t="shared" si="34"/>
        <v>0</v>
      </c>
      <c r="H63" s="30">
        <f t="shared" si="34"/>
        <v>0</v>
      </c>
      <c r="I63" s="19">
        <f t="shared" si="3"/>
        <v>349</v>
      </c>
    </row>
    <row r="64" spans="1:9" x14ac:dyDescent="0.2">
      <c r="A64" s="33" t="s">
        <v>80</v>
      </c>
      <c r="B64" s="64"/>
      <c r="C64" s="34">
        <v>349</v>
      </c>
      <c r="D64" s="34">
        <f t="shared" ref="D64:H64" si="35">SUM(D65,D68,D91)</f>
        <v>0</v>
      </c>
      <c r="E64" s="34">
        <f t="shared" si="35"/>
        <v>349</v>
      </c>
      <c r="F64" s="34">
        <f t="shared" si="35"/>
        <v>0</v>
      </c>
      <c r="G64" s="34">
        <f t="shared" si="35"/>
        <v>0</v>
      </c>
      <c r="H64" s="35">
        <f t="shared" si="35"/>
        <v>0</v>
      </c>
      <c r="I64" s="3">
        <f t="shared" si="3"/>
        <v>349</v>
      </c>
    </row>
    <row r="65" spans="1:9" hidden="1" x14ac:dyDescent="0.2">
      <c r="A65" s="31" t="s">
        <v>30</v>
      </c>
      <c r="B65" s="55">
        <v>20</v>
      </c>
      <c r="C65" s="24">
        <v>0</v>
      </c>
      <c r="D65" s="24">
        <f t="shared" ref="D65:H65" si="36">SUM(D66)</f>
        <v>0</v>
      </c>
      <c r="E65" s="24">
        <f t="shared" si="36"/>
        <v>0</v>
      </c>
      <c r="F65" s="24">
        <f t="shared" si="36"/>
        <v>0</v>
      </c>
      <c r="G65" s="24">
        <f t="shared" si="36"/>
        <v>0</v>
      </c>
      <c r="H65" s="25">
        <f t="shared" si="36"/>
        <v>0</v>
      </c>
      <c r="I65" s="3">
        <f t="shared" si="3"/>
        <v>0</v>
      </c>
    </row>
    <row r="66" spans="1:9" hidden="1" x14ac:dyDescent="0.2">
      <c r="A66" s="27" t="s">
        <v>31</v>
      </c>
      <c r="B66" s="56" t="s">
        <v>32</v>
      </c>
      <c r="C66" s="21">
        <v>0</v>
      </c>
      <c r="D66" s="21">
        <f>D113</f>
        <v>0</v>
      </c>
      <c r="E66" s="21">
        <f>C66+D66</f>
        <v>0</v>
      </c>
      <c r="F66" s="21">
        <f t="shared" ref="F66:H66" si="37">F113</f>
        <v>0</v>
      </c>
      <c r="G66" s="21">
        <f t="shared" si="37"/>
        <v>0</v>
      </c>
      <c r="H66" s="22">
        <f t="shared" si="37"/>
        <v>0</v>
      </c>
      <c r="I66" s="3">
        <f t="shared" si="3"/>
        <v>0</v>
      </c>
    </row>
    <row r="67" spans="1:9" hidden="1" x14ac:dyDescent="0.2">
      <c r="A67" s="27"/>
      <c r="B67" s="51"/>
      <c r="C67" s="21"/>
      <c r="D67" s="21"/>
      <c r="E67" s="21"/>
      <c r="F67" s="21"/>
      <c r="G67" s="21"/>
      <c r="H67" s="22"/>
      <c r="I67" s="3">
        <f t="shared" si="3"/>
        <v>0</v>
      </c>
    </row>
    <row r="68" spans="1:9" ht="25.5" x14ac:dyDescent="0.2">
      <c r="A68" s="31" t="s">
        <v>33</v>
      </c>
      <c r="B68" s="57">
        <v>58</v>
      </c>
      <c r="C68" s="24">
        <v>349</v>
      </c>
      <c r="D68" s="24">
        <f t="shared" ref="D68:H68" si="38">SUM(D69,D76,D83)</f>
        <v>0</v>
      </c>
      <c r="E68" s="24">
        <f t="shared" si="38"/>
        <v>349</v>
      </c>
      <c r="F68" s="24">
        <f t="shared" si="38"/>
        <v>0</v>
      </c>
      <c r="G68" s="24">
        <f t="shared" si="38"/>
        <v>0</v>
      </c>
      <c r="H68" s="25">
        <f t="shared" si="38"/>
        <v>0</v>
      </c>
      <c r="I68" s="3">
        <f t="shared" si="3"/>
        <v>349</v>
      </c>
    </row>
    <row r="69" spans="1:9" hidden="1" x14ac:dyDescent="0.2">
      <c r="A69" s="31" t="s">
        <v>34</v>
      </c>
      <c r="B69" s="58" t="s">
        <v>35</v>
      </c>
      <c r="C69" s="24">
        <v>0</v>
      </c>
      <c r="D69" s="24">
        <f t="shared" ref="D69:H69" si="39">SUM(D73,D74,D75)</f>
        <v>0</v>
      </c>
      <c r="E69" s="24">
        <f t="shared" si="39"/>
        <v>0</v>
      </c>
      <c r="F69" s="24">
        <f t="shared" si="39"/>
        <v>0</v>
      </c>
      <c r="G69" s="24">
        <f t="shared" si="39"/>
        <v>0</v>
      </c>
      <c r="H69" s="25">
        <f t="shared" si="39"/>
        <v>0</v>
      </c>
      <c r="I69" s="3">
        <f t="shared" si="3"/>
        <v>0</v>
      </c>
    </row>
    <row r="70" spans="1:9" hidden="1" x14ac:dyDescent="0.2">
      <c r="A70" s="32" t="s">
        <v>1</v>
      </c>
      <c r="B70" s="59"/>
      <c r="C70" s="24"/>
      <c r="D70" s="24"/>
      <c r="E70" s="24"/>
      <c r="F70" s="24"/>
      <c r="G70" s="24"/>
      <c r="H70" s="25"/>
      <c r="I70" s="3">
        <f t="shared" si="3"/>
        <v>0</v>
      </c>
    </row>
    <row r="71" spans="1:9" hidden="1" x14ac:dyDescent="0.2">
      <c r="A71" s="32" t="s">
        <v>36</v>
      </c>
      <c r="B71" s="59"/>
      <c r="C71" s="24">
        <v>0</v>
      </c>
      <c r="D71" s="24">
        <f t="shared" ref="D71:H71" si="40">D73+D74+D75-D72</f>
        <v>0</v>
      </c>
      <c r="E71" s="24">
        <f t="shared" si="40"/>
        <v>0</v>
      </c>
      <c r="F71" s="24">
        <f t="shared" si="40"/>
        <v>0</v>
      </c>
      <c r="G71" s="24">
        <f t="shared" si="40"/>
        <v>0</v>
      </c>
      <c r="H71" s="25">
        <f t="shared" si="40"/>
        <v>0</v>
      </c>
      <c r="I71" s="3">
        <f t="shared" si="3"/>
        <v>0</v>
      </c>
    </row>
    <row r="72" spans="1:9" hidden="1" x14ac:dyDescent="0.2">
      <c r="A72" s="32" t="s">
        <v>37</v>
      </c>
      <c r="B72" s="59"/>
      <c r="C72" s="24">
        <v>0</v>
      </c>
      <c r="D72" s="24">
        <f t="shared" ref="D72:H75" si="41">D119</f>
        <v>0</v>
      </c>
      <c r="E72" s="24">
        <f t="shared" si="41"/>
        <v>0</v>
      </c>
      <c r="F72" s="24">
        <f t="shared" si="41"/>
        <v>0</v>
      </c>
      <c r="G72" s="24">
        <f t="shared" si="41"/>
        <v>0</v>
      </c>
      <c r="H72" s="25">
        <f t="shared" si="41"/>
        <v>0</v>
      </c>
      <c r="I72" s="3">
        <f t="shared" si="3"/>
        <v>0</v>
      </c>
    </row>
    <row r="73" spans="1:9" hidden="1" x14ac:dyDescent="0.2">
      <c r="A73" s="20" t="s">
        <v>38</v>
      </c>
      <c r="B73" s="60" t="s">
        <v>39</v>
      </c>
      <c r="C73" s="21">
        <v>0</v>
      </c>
      <c r="D73" s="21">
        <f t="shared" si="41"/>
        <v>0</v>
      </c>
      <c r="E73" s="21">
        <f t="shared" ref="E73:E75" si="42">C73+D73</f>
        <v>0</v>
      </c>
      <c r="F73" s="21">
        <f t="shared" si="41"/>
        <v>0</v>
      </c>
      <c r="G73" s="21">
        <f t="shared" si="41"/>
        <v>0</v>
      </c>
      <c r="H73" s="22">
        <f t="shared" si="41"/>
        <v>0</v>
      </c>
      <c r="I73" s="3">
        <f t="shared" si="3"/>
        <v>0</v>
      </c>
    </row>
    <row r="74" spans="1:9" hidden="1" x14ac:dyDescent="0.2">
      <c r="A74" s="20" t="s">
        <v>40</v>
      </c>
      <c r="B74" s="60" t="s">
        <v>41</v>
      </c>
      <c r="C74" s="21">
        <v>0</v>
      </c>
      <c r="D74" s="21">
        <f t="shared" si="41"/>
        <v>0</v>
      </c>
      <c r="E74" s="21">
        <f t="shared" si="42"/>
        <v>0</v>
      </c>
      <c r="F74" s="21">
        <f t="shared" si="41"/>
        <v>0</v>
      </c>
      <c r="G74" s="21">
        <f t="shared" si="41"/>
        <v>0</v>
      </c>
      <c r="H74" s="22">
        <f t="shared" si="41"/>
        <v>0</v>
      </c>
      <c r="I74" s="3">
        <f t="shared" si="3"/>
        <v>0</v>
      </c>
    </row>
    <row r="75" spans="1:9" hidden="1" x14ac:dyDescent="0.2">
      <c r="A75" s="20" t="s">
        <v>42</v>
      </c>
      <c r="B75" s="61" t="s">
        <v>43</v>
      </c>
      <c r="C75" s="21">
        <v>0</v>
      </c>
      <c r="D75" s="21">
        <f t="shared" si="41"/>
        <v>0</v>
      </c>
      <c r="E75" s="21">
        <f t="shared" si="42"/>
        <v>0</v>
      </c>
      <c r="F75" s="21">
        <f t="shared" si="41"/>
        <v>0</v>
      </c>
      <c r="G75" s="21">
        <f t="shared" si="41"/>
        <v>0</v>
      </c>
      <c r="H75" s="22">
        <f t="shared" si="41"/>
        <v>0</v>
      </c>
      <c r="I75" s="3">
        <f t="shared" si="3"/>
        <v>0</v>
      </c>
    </row>
    <row r="76" spans="1:9" x14ac:dyDescent="0.2">
      <c r="A76" s="31" t="s">
        <v>44</v>
      </c>
      <c r="B76" s="62" t="s">
        <v>45</v>
      </c>
      <c r="C76" s="24">
        <v>349</v>
      </c>
      <c r="D76" s="24">
        <f t="shared" ref="D76:H76" si="43">SUM(D80,D81,D82)</f>
        <v>0</v>
      </c>
      <c r="E76" s="24">
        <f t="shared" si="43"/>
        <v>349</v>
      </c>
      <c r="F76" s="24">
        <f t="shared" si="43"/>
        <v>0</v>
      </c>
      <c r="G76" s="24">
        <f t="shared" si="43"/>
        <v>0</v>
      </c>
      <c r="H76" s="25">
        <f t="shared" si="43"/>
        <v>0</v>
      </c>
      <c r="I76" s="3">
        <f t="shared" si="3"/>
        <v>349</v>
      </c>
    </row>
    <row r="77" spans="1:9" hidden="1" x14ac:dyDescent="0.2">
      <c r="A77" s="82" t="s">
        <v>1</v>
      </c>
      <c r="B77" s="62"/>
      <c r="C77" s="24"/>
      <c r="D77" s="24"/>
      <c r="E77" s="24"/>
      <c r="F77" s="24"/>
      <c r="G77" s="24"/>
      <c r="H77" s="25"/>
      <c r="I77" s="3">
        <f t="shared" si="3"/>
        <v>0</v>
      </c>
    </row>
    <row r="78" spans="1:9" x14ac:dyDescent="0.2">
      <c r="A78" s="32" t="s">
        <v>36</v>
      </c>
      <c r="B78" s="59"/>
      <c r="C78" s="24">
        <v>175</v>
      </c>
      <c r="D78" s="24">
        <f t="shared" ref="D78:H78" si="44">D80+D81+D82-D79</f>
        <v>0</v>
      </c>
      <c r="E78" s="24">
        <f t="shared" si="44"/>
        <v>175</v>
      </c>
      <c r="F78" s="24">
        <f t="shared" si="44"/>
        <v>0</v>
      </c>
      <c r="G78" s="24">
        <f t="shared" si="44"/>
        <v>0</v>
      </c>
      <c r="H78" s="25">
        <f t="shared" si="44"/>
        <v>0</v>
      </c>
      <c r="I78" s="3">
        <f t="shared" ref="I78:I141" si="45">SUM(E78:H78)</f>
        <v>175</v>
      </c>
    </row>
    <row r="79" spans="1:9" x14ac:dyDescent="0.2">
      <c r="A79" s="32" t="s">
        <v>37</v>
      </c>
      <c r="B79" s="59"/>
      <c r="C79" s="24">
        <v>174</v>
      </c>
      <c r="D79" s="24">
        <f t="shared" ref="D79:H82" si="46">D126</f>
        <v>0</v>
      </c>
      <c r="E79" s="24">
        <f t="shared" si="46"/>
        <v>174</v>
      </c>
      <c r="F79" s="24">
        <f t="shared" si="46"/>
        <v>0</v>
      </c>
      <c r="G79" s="24">
        <f t="shared" si="46"/>
        <v>0</v>
      </c>
      <c r="H79" s="25">
        <f t="shared" si="46"/>
        <v>0</v>
      </c>
      <c r="I79" s="3">
        <f t="shared" si="45"/>
        <v>174</v>
      </c>
    </row>
    <row r="80" spans="1:9" x14ac:dyDescent="0.2">
      <c r="A80" s="20" t="s">
        <v>38</v>
      </c>
      <c r="B80" s="61" t="s">
        <v>46</v>
      </c>
      <c r="C80" s="21">
        <v>52</v>
      </c>
      <c r="D80" s="21">
        <f t="shared" si="46"/>
        <v>0</v>
      </c>
      <c r="E80" s="21">
        <f t="shared" ref="E80:E82" si="47">C80+D80</f>
        <v>52</v>
      </c>
      <c r="F80" s="21">
        <f t="shared" si="46"/>
        <v>0</v>
      </c>
      <c r="G80" s="21">
        <f t="shared" si="46"/>
        <v>0</v>
      </c>
      <c r="H80" s="22">
        <f t="shared" si="46"/>
        <v>0</v>
      </c>
      <c r="I80" s="3">
        <f t="shared" si="45"/>
        <v>52</v>
      </c>
    </row>
    <row r="81" spans="1:9" x14ac:dyDescent="0.2">
      <c r="A81" s="20" t="s">
        <v>40</v>
      </c>
      <c r="B81" s="61" t="s">
        <v>47</v>
      </c>
      <c r="C81" s="21">
        <v>297</v>
      </c>
      <c r="D81" s="21">
        <f t="shared" si="46"/>
        <v>0</v>
      </c>
      <c r="E81" s="21">
        <f t="shared" si="47"/>
        <v>297</v>
      </c>
      <c r="F81" s="21">
        <f t="shared" si="46"/>
        <v>0</v>
      </c>
      <c r="G81" s="21">
        <f t="shared" si="46"/>
        <v>0</v>
      </c>
      <c r="H81" s="22">
        <f t="shared" si="46"/>
        <v>0</v>
      </c>
      <c r="I81" s="3">
        <f t="shared" si="45"/>
        <v>297</v>
      </c>
    </row>
    <row r="82" spans="1:9" hidden="1" x14ac:dyDescent="0.2">
      <c r="A82" s="20" t="s">
        <v>42</v>
      </c>
      <c r="B82" s="61" t="s">
        <v>48</v>
      </c>
      <c r="C82" s="21">
        <v>0</v>
      </c>
      <c r="D82" s="21">
        <f t="shared" si="46"/>
        <v>0</v>
      </c>
      <c r="E82" s="21">
        <f t="shared" si="47"/>
        <v>0</v>
      </c>
      <c r="F82" s="21">
        <f t="shared" si="46"/>
        <v>0</v>
      </c>
      <c r="G82" s="21">
        <f t="shared" si="46"/>
        <v>0</v>
      </c>
      <c r="H82" s="22">
        <f t="shared" si="46"/>
        <v>0</v>
      </c>
      <c r="I82" s="3">
        <f t="shared" si="45"/>
        <v>0</v>
      </c>
    </row>
    <row r="83" spans="1:9" hidden="1" x14ac:dyDescent="0.2">
      <c r="A83" s="31" t="s">
        <v>49</v>
      </c>
      <c r="B83" s="63" t="s">
        <v>50</v>
      </c>
      <c r="C83" s="24">
        <v>0</v>
      </c>
      <c r="D83" s="24">
        <f t="shared" ref="D83:H83" si="48">SUM(D87,D88,D89)</f>
        <v>0</v>
      </c>
      <c r="E83" s="24">
        <f t="shared" si="48"/>
        <v>0</v>
      </c>
      <c r="F83" s="24">
        <f t="shared" si="48"/>
        <v>0</v>
      </c>
      <c r="G83" s="24">
        <f t="shared" si="48"/>
        <v>0</v>
      </c>
      <c r="H83" s="25">
        <f t="shared" si="48"/>
        <v>0</v>
      </c>
      <c r="I83" s="3">
        <f t="shared" si="45"/>
        <v>0</v>
      </c>
    </row>
    <row r="84" spans="1:9" hidden="1" x14ac:dyDescent="0.2">
      <c r="A84" s="82" t="s">
        <v>1</v>
      </c>
      <c r="B84" s="63"/>
      <c r="C84" s="24"/>
      <c r="D84" s="24"/>
      <c r="E84" s="24"/>
      <c r="F84" s="24"/>
      <c r="G84" s="24"/>
      <c r="H84" s="25"/>
      <c r="I84" s="3">
        <f t="shared" si="45"/>
        <v>0</v>
      </c>
    </row>
    <row r="85" spans="1:9" hidden="1" x14ac:dyDescent="0.2">
      <c r="A85" s="32" t="s">
        <v>36</v>
      </c>
      <c r="B85" s="59"/>
      <c r="C85" s="24">
        <v>0</v>
      </c>
      <c r="D85" s="24">
        <f t="shared" ref="D85:H85" si="49">D87+D88+D89-D86</f>
        <v>0</v>
      </c>
      <c r="E85" s="24">
        <f t="shared" si="49"/>
        <v>0</v>
      </c>
      <c r="F85" s="24">
        <f t="shared" si="49"/>
        <v>0</v>
      </c>
      <c r="G85" s="24">
        <f t="shared" si="49"/>
        <v>0</v>
      </c>
      <c r="H85" s="25">
        <f t="shared" si="49"/>
        <v>0</v>
      </c>
      <c r="I85" s="3">
        <f t="shared" si="45"/>
        <v>0</v>
      </c>
    </row>
    <row r="86" spans="1:9" hidden="1" x14ac:dyDescent="0.2">
      <c r="A86" s="32" t="s">
        <v>37</v>
      </c>
      <c r="B86" s="59"/>
      <c r="C86" s="24">
        <v>0</v>
      </c>
      <c r="D86" s="24">
        <f t="shared" ref="D86:H89" si="50">D133</f>
        <v>0</v>
      </c>
      <c r="E86" s="24">
        <f t="shared" si="50"/>
        <v>0</v>
      </c>
      <c r="F86" s="24">
        <f t="shared" si="50"/>
        <v>0</v>
      </c>
      <c r="G86" s="24">
        <f t="shared" si="50"/>
        <v>0</v>
      </c>
      <c r="H86" s="25">
        <f t="shared" si="50"/>
        <v>0</v>
      </c>
      <c r="I86" s="3">
        <f t="shared" si="45"/>
        <v>0</v>
      </c>
    </row>
    <row r="87" spans="1:9" hidden="1" x14ac:dyDescent="0.2">
      <c r="A87" s="20" t="s">
        <v>38</v>
      </c>
      <c r="B87" s="61" t="s">
        <v>51</v>
      </c>
      <c r="C87" s="21">
        <v>0</v>
      </c>
      <c r="D87" s="21">
        <f t="shared" si="50"/>
        <v>0</v>
      </c>
      <c r="E87" s="21">
        <f t="shared" ref="E87:E89" si="51">C87+D87</f>
        <v>0</v>
      </c>
      <c r="F87" s="21">
        <f t="shared" si="50"/>
        <v>0</v>
      </c>
      <c r="G87" s="21">
        <f t="shared" si="50"/>
        <v>0</v>
      </c>
      <c r="H87" s="22">
        <f t="shared" si="50"/>
        <v>0</v>
      </c>
      <c r="I87" s="3">
        <f t="shared" si="45"/>
        <v>0</v>
      </c>
    </row>
    <row r="88" spans="1:9" hidden="1" x14ac:dyDescent="0.2">
      <c r="A88" s="20" t="s">
        <v>40</v>
      </c>
      <c r="B88" s="61" t="s">
        <v>52</v>
      </c>
      <c r="C88" s="21">
        <v>0</v>
      </c>
      <c r="D88" s="21">
        <f t="shared" si="50"/>
        <v>0</v>
      </c>
      <c r="E88" s="21">
        <f t="shared" si="51"/>
        <v>0</v>
      </c>
      <c r="F88" s="21">
        <f t="shared" si="50"/>
        <v>0</v>
      </c>
      <c r="G88" s="21">
        <f t="shared" si="50"/>
        <v>0</v>
      </c>
      <c r="H88" s="22">
        <f t="shared" si="50"/>
        <v>0</v>
      </c>
      <c r="I88" s="3">
        <f t="shared" si="45"/>
        <v>0</v>
      </c>
    </row>
    <row r="89" spans="1:9" hidden="1" x14ac:dyDescent="0.2">
      <c r="A89" s="20" t="s">
        <v>42</v>
      </c>
      <c r="B89" s="61" t="s">
        <v>53</v>
      </c>
      <c r="C89" s="21">
        <v>0</v>
      </c>
      <c r="D89" s="21">
        <f t="shared" si="50"/>
        <v>0</v>
      </c>
      <c r="E89" s="21">
        <f t="shared" si="51"/>
        <v>0</v>
      </c>
      <c r="F89" s="21">
        <f t="shared" si="50"/>
        <v>0</v>
      </c>
      <c r="G89" s="21">
        <f t="shared" si="50"/>
        <v>0</v>
      </c>
      <c r="H89" s="22">
        <f t="shared" si="50"/>
        <v>0</v>
      </c>
      <c r="I89" s="3">
        <f t="shared" si="45"/>
        <v>0</v>
      </c>
    </row>
    <row r="90" spans="1:9" hidden="1" x14ac:dyDescent="0.2">
      <c r="A90" s="83"/>
      <c r="B90" s="95"/>
      <c r="C90" s="21"/>
      <c r="D90" s="21"/>
      <c r="E90" s="21"/>
      <c r="F90" s="21"/>
      <c r="G90" s="21"/>
      <c r="H90" s="22"/>
      <c r="I90" s="3">
        <f t="shared" si="45"/>
        <v>0</v>
      </c>
    </row>
    <row r="91" spans="1:9" hidden="1" x14ac:dyDescent="0.2">
      <c r="A91" s="26" t="s">
        <v>54</v>
      </c>
      <c r="B91" s="63" t="s">
        <v>55</v>
      </c>
      <c r="C91" s="24">
        <v>0</v>
      </c>
      <c r="D91" s="24">
        <f t="shared" ref="D91" si="52">D138</f>
        <v>0</v>
      </c>
      <c r="E91" s="24">
        <f>C91+D91</f>
        <v>0</v>
      </c>
      <c r="F91" s="24">
        <f t="shared" ref="F91:H91" si="53">F138</f>
        <v>0</v>
      </c>
      <c r="G91" s="24">
        <f t="shared" si="53"/>
        <v>0</v>
      </c>
      <c r="H91" s="25">
        <f t="shared" si="53"/>
        <v>0</v>
      </c>
      <c r="I91" s="3">
        <f t="shared" si="45"/>
        <v>0</v>
      </c>
    </row>
    <row r="92" spans="1:9" hidden="1" x14ac:dyDescent="0.2">
      <c r="A92" s="85"/>
      <c r="B92" s="96"/>
      <c r="C92" s="86"/>
      <c r="D92" s="86"/>
      <c r="E92" s="86"/>
      <c r="F92" s="86"/>
      <c r="G92" s="86"/>
      <c r="H92" s="87"/>
      <c r="I92" s="3">
        <f t="shared" si="45"/>
        <v>0</v>
      </c>
    </row>
    <row r="93" spans="1:9" s="6" customFormat="1" ht="25.5" x14ac:dyDescent="0.2">
      <c r="A93" s="77" t="s">
        <v>94</v>
      </c>
      <c r="B93" s="78"/>
      <c r="C93" s="79">
        <v>349</v>
      </c>
      <c r="D93" s="79">
        <f t="shared" ref="D93:H93" si="54">D94</f>
        <v>0</v>
      </c>
      <c r="E93" s="79">
        <f t="shared" si="54"/>
        <v>349</v>
      </c>
      <c r="F93" s="79">
        <f t="shared" si="54"/>
        <v>0</v>
      </c>
      <c r="G93" s="79">
        <f t="shared" si="54"/>
        <v>0</v>
      </c>
      <c r="H93" s="80">
        <f t="shared" si="54"/>
        <v>0</v>
      </c>
      <c r="I93" s="19">
        <f t="shared" si="45"/>
        <v>349</v>
      </c>
    </row>
    <row r="94" spans="1:9" s="40" customFormat="1" x14ac:dyDescent="0.2">
      <c r="A94" s="73" t="s">
        <v>61</v>
      </c>
      <c r="B94" s="74"/>
      <c r="C94" s="75">
        <v>349</v>
      </c>
      <c r="D94" s="75">
        <f t="shared" ref="D94:H94" si="55">SUM(D95,D96,D97,D98)</f>
        <v>0</v>
      </c>
      <c r="E94" s="75">
        <f t="shared" si="55"/>
        <v>349</v>
      </c>
      <c r="F94" s="75">
        <f t="shared" si="55"/>
        <v>0</v>
      </c>
      <c r="G94" s="75">
        <f t="shared" si="55"/>
        <v>0</v>
      </c>
      <c r="H94" s="76">
        <f t="shared" si="55"/>
        <v>0</v>
      </c>
      <c r="I94" s="39">
        <f t="shared" si="45"/>
        <v>349</v>
      </c>
    </row>
    <row r="95" spans="1:9" x14ac:dyDescent="0.2">
      <c r="A95" s="20" t="s">
        <v>6</v>
      </c>
      <c r="B95" s="48"/>
      <c r="C95" s="101">
        <v>349</v>
      </c>
      <c r="D95" s="21"/>
      <c r="E95" s="21">
        <f>SUM(C95,D95)</f>
        <v>349</v>
      </c>
      <c r="F95" s="21"/>
      <c r="G95" s="21"/>
      <c r="H95" s="22"/>
      <c r="I95" s="3">
        <f t="shared" si="45"/>
        <v>349</v>
      </c>
    </row>
    <row r="96" spans="1:9" hidden="1" x14ac:dyDescent="0.2">
      <c r="A96" s="20" t="s">
        <v>7</v>
      </c>
      <c r="B96" s="94"/>
      <c r="C96" s="21">
        <v>0</v>
      </c>
      <c r="D96" s="21"/>
      <c r="E96" s="21">
        <f t="shared" ref="E96:E97" si="56">SUM(C96,D96)</f>
        <v>0</v>
      </c>
      <c r="F96" s="21"/>
      <c r="G96" s="21"/>
      <c r="H96" s="22"/>
      <c r="I96" s="3">
        <f t="shared" si="45"/>
        <v>0</v>
      </c>
    </row>
    <row r="97" spans="1:9" ht="38.25" hidden="1" x14ac:dyDescent="0.2">
      <c r="A97" s="20" t="s">
        <v>8</v>
      </c>
      <c r="B97" s="48">
        <v>420269</v>
      </c>
      <c r="C97" s="21">
        <v>0</v>
      </c>
      <c r="D97" s="21"/>
      <c r="E97" s="21">
        <f t="shared" si="56"/>
        <v>0</v>
      </c>
      <c r="F97" s="21"/>
      <c r="G97" s="21"/>
      <c r="H97" s="22"/>
      <c r="I97" s="3">
        <f t="shared" si="45"/>
        <v>0</v>
      </c>
    </row>
    <row r="98" spans="1:9" ht="25.5" hidden="1" x14ac:dyDescent="0.2">
      <c r="A98" s="23" t="s">
        <v>9</v>
      </c>
      <c r="B98" s="49" t="s">
        <v>10</v>
      </c>
      <c r="C98" s="24">
        <v>0</v>
      </c>
      <c r="D98" s="24">
        <f t="shared" ref="D98:H98" si="57">SUM(D99,D103,D107)</f>
        <v>0</v>
      </c>
      <c r="E98" s="24">
        <f t="shared" si="57"/>
        <v>0</v>
      </c>
      <c r="F98" s="24">
        <f t="shared" si="57"/>
        <v>0</v>
      </c>
      <c r="G98" s="24">
        <f t="shared" si="57"/>
        <v>0</v>
      </c>
      <c r="H98" s="25">
        <f t="shared" si="57"/>
        <v>0</v>
      </c>
      <c r="I98" s="3">
        <f t="shared" si="45"/>
        <v>0</v>
      </c>
    </row>
    <row r="99" spans="1:9" hidden="1" x14ac:dyDescent="0.2">
      <c r="A99" s="26" t="s">
        <v>11</v>
      </c>
      <c r="B99" s="50" t="s">
        <v>12</v>
      </c>
      <c r="C99" s="24">
        <v>0</v>
      </c>
      <c r="D99" s="24">
        <f t="shared" ref="D99:H99" si="58">SUM(D100:D102)</f>
        <v>0</v>
      </c>
      <c r="E99" s="24">
        <f t="shared" si="58"/>
        <v>0</v>
      </c>
      <c r="F99" s="24">
        <f t="shared" si="58"/>
        <v>0</v>
      </c>
      <c r="G99" s="24">
        <f t="shared" si="58"/>
        <v>0</v>
      </c>
      <c r="H99" s="25">
        <f t="shared" si="58"/>
        <v>0</v>
      </c>
      <c r="I99" s="3">
        <f t="shared" si="45"/>
        <v>0</v>
      </c>
    </row>
    <row r="100" spans="1:9" hidden="1" x14ac:dyDescent="0.2">
      <c r="A100" s="27" t="s">
        <v>13</v>
      </c>
      <c r="B100" s="51" t="s">
        <v>14</v>
      </c>
      <c r="C100" s="21">
        <v>0</v>
      </c>
      <c r="D100" s="21"/>
      <c r="E100" s="21">
        <f t="shared" ref="E100:E102" si="59">SUM(C100,D100)</f>
        <v>0</v>
      </c>
      <c r="F100" s="21"/>
      <c r="G100" s="21"/>
      <c r="H100" s="22"/>
      <c r="I100" s="3">
        <f t="shared" si="45"/>
        <v>0</v>
      </c>
    </row>
    <row r="101" spans="1:9" hidden="1" x14ac:dyDescent="0.2">
      <c r="A101" s="27" t="s">
        <v>15</v>
      </c>
      <c r="B101" s="52" t="s">
        <v>16</v>
      </c>
      <c r="C101" s="21">
        <v>0</v>
      </c>
      <c r="D101" s="21"/>
      <c r="E101" s="21">
        <f t="shared" si="59"/>
        <v>0</v>
      </c>
      <c r="F101" s="21"/>
      <c r="G101" s="21"/>
      <c r="H101" s="22"/>
      <c r="I101" s="3">
        <f t="shared" si="45"/>
        <v>0</v>
      </c>
    </row>
    <row r="102" spans="1:9" hidden="1" x14ac:dyDescent="0.2">
      <c r="A102" s="27" t="s">
        <v>17</v>
      </c>
      <c r="B102" s="52" t="s">
        <v>18</v>
      </c>
      <c r="C102" s="21">
        <v>0</v>
      </c>
      <c r="D102" s="21"/>
      <c r="E102" s="21">
        <f t="shared" si="59"/>
        <v>0</v>
      </c>
      <c r="F102" s="21"/>
      <c r="G102" s="21"/>
      <c r="H102" s="22"/>
      <c r="I102" s="3">
        <f t="shared" si="45"/>
        <v>0</v>
      </c>
    </row>
    <row r="103" spans="1:9" hidden="1" x14ac:dyDescent="0.2">
      <c r="A103" s="26" t="s">
        <v>19</v>
      </c>
      <c r="B103" s="53" t="s">
        <v>20</v>
      </c>
      <c r="C103" s="24">
        <v>0</v>
      </c>
      <c r="D103" s="24">
        <f t="shared" ref="D103:H103" si="60">SUM(D104:D106)</f>
        <v>0</v>
      </c>
      <c r="E103" s="24">
        <f t="shared" si="60"/>
        <v>0</v>
      </c>
      <c r="F103" s="24">
        <f t="shared" si="60"/>
        <v>0</v>
      </c>
      <c r="G103" s="24">
        <f t="shared" si="60"/>
        <v>0</v>
      </c>
      <c r="H103" s="25">
        <f t="shared" si="60"/>
        <v>0</v>
      </c>
      <c r="I103" s="3">
        <f t="shared" si="45"/>
        <v>0</v>
      </c>
    </row>
    <row r="104" spans="1:9" hidden="1" x14ac:dyDescent="0.2">
      <c r="A104" s="27" t="s">
        <v>13</v>
      </c>
      <c r="B104" s="52" t="s">
        <v>21</v>
      </c>
      <c r="C104" s="21">
        <v>0</v>
      </c>
      <c r="D104" s="21"/>
      <c r="E104" s="21">
        <f t="shared" ref="E104:E106" si="61">SUM(C104,D104)</f>
        <v>0</v>
      </c>
      <c r="F104" s="21"/>
      <c r="G104" s="21"/>
      <c r="H104" s="22"/>
      <c r="I104" s="3">
        <f t="shared" si="45"/>
        <v>0</v>
      </c>
    </row>
    <row r="105" spans="1:9" hidden="1" x14ac:dyDescent="0.2">
      <c r="A105" s="27" t="s">
        <v>15</v>
      </c>
      <c r="B105" s="52" t="s">
        <v>22</v>
      </c>
      <c r="C105" s="21">
        <v>0</v>
      </c>
      <c r="D105" s="21"/>
      <c r="E105" s="21">
        <f t="shared" si="61"/>
        <v>0</v>
      </c>
      <c r="F105" s="21"/>
      <c r="G105" s="21"/>
      <c r="H105" s="22"/>
      <c r="I105" s="3">
        <f t="shared" si="45"/>
        <v>0</v>
      </c>
    </row>
    <row r="106" spans="1:9" hidden="1" x14ac:dyDescent="0.2">
      <c r="A106" s="27" t="s">
        <v>17</v>
      </c>
      <c r="B106" s="52" t="s">
        <v>23</v>
      </c>
      <c r="C106" s="21">
        <v>0</v>
      </c>
      <c r="D106" s="21"/>
      <c r="E106" s="21">
        <f t="shared" si="61"/>
        <v>0</v>
      </c>
      <c r="F106" s="21"/>
      <c r="G106" s="21"/>
      <c r="H106" s="22"/>
      <c r="I106" s="3">
        <f t="shared" si="45"/>
        <v>0</v>
      </c>
    </row>
    <row r="107" spans="1:9" hidden="1" x14ac:dyDescent="0.2">
      <c r="A107" s="26" t="s">
        <v>24</v>
      </c>
      <c r="B107" s="53" t="s">
        <v>25</v>
      </c>
      <c r="C107" s="24">
        <v>0</v>
      </c>
      <c r="D107" s="24">
        <f t="shared" ref="D107:H107" si="62">SUM(D108:D110)</f>
        <v>0</v>
      </c>
      <c r="E107" s="24">
        <f t="shared" si="62"/>
        <v>0</v>
      </c>
      <c r="F107" s="24">
        <f t="shared" si="62"/>
        <v>0</v>
      </c>
      <c r="G107" s="24">
        <f t="shared" si="62"/>
        <v>0</v>
      </c>
      <c r="H107" s="25">
        <f t="shared" si="62"/>
        <v>0</v>
      </c>
      <c r="I107" s="3">
        <f t="shared" si="45"/>
        <v>0</v>
      </c>
    </row>
    <row r="108" spans="1:9" hidden="1" x14ac:dyDescent="0.2">
      <c r="A108" s="27" t="s">
        <v>13</v>
      </c>
      <c r="B108" s="52" t="s">
        <v>26</v>
      </c>
      <c r="C108" s="21">
        <v>0</v>
      </c>
      <c r="D108" s="21"/>
      <c r="E108" s="21">
        <f t="shared" ref="E108:E110" si="63">SUM(C108,D108)</f>
        <v>0</v>
      </c>
      <c r="F108" s="21"/>
      <c r="G108" s="21"/>
      <c r="H108" s="22"/>
      <c r="I108" s="3">
        <f t="shared" si="45"/>
        <v>0</v>
      </c>
    </row>
    <row r="109" spans="1:9" hidden="1" x14ac:dyDescent="0.2">
      <c r="A109" s="27" t="s">
        <v>15</v>
      </c>
      <c r="B109" s="52" t="s">
        <v>27</v>
      </c>
      <c r="C109" s="21">
        <v>0</v>
      </c>
      <c r="D109" s="21"/>
      <c r="E109" s="21">
        <f t="shared" si="63"/>
        <v>0</v>
      </c>
      <c r="F109" s="21"/>
      <c r="G109" s="21"/>
      <c r="H109" s="22"/>
      <c r="I109" s="3">
        <f t="shared" si="45"/>
        <v>0</v>
      </c>
    </row>
    <row r="110" spans="1:9" hidden="1" x14ac:dyDescent="0.2">
      <c r="A110" s="27" t="s">
        <v>17</v>
      </c>
      <c r="B110" s="52" t="s">
        <v>28</v>
      </c>
      <c r="C110" s="21">
        <v>0</v>
      </c>
      <c r="D110" s="21"/>
      <c r="E110" s="21">
        <f t="shared" si="63"/>
        <v>0</v>
      </c>
      <c r="F110" s="21"/>
      <c r="G110" s="21"/>
      <c r="H110" s="22"/>
      <c r="I110" s="3">
        <f t="shared" si="45"/>
        <v>0</v>
      </c>
    </row>
    <row r="111" spans="1:9" s="40" customFormat="1" x14ac:dyDescent="0.2">
      <c r="A111" s="36" t="s">
        <v>80</v>
      </c>
      <c r="B111" s="65"/>
      <c r="C111" s="37">
        <v>349</v>
      </c>
      <c r="D111" s="37">
        <f t="shared" ref="D111:H111" si="64">SUM(D112,D115,D138)</f>
        <v>0</v>
      </c>
      <c r="E111" s="37">
        <f t="shared" si="64"/>
        <v>349</v>
      </c>
      <c r="F111" s="37">
        <f t="shared" si="64"/>
        <v>0</v>
      </c>
      <c r="G111" s="37">
        <f t="shared" si="64"/>
        <v>0</v>
      </c>
      <c r="H111" s="38">
        <f t="shared" si="64"/>
        <v>0</v>
      </c>
      <c r="I111" s="39">
        <f t="shared" si="45"/>
        <v>349</v>
      </c>
    </row>
    <row r="112" spans="1:9" hidden="1" x14ac:dyDescent="0.2">
      <c r="A112" s="31" t="s">
        <v>30</v>
      </c>
      <c r="B112" s="55">
        <v>20</v>
      </c>
      <c r="C112" s="24">
        <v>0</v>
      </c>
      <c r="D112" s="24">
        <f t="shared" ref="D112:H112" si="65">SUM(D113)</f>
        <v>0</v>
      </c>
      <c r="E112" s="24">
        <f t="shared" si="65"/>
        <v>0</v>
      </c>
      <c r="F112" s="24">
        <f t="shared" si="65"/>
        <v>0</v>
      </c>
      <c r="G112" s="24">
        <f t="shared" si="65"/>
        <v>0</v>
      </c>
      <c r="H112" s="25">
        <f t="shared" si="65"/>
        <v>0</v>
      </c>
      <c r="I112" s="3">
        <f t="shared" si="45"/>
        <v>0</v>
      </c>
    </row>
    <row r="113" spans="1:9" hidden="1" x14ac:dyDescent="0.2">
      <c r="A113" s="27" t="s">
        <v>31</v>
      </c>
      <c r="B113" s="56" t="s">
        <v>32</v>
      </c>
      <c r="C113" s="21">
        <v>0</v>
      </c>
      <c r="D113" s="21"/>
      <c r="E113" s="21">
        <f>C113+D113</f>
        <v>0</v>
      </c>
      <c r="F113" s="21"/>
      <c r="G113" s="21"/>
      <c r="H113" s="22"/>
      <c r="I113" s="3">
        <f t="shared" si="45"/>
        <v>0</v>
      </c>
    </row>
    <row r="114" spans="1:9" hidden="1" x14ac:dyDescent="0.2">
      <c r="A114" s="27"/>
      <c r="B114" s="51"/>
      <c r="C114" s="21"/>
      <c r="D114" s="21"/>
      <c r="E114" s="21"/>
      <c r="F114" s="21"/>
      <c r="G114" s="21"/>
      <c r="H114" s="22"/>
      <c r="I114" s="3">
        <f t="shared" si="45"/>
        <v>0</v>
      </c>
    </row>
    <row r="115" spans="1:9" ht="25.5" x14ac:dyDescent="0.2">
      <c r="A115" s="31" t="s">
        <v>33</v>
      </c>
      <c r="B115" s="57">
        <v>58</v>
      </c>
      <c r="C115" s="24">
        <v>349</v>
      </c>
      <c r="D115" s="24">
        <f t="shared" ref="D115:H115" si="66">SUM(D116,D123,D130)</f>
        <v>0</v>
      </c>
      <c r="E115" s="24">
        <f t="shared" si="66"/>
        <v>349</v>
      </c>
      <c r="F115" s="24">
        <f t="shared" si="66"/>
        <v>0</v>
      </c>
      <c r="G115" s="24">
        <f t="shared" si="66"/>
        <v>0</v>
      </c>
      <c r="H115" s="25">
        <f t="shared" si="66"/>
        <v>0</v>
      </c>
      <c r="I115" s="3">
        <f t="shared" si="45"/>
        <v>349</v>
      </c>
    </row>
    <row r="116" spans="1:9" hidden="1" x14ac:dyDescent="0.2">
      <c r="A116" s="31" t="s">
        <v>34</v>
      </c>
      <c r="B116" s="58" t="s">
        <v>35</v>
      </c>
      <c r="C116" s="24">
        <v>0</v>
      </c>
      <c r="D116" s="24">
        <f t="shared" ref="D116:H116" si="67">SUM(D120,D121,D122)</f>
        <v>0</v>
      </c>
      <c r="E116" s="24">
        <f t="shared" si="67"/>
        <v>0</v>
      </c>
      <c r="F116" s="24">
        <f t="shared" si="67"/>
        <v>0</v>
      </c>
      <c r="G116" s="24">
        <f t="shared" si="67"/>
        <v>0</v>
      </c>
      <c r="H116" s="25">
        <f t="shared" si="67"/>
        <v>0</v>
      </c>
      <c r="I116" s="3">
        <f t="shared" si="45"/>
        <v>0</v>
      </c>
    </row>
    <row r="117" spans="1:9" hidden="1" x14ac:dyDescent="0.2">
      <c r="A117" s="32" t="s">
        <v>1</v>
      </c>
      <c r="B117" s="59"/>
      <c r="C117" s="24"/>
      <c r="D117" s="24"/>
      <c r="E117" s="24"/>
      <c r="F117" s="24"/>
      <c r="G117" s="24"/>
      <c r="H117" s="25"/>
      <c r="I117" s="3">
        <f t="shared" si="45"/>
        <v>0</v>
      </c>
    </row>
    <row r="118" spans="1:9" hidden="1" x14ac:dyDescent="0.2">
      <c r="A118" s="32" t="s">
        <v>36</v>
      </c>
      <c r="B118" s="59"/>
      <c r="C118" s="24">
        <v>0</v>
      </c>
      <c r="D118" s="24">
        <f t="shared" ref="D118:H118" si="68">D120+D121+D122-D119</f>
        <v>0</v>
      </c>
      <c r="E118" s="24">
        <f t="shared" si="68"/>
        <v>0</v>
      </c>
      <c r="F118" s="24">
        <f t="shared" si="68"/>
        <v>0</v>
      </c>
      <c r="G118" s="24">
        <f t="shared" si="68"/>
        <v>0</v>
      </c>
      <c r="H118" s="25">
        <f t="shared" si="68"/>
        <v>0</v>
      </c>
      <c r="I118" s="3">
        <f t="shared" si="45"/>
        <v>0</v>
      </c>
    </row>
    <row r="119" spans="1:9" hidden="1" x14ac:dyDescent="0.2">
      <c r="A119" s="32" t="s">
        <v>37</v>
      </c>
      <c r="B119" s="59"/>
      <c r="C119" s="24"/>
      <c r="D119" s="24"/>
      <c r="E119" s="24"/>
      <c r="F119" s="24"/>
      <c r="G119" s="24"/>
      <c r="H119" s="25"/>
      <c r="I119" s="3">
        <f t="shared" si="45"/>
        <v>0</v>
      </c>
    </row>
    <row r="120" spans="1:9" hidden="1" x14ac:dyDescent="0.2">
      <c r="A120" s="20" t="s">
        <v>38</v>
      </c>
      <c r="B120" s="60" t="s">
        <v>39</v>
      </c>
      <c r="C120" s="21">
        <v>0</v>
      </c>
      <c r="D120" s="21"/>
      <c r="E120" s="21">
        <f t="shared" ref="E120:E122" si="69">C120+D120</f>
        <v>0</v>
      </c>
      <c r="F120" s="21"/>
      <c r="G120" s="21"/>
      <c r="H120" s="22"/>
      <c r="I120" s="3">
        <f t="shared" si="45"/>
        <v>0</v>
      </c>
    </row>
    <row r="121" spans="1:9" hidden="1" x14ac:dyDescent="0.2">
      <c r="A121" s="20" t="s">
        <v>40</v>
      </c>
      <c r="B121" s="60" t="s">
        <v>41</v>
      </c>
      <c r="C121" s="21">
        <v>0</v>
      </c>
      <c r="D121" s="21"/>
      <c r="E121" s="21">
        <f t="shared" si="69"/>
        <v>0</v>
      </c>
      <c r="F121" s="21"/>
      <c r="G121" s="21"/>
      <c r="H121" s="22"/>
      <c r="I121" s="3">
        <f t="shared" si="45"/>
        <v>0</v>
      </c>
    </row>
    <row r="122" spans="1:9" hidden="1" x14ac:dyDescent="0.2">
      <c r="A122" s="20" t="s">
        <v>42</v>
      </c>
      <c r="B122" s="61" t="s">
        <v>43</v>
      </c>
      <c r="C122" s="21">
        <v>0</v>
      </c>
      <c r="D122" s="21"/>
      <c r="E122" s="21">
        <f t="shared" si="69"/>
        <v>0</v>
      </c>
      <c r="F122" s="21"/>
      <c r="G122" s="21"/>
      <c r="H122" s="22"/>
      <c r="I122" s="3">
        <f t="shared" si="45"/>
        <v>0</v>
      </c>
    </row>
    <row r="123" spans="1:9" x14ac:dyDescent="0.2">
      <c r="A123" s="31" t="s">
        <v>44</v>
      </c>
      <c r="B123" s="62" t="s">
        <v>45</v>
      </c>
      <c r="C123" s="24">
        <v>349</v>
      </c>
      <c r="D123" s="24">
        <f t="shared" ref="D123:H123" si="70">SUM(D127,D128,D129)</f>
        <v>0</v>
      </c>
      <c r="E123" s="24">
        <f t="shared" si="70"/>
        <v>349</v>
      </c>
      <c r="F123" s="24">
        <f t="shared" si="70"/>
        <v>0</v>
      </c>
      <c r="G123" s="24">
        <f t="shared" si="70"/>
        <v>0</v>
      </c>
      <c r="H123" s="25">
        <f t="shared" si="70"/>
        <v>0</v>
      </c>
      <c r="I123" s="3">
        <f t="shared" si="45"/>
        <v>349</v>
      </c>
    </row>
    <row r="124" spans="1:9" hidden="1" x14ac:dyDescent="0.2">
      <c r="A124" s="82" t="s">
        <v>1</v>
      </c>
      <c r="B124" s="62"/>
      <c r="C124" s="24"/>
      <c r="D124" s="24"/>
      <c r="E124" s="24"/>
      <c r="F124" s="24"/>
      <c r="G124" s="24"/>
      <c r="H124" s="25"/>
      <c r="I124" s="3">
        <f t="shared" si="45"/>
        <v>0</v>
      </c>
    </row>
    <row r="125" spans="1:9" x14ac:dyDescent="0.2">
      <c r="A125" s="32" t="s">
        <v>36</v>
      </c>
      <c r="B125" s="59"/>
      <c r="C125" s="24">
        <v>175</v>
      </c>
      <c r="D125" s="24">
        <f t="shared" ref="D125:H125" si="71">D127+D128+D129-D126</f>
        <v>0</v>
      </c>
      <c r="E125" s="24">
        <f t="shared" si="71"/>
        <v>175</v>
      </c>
      <c r="F125" s="24">
        <f t="shared" si="71"/>
        <v>0</v>
      </c>
      <c r="G125" s="24">
        <f t="shared" si="71"/>
        <v>0</v>
      </c>
      <c r="H125" s="25">
        <f t="shared" si="71"/>
        <v>0</v>
      </c>
      <c r="I125" s="3">
        <f t="shared" si="45"/>
        <v>175</v>
      </c>
    </row>
    <row r="126" spans="1:9" x14ac:dyDescent="0.2">
      <c r="A126" s="32" t="s">
        <v>37</v>
      </c>
      <c r="B126" s="59"/>
      <c r="C126" s="24">
        <v>174</v>
      </c>
      <c r="D126" s="24"/>
      <c r="E126" s="24">
        <f t="shared" ref="E126:E129" si="72">C126+D126</f>
        <v>174</v>
      </c>
      <c r="F126" s="24"/>
      <c r="G126" s="24"/>
      <c r="H126" s="25"/>
      <c r="I126" s="3">
        <f t="shared" si="45"/>
        <v>174</v>
      </c>
    </row>
    <row r="127" spans="1:9" x14ac:dyDescent="0.2">
      <c r="A127" s="20" t="s">
        <v>38</v>
      </c>
      <c r="B127" s="61" t="s">
        <v>46</v>
      </c>
      <c r="C127" s="21">
        <v>52</v>
      </c>
      <c r="D127" s="21"/>
      <c r="E127" s="21">
        <f t="shared" si="72"/>
        <v>52</v>
      </c>
      <c r="F127" s="21"/>
      <c r="G127" s="21"/>
      <c r="H127" s="22"/>
      <c r="I127" s="3">
        <f t="shared" si="45"/>
        <v>52</v>
      </c>
    </row>
    <row r="128" spans="1:9" x14ac:dyDescent="0.2">
      <c r="A128" s="20" t="s">
        <v>40</v>
      </c>
      <c r="B128" s="61" t="s">
        <v>47</v>
      </c>
      <c r="C128" s="21">
        <v>297</v>
      </c>
      <c r="D128" s="21"/>
      <c r="E128" s="21">
        <f t="shared" si="72"/>
        <v>297</v>
      </c>
      <c r="F128" s="21"/>
      <c r="G128" s="21"/>
      <c r="H128" s="22"/>
      <c r="I128" s="3">
        <f t="shared" si="45"/>
        <v>297</v>
      </c>
    </row>
    <row r="129" spans="1:9" hidden="1" x14ac:dyDescent="0.2">
      <c r="A129" s="20" t="s">
        <v>42</v>
      </c>
      <c r="B129" s="61" t="s">
        <v>48</v>
      </c>
      <c r="C129" s="21">
        <v>0</v>
      </c>
      <c r="D129" s="21"/>
      <c r="E129" s="21">
        <f t="shared" si="72"/>
        <v>0</v>
      </c>
      <c r="F129" s="21"/>
      <c r="G129" s="21"/>
      <c r="H129" s="22"/>
      <c r="I129" s="3">
        <f t="shared" si="45"/>
        <v>0</v>
      </c>
    </row>
    <row r="130" spans="1:9" hidden="1" x14ac:dyDescent="0.2">
      <c r="A130" s="31" t="s">
        <v>49</v>
      </c>
      <c r="B130" s="63" t="s">
        <v>50</v>
      </c>
      <c r="C130" s="24">
        <v>0</v>
      </c>
      <c r="D130" s="24">
        <f t="shared" ref="D130:H130" si="73">SUM(D134,D135,D136)</f>
        <v>0</v>
      </c>
      <c r="E130" s="24">
        <f t="shared" si="73"/>
        <v>0</v>
      </c>
      <c r="F130" s="24">
        <f t="shared" si="73"/>
        <v>0</v>
      </c>
      <c r="G130" s="24">
        <f t="shared" si="73"/>
        <v>0</v>
      </c>
      <c r="H130" s="25">
        <f t="shared" si="73"/>
        <v>0</v>
      </c>
      <c r="I130" s="3">
        <f t="shared" si="45"/>
        <v>0</v>
      </c>
    </row>
    <row r="131" spans="1:9" hidden="1" x14ac:dyDescent="0.2">
      <c r="A131" s="82" t="s">
        <v>1</v>
      </c>
      <c r="B131" s="63"/>
      <c r="C131" s="24"/>
      <c r="D131" s="24"/>
      <c r="E131" s="24"/>
      <c r="F131" s="24"/>
      <c r="G131" s="24"/>
      <c r="H131" s="25"/>
      <c r="I131" s="3">
        <f t="shared" si="45"/>
        <v>0</v>
      </c>
    </row>
    <row r="132" spans="1:9" hidden="1" x14ac:dyDescent="0.2">
      <c r="A132" s="32" t="s">
        <v>36</v>
      </c>
      <c r="B132" s="59"/>
      <c r="C132" s="24">
        <v>0</v>
      </c>
      <c r="D132" s="24">
        <f t="shared" ref="D132:H132" si="74">D134+D135+D136-D133</f>
        <v>0</v>
      </c>
      <c r="E132" s="24">
        <f t="shared" si="74"/>
        <v>0</v>
      </c>
      <c r="F132" s="24">
        <f t="shared" si="74"/>
        <v>0</v>
      </c>
      <c r="G132" s="24">
        <f t="shared" si="74"/>
        <v>0</v>
      </c>
      <c r="H132" s="25">
        <f t="shared" si="74"/>
        <v>0</v>
      </c>
      <c r="I132" s="3">
        <f t="shared" si="45"/>
        <v>0</v>
      </c>
    </row>
    <row r="133" spans="1:9" hidden="1" x14ac:dyDescent="0.2">
      <c r="A133" s="32" t="s">
        <v>37</v>
      </c>
      <c r="B133" s="59"/>
      <c r="C133" s="24"/>
      <c r="D133" s="24"/>
      <c r="E133" s="24"/>
      <c r="F133" s="24"/>
      <c r="G133" s="24"/>
      <c r="H133" s="25"/>
      <c r="I133" s="3">
        <f t="shared" si="45"/>
        <v>0</v>
      </c>
    </row>
    <row r="134" spans="1:9" hidden="1" x14ac:dyDescent="0.2">
      <c r="A134" s="20" t="s">
        <v>38</v>
      </c>
      <c r="B134" s="61" t="s">
        <v>51</v>
      </c>
      <c r="C134" s="21">
        <v>0</v>
      </c>
      <c r="D134" s="21"/>
      <c r="E134" s="21">
        <f t="shared" ref="E134:E136" si="75">C134+D134</f>
        <v>0</v>
      </c>
      <c r="F134" s="21"/>
      <c r="G134" s="21"/>
      <c r="H134" s="22"/>
      <c r="I134" s="3">
        <f t="shared" si="45"/>
        <v>0</v>
      </c>
    </row>
    <row r="135" spans="1:9" hidden="1" x14ac:dyDescent="0.2">
      <c r="A135" s="20" t="s">
        <v>40</v>
      </c>
      <c r="B135" s="61" t="s">
        <v>52</v>
      </c>
      <c r="C135" s="21">
        <v>0</v>
      </c>
      <c r="D135" s="21"/>
      <c r="E135" s="21">
        <f t="shared" si="75"/>
        <v>0</v>
      </c>
      <c r="F135" s="21"/>
      <c r="G135" s="21"/>
      <c r="H135" s="22"/>
      <c r="I135" s="3">
        <f t="shared" si="45"/>
        <v>0</v>
      </c>
    </row>
    <row r="136" spans="1:9" hidden="1" x14ac:dyDescent="0.2">
      <c r="A136" s="20" t="s">
        <v>42</v>
      </c>
      <c r="B136" s="61" t="s">
        <v>53</v>
      </c>
      <c r="C136" s="21">
        <v>0</v>
      </c>
      <c r="D136" s="21"/>
      <c r="E136" s="21">
        <f t="shared" si="75"/>
        <v>0</v>
      </c>
      <c r="F136" s="21"/>
      <c r="G136" s="21"/>
      <c r="H136" s="22"/>
      <c r="I136" s="3">
        <f t="shared" si="45"/>
        <v>0</v>
      </c>
    </row>
    <row r="137" spans="1:9" hidden="1" x14ac:dyDescent="0.2">
      <c r="A137" s="83"/>
      <c r="B137" s="95"/>
      <c r="C137" s="21"/>
      <c r="D137" s="21"/>
      <c r="E137" s="21"/>
      <c r="F137" s="21"/>
      <c r="G137" s="21"/>
      <c r="H137" s="22"/>
      <c r="I137" s="3">
        <f t="shared" si="45"/>
        <v>0</v>
      </c>
    </row>
    <row r="138" spans="1:9" hidden="1" x14ac:dyDescent="0.2">
      <c r="A138" s="26" t="s">
        <v>54</v>
      </c>
      <c r="B138" s="63" t="s">
        <v>55</v>
      </c>
      <c r="C138" s="24">
        <v>0</v>
      </c>
      <c r="D138" s="24"/>
      <c r="E138" s="24">
        <f>C138+D138</f>
        <v>0</v>
      </c>
      <c r="F138" s="24"/>
      <c r="G138" s="24"/>
      <c r="H138" s="25"/>
      <c r="I138" s="3">
        <f t="shared" si="45"/>
        <v>0</v>
      </c>
    </row>
    <row r="139" spans="1:9" hidden="1" x14ac:dyDescent="0.2">
      <c r="A139" s="83"/>
      <c r="B139" s="95"/>
      <c r="C139" s="21"/>
      <c r="D139" s="21"/>
      <c r="E139" s="21"/>
      <c r="F139" s="21"/>
      <c r="G139" s="21"/>
      <c r="H139" s="22"/>
      <c r="I139" s="3">
        <f t="shared" si="45"/>
        <v>0</v>
      </c>
    </row>
    <row r="140" spans="1:9" hidden="1" x14ac:dyDescent="0.2">
      <c r="A140" s="26" t="s">
        <v>56</v>
      </c>
      <c r="B140" s="63"/>
      <c r="C140" s="24">
        <v>0</v>
      </c>
      <c r="D140" s="24">
        <f t="shared" ref="D140:H140" si="76">D93-D111</f>
        <v>0</v>
      </c>
      <c r="E140" s="24">
        <f t="shared" si="76"/>
        <v>0</v>
      </c>
      <c r="F140" s="24">
        <f t="shared" si="76"/>
        <v>0</v>
      </c>
      <c r="G140" s="24">
        <f t="shared" si="76"/>
        <v>0</v>
      </c>
      <c r="H140" s="25">
        <f t="shared" si="76"/>
        <v>0</v>
      </c>
      <c r="I140" s="3">
        <f t="shared" si="45"/>
        <v>0</v>
      </c>
    </row>
    <row r="141" spans="1:9" hidden="1" x14ac:dyDescent="0.2">
      <c r="A141" s="81"/>
      <c r="B141" s="95"/>
      <c r="C141" s="21"/>
      <c r="D141" s="21"/>
      <c r="E141" s="21"/>
      <c r="F141" s="21"/>
      <c r="G141" s="21"/>
      <c r="H141" s="22"/>
      <c r="I141" s="3">
        <f t="shared" si="45"/>
        <v>0</v>
      </c>
    </row>
    <row r="142" spans="1:9" s="6" customFormat="1" x14ac:dyDescent="0.2">
      <c r="A142" s="28" t="s">
        <v>62</v>
      </c>
      <c r="B142" s="54" t="s">
        <v>2</v>
      </c>
      <c r="C142" s="29">
        <v>32297</v>
      </c>
      <c r="D142" s="29">
        <f t="shared" ref="D142:H142" si="77">SUM(D172,D220,D269)</f>
        <v>0</v>
      </c>
      <c r="E142" s="29">
        <f t="shared" si="77"/>
        <v>32297</v>
      </c>
      <c r="F142" s="29">
        <f t="shared" si="77"/>
        <v>80251</v>
      </c>
      <c r="G142" s="29">
        <f t="shared" si="77"/>
        <v>0</v>
      </c>
      <c r="H142" s="30">
        <f t="shared" si="77"/>
        <v>0</v>
      </c>
      <c r="I142" s="19">
        <f t="shared" ref="I142:I205" si="78">SUM(E142:H142)</f>
        <v>112548</v>
      </c>
    </row>
    <row r="143" spans="1:9" x14ac:dyDescent="0.2">
      <c r="A143" s="33" t="s">
        <v>80</v>
      </c>
      <c r="B143" s="64"/>
      <c r="C143" s="34">
        <v>32297</v>
      </c>
      <c r="D143" s="34">
        <f t="shared" ref="D143:H143" si="79">SUM(D144,D147,D170)</f>
        <v>0</v>
      </c>
      <c r="E143" s="34">
        <f t="shared" si="79"/>
        <v>32297</v>
      </c>
      <c r="F143" s="34">
        <f t="shared" si="79"/>
        <v>80251</v>
      </c>
      <c r="G143" s="34">
        <f t="shared" si="79"/>
        <v>0</v>
      </c>
      <c r="H143" s="35">
        <f t="shared" si="79"/>
        <v>0</v>
      </c>
      <c r="I143" s="3">
        <f t="shared" si="78"/>
        <v>112548</v>
      </c>
    </row>
    <row r="144" spans="1:9" x14ac:dyDescent="0.2">
      <c r="A144" s="31" t="s">
        <v>30</v>
      </c>
      <c r="B144" s="55">
        <v>20</v>
      </c>
      <c r="C144" s="24">
        <v>4</v>
      </c>
      <c r="D144" s="24">
        <f t="shared" ref="D144:H144" si="80">SUM(D145)</f>
        <v>0</v>
      </c>
      <c r="E144" s="24">
        <f t="shared" si="80"/>
        <v>4</v>
      </c>
      <c r="F144" s="24">
        <f t="shared" si="80"/>
        <v>0</v>
      </c>
      <c r="G144" s="24">
        <f t="shared" si="80"/>
        <v>0</v>
      </c>
      <c r="H144" s="25">
        <f t="shared" si="80"/>
        <v>0</v>
      </c>
      <c r="I144" s="3">
        <f t="shared" si="78"/>
        <v>4</v>
      </c>
    </row>
    <row r="145" spans="1:9" x14ac:dyDescent="0.2">
      <c r="A145" s="27" t="s">
        <v>31</v>
      </c>
      <c r="B145" s="56" t="s">
        <v>32</v>
      </c>
      <c r="C145" s="21">
        <v>4</v>
      </c>
      <c r="D145" s="21">
        <f>SUM(D192,D240,D289)</f>
        <v>0</v>
      </c>
      <c r="E145" s="21">
        <f>C145+D145</f>
        <v>4</v>
      </c>
      <c r="F145" s="21">
        <f>SUM(F192,F240,F289)</f>
        <v>0</v>
      </c>
      <c r="G145" s="21">
        <f>SUM(G192,G240,G289)</f>
        <v>0</v>
      </c>
      <c r="H145" s="22">
        <f>SUM(H192,H240,H289)</f>
        <v>0</v>
      </c>
      <c r="I145" s="3">
        <f t="shared" si="78"/>
        <v>4</v>
      </c>
    </row>
    <row r="146" spans="1:9" hidden="1" x14ac:dyDescent="0.2">
      <c r="A146" s="27"/>
      <c r="B146" s="51"/>
      <c r="C146" s="21"/>
      <c r="D146" s="21"/>
      <c r="E146" s="21"/>
      <c r="F146" s="21"/>
      <c r="G146" s="21"/>
      <c r="H146" s="22"/>
      <c r="I146" s="3">
        <f t="shared" si="78"/>
        <v>0</v>
      </c>
    </row>
    <row r="147" spans="1:9" ht="25.5" x14ac:dyDescent="0.2">
      <c r="A147" s="31" t="s">
        <v>33</v>
      </c>
      <c r="B147" s="57">
        <v>58</v>
      </c>
      <c r="C147" s="24">
        <v>32293</v>
      </c>
      <c r="D147" s="24">
        <f t="shared" ref="D147:H147" si="81">SUM(D148,D155,D162)</f>
        <v>0</v>
      </c>
      <c r="E147" s="24">
        <f t="shared" si="81"/>
        <v>32293</v>
      </c>
      <c r="F147" s="24">
        <f t="shared" si="81"/>
        <v>80251</v>
      </c>
      <c r="G147" s="24">
        <f t="shared" si="81"/>
        <v>0</v>
      </c>
      <c r="H147" s="25">
        <f t="shared" si="81"/>
        <v>0</v>
      </c>
      <c r="I147" s="3">
        <f t="shared" si="78"/>
        <v>112544</v>
      </c>
    </row>
    <row r="148" spans="1:9" x14ac:dyDescent="0.2">
      <c r="A148" s="31" t="s">
        <v>34</v>
      </c>
      <c r="B148" s="58" t="s">
        <v>35</v>
      </c>
      <c r="C148" s="24">
        <v>32293</v>
      </c>
      <c r="D148" s="24">
        <f t="shared" ref="D148:H148" si="82">SUM(D152,D153,D154)</f>
        <v>0</v>
      </c>
      <c r="E148" s="24">
        <f t="shared" si="82"/>
        <v>32293</v>
      </c>
      <c r="F148" s="24">
        <f t="shared" si="82"/>
        <v>80251</v>
      </c>
      <c r="G148" s="24">
        <f t="shared" si="82"/>
        <v>0</v>
      </c>
      <c r="H148" s="25">
        <f t="shared" si="82"/>
        <v>0</v>
      </c>
      <c r="I148" s="3">
        <f t="shared" si="78"/>
        <v>112544</v>
      </c>
    </row>
    <row r="149" spans="1:9" hidden="1" x14ac:dyDescent="0.2">
      <c r="A149" s="32" t="s">
        <v>1</v>
      </c>
      <c r="B149" s="59"/>
      <c r="C149" s="24"/>
      <c r="D149" s="24"/>
      <c r="E149" s="24"/>
      <c r="F149" s="24"/>
      <c r="G149" s="24"/>
      <c r="H149" s="25"/>
      <c r="I149" s="3">
        <f t="shared" si="78"/>
        <v>0</v>
      </c>
    </row>
    <row r="150" spans="1:9" x14ac:dyDescent="0.2">
      <c r="A150" s="32" t="s">
        <v>36</v>
      </c>
      <c r="B150" s="59"/>
      <c r="C150" s="24">
        <v>189</v>
      </c>
      <c r="D150" s="24">
        <f t="shared" ref="D150:H150" si="83">D152+D153+D154-D151</f>
        <v>0</v>
      </c>
      <c r="E150" s="24">
        <f t="shared" si="83"/>
        <v>189</v>
      </c>
      <c r="F150" s="24">
        <f t="shared" si="83"/>
        <v>0</v>
      </c>
      <c r="G150" s="24">
        <f t="shared" si="83"/>
        <v>0</v>
      </c>
      <c r="H150" s="25">
        <f t="shared" si="83"/>
        <v>0</v>
      </c>
      <c r="I150" s="3">
        <f t="shared" si="78"/>
        <v>189</v>
      </c>
    </row>
    <row r="151" spans="1:9" x14ac:dyDescent="0.2">
      <c r="A151" s="32" t="s">
        <v>37</v>
      </c>
      <c r="B151" s="59"/>
      <c r="C151" s="24">
        <v>32104</v>
      </c>
      <c r="D151" s="24">
        <f t="shared" ref="D151:H154" si="84">SUM(D198,D246,D295)</f>
        <v>0</v>
      </c>
      <c r="E151" s="24">
        <f t="shared" si="84"/>
        <v>32104</v>
      </c>
      <c r="F151" s="24">
        <f t="shared" si="84"/>
        <v>80251</v>
      </c>
      <c r="G151" s="24">
        <f t="shared" si="84"/>
        <v>0</v>
      </c>
      <c r="H151" s="25">
        <f t="shared" si="84"/>
        <v>0</v>
      </c>
      <c r="I151" s="3">
        <f t="shared" si="78"/>
        <v>112355</v>
      </c>
    </row>
    <row r="152" spans="1:9" x14ac:dyDescent="0.2">
      <c r="A152" s="20" t="s">
        <v>38</v>
      </c>
      <c r="B152" s="60" t="s">
        <v>39</v>
      </c>
      <c r="C152" s="21">
        <v>16851</v>
      </c>
      <c r="D152" s="21">
        <f t="shared" si="84"/>
        <v>0</v>
      </c>
      <c r="E152" s="21">
        <f t="shared" ref="E152:E154" si="85">C152+D152</f>
        <v>16851</v>
      </c>
      <c r="F152" s="21">
        <f t="shared" si="84"/>
        <v>42700.3</v>
      </c>
      <c r="G152" s="21">
        <f t="shared" si="84"/>
        <v>0</v>
      </c>
      <c r="H152" s="22">
        <f t="shared" si="84"/>
        <v>0</v>
      </c>
      <c r="I152" s="3">
        <f t="shared" si="78"/>
        <v>59551.3</v>
      </c>
    </row>
    <row r="153" spans="1:9" x14ac:dyDescent="0.2">
      <c r="A153" s="20" t="s">
        <v>40</v>
      </c>
      <c r="B153" s="60" t="s">
        <v>41</v>
      </c>
      <c r="C153" s="21">
        <v>15342</v>
      </c>
      <c r="D153" s="21">
        <f t="shared" si="84"/>
        <v>0</v>
      </c>
      <c r="E153" s="21">
        <f t="shared" si="85"/>
        <v>15342</v>
      </c>
      <c r="F153" s="21">
        <f t="shared" si="84"/>
        <v>32640.7</v>
      </c>
      <c r="G153" s="21">
        <f t="shared" si="84"/>
        <v>0</v>
      </c>
      <c r="H153" s="22">
        <f t="shared" si="84"/>
        <v>0</v>
      </c>
      <c r="I153" s="3">
        <f t="shared" si="78"/>
        <v>47982.7</v>
      </c>
    </row>
    <row r="154" spans="1:9" x14ac:dyDescent="0.2">
      <c r="A154" s="20" t="s">
        <v>42</v>
      </c>
      <c r="B154" s="61" t="s">
        <v>43</v>
      </c>
      <c r="C154" s="21">
        <v>100</v>
      </c>
      <c r="D154" s="21">
        <f t="shared" si="84"/>
        <v>0</v>
      </c>
      <c r="E154" s="21">
        <f t="shared" si="85"/>
        <v>100</v>
      </c>
      <c r="F154" s="21">
        <f t="shared" si="84"/>
        <v>4910</v>
      </c>
      <c r="G154" s="21">
        <f t="shared" si="84"/>
        <v>0</v>
      </c>
      <c r="H154" s="22">
        <f t="shared" si="84"/>
        <v>0</v>
      </c>
      <c r="I154" s="3">
        <f t="shared" si="78"/>
        <v>5010</v>
      </c>
    </row>
    <row r="155" spans="1:9" hidden="1" x14ac:dyDescent="0.2">
      <c r="A155" s="31" t="s">
        <v>44</v>
      </c>
      <c r="B155" s="62" t="s">
        <v>45</v>
      </c>
      <c r="C155" s="24">
        <v>0</v>
      </c>
      <c r="D155" s="24">
        <f t="shared" ref="D155:H155" si="86">SUM(D159,D160,D161)</f>
        <v>0</v>
      </c>
      <c r="E155" s="24">
        <f t="shared" si="86"/>
        <v>0</v>
      </c>
      <c r="F155" s="24">
        <f t="shared" si="86"/>
        <v>0</v>
      </c>
      <c r="G155" s="24">
        <f t="shared" si="86"/>
        <v>0</v>
      </c>
      <c r="H155" s="25">
        <f t="shared" si="86"/>
        <v>0</v>
      </c>
      <c r="I155" s="3">
        <f t="shared" si="78"/>
        <v>0</v>
      </c>
    </row>
    <row r="156" spans="1:9" hidden="1" x14ac:dyDescent="0.2">
      <c r="A156" s="82" t="s">
        <v>1</v>
      </c>
      <c r="B156" s="62"/>
      <c r="C156" s="24"/>
      <c r="D156" s="24"/>
      <c r="E156" s="24"/>
      <c r="F156" s="24"/>
      <c r="G156" s="24"/>
      <c r="H156" s="25"/>
      <c r="I156" s="3">
        <f t="shared" si="78"/>
        <v>0</v>
      </c>
    </row>
    <row r="157" spans="1:9" hidden="1" x14ac:dyDescent="0.2">
      <c r="A157" s="32" t="s">
        <v>36</v>
      </c>
      <c r="B157" s="59"/>
      <c r="C157" s="24">
        <v>0</v>
      </c>
      <c r="D157" s="24">
        <f t="shared" ref="D157:H157" si="87">D159+D160+D161-D158</f>
        <v>0</v>
      </c>
      <c r="E157" s="24">
        <f t="shared" si="87"/>
        <v>0</v>
      </c>
      <c r="F157" s="24">
        <f t="shared" si="87"/>
        <v>0</v>
      </c>
      <c r="G157" s="24">
        <f t="shared" si="87"/>
        <v>0</v>
      </c>
      <c r="H157" s="25">
        <f t="shared" si="87"/>
        <v>0</v>
      </c>
      <c r="I157" s="3">
        <f t="shared" si="78"/>
        <v>0</v>
      </c>
    </row>
    <row r="158" spans="1:9" hidden="1" x14ac:dyDescent="0.2">
      <c r="A158" s="32" t="s">
        <v>37</v>
      </c>
      <c r="B158" s="59"/>
      <c r="C158" s="24">
        <v>0</v>
      </c>
      <c r="D158" s="24">
        <f t="shared" ref="D158:H161" si="88">SUM(D205,D253,D302)</f>
        <v>0</v>
      </c>
      <c r="E158" s="24">
        <f t="shared" si="88"/>
        <v>0</v>
      </c>
      <c r="F158" s="24">
        <f t="shared" si="88"/>
        <v>0</v>
      </c>
      <c r="G158" s="24">
        <f t="shared" si="88"/>
        <v>0</v>
      </c>
      <c r="H158" s="25">
        <f t="shared" si="88"/>
        <v>0</v>
      </c>
      <c r="I158" s="3">
        <f t="shared" si="78"/>
        <v>0</v>
      </c>
    </row>
    <row r="159" spans="1:9" hidden="1" x14ac:dyDescent="0.2">
      <c r="A159" s="20" t="s">
        <v>38</v>
      </c>
      <c r="B159" s="61" t="s">
        <v>46</v>
      </c>
      <c r="C159" s="21">
        <v>0</v>
      </c>
      <c r="D159" s="21">
        <f t="shared" si="88"/>
        <v>0</v>
      </c>
      <c r="E159" s="21">
        <f t="shared" ref="E159:E161" si="89">C159+D159</f>
        <v>0</v>
      </c>
      <c r="F159" s="21">
        <f t="shared" si="88"/>
        <v>0</v>
      </c>
      <c r="G159" s="21">
        <f t="shared" si="88"/>
        <v>0</v>
      </c>
      <c r="H159" s="22">
        <f t="shared" si="88"/>
        <v>0</v>
      </c>
      <c r="I159" s="3">
        <f t="shared" si="78"/>
        <v>0</v>
      </c>
    </row>
    <row r="160" spans="1:9" hidden="1" x14ac:dyDescent="0.2">
      <c r="A160" s="20" t="s">
        <v>40</v>
      </c>
      <c r="B160" s="61" t="s">
        <v>47</v>
      </c>
      <c r="C160" s="21">
        <v>0</v>
      </c>
      <c r="D160" s="21">
        <f t="shared" si="88"/>
        <v>0</v>
      </c>
      <c r="E160" s="21">
        <f t="shared" si="89"/>
        <v>0</v>
      </c>
      <c r="F160" s="21">
        <f t="shared" si="88"/>
        <v>0</v>
      </c>
      <c r="G160" s="21">
        <f t="shared" si="88"/>
        <v>0</v>
      </c>
      <c r="H160" s="22">
        <f t="shared" si="88"/>
        <v>0</v>
      </c>
      <c r="I160" s="3">
        <f t="shared" si="78"/>
        <v>0</v>
      </c>
    </row>
    <row r="161" spans="1:12" hidden="1" x14ac:dyDescent="0.2">
      <c r="A161" s="20" t="s">
        <v>42</v>
      </c>
      <c r="B161" s="61" t="s">
        <v>48</v>
      </c>
      <c r="C161" s="21">
        <v>0</v>
      </c>
      <c r="D161" s="21">
        <f t="shared" si="88"/>
        <v>0</v>
      </c>
      <c r="E161" s="21">
        <f t="shared" si="89"/>
        <v>0</v>
      </c>
      <c r="F161" s="21">
        <f t="shared" si="88"/>
        <v>0</v>
      </c>
      <c r="G161" s="21">
        <f t="shared" si="88"/>
        <v>0</v>
      </c>
      <c r="H161" s="22">
        <f t="shared" si="88"/>
        <v>0</v>
      </c>
      <c r="I161" s="3">
        <f t="shared" si="78"/>
        <v>0</v>
      </c>
    </row>
    <row r="162" spans="1:12" hidden="1" x14ac:dyDescent="0.2">
      <c r="A162" s="31" t="s">
        <v>49</v>
      </c>
      <c r="B162" s="63" t="s">
        <v>50</v>
      </c>
      <c r="C162" s="24">
        <v>0</v>
      </c>
      <c r="D162" s="24">
        <f t="shared" ref="D162:H162" si="90">SUM(D166,D167,D168)</f>
        <v>0</v>
      </c>
      <c r="E162" s="24">
        <f t="shared" si="90"/>
        <v>0</v>
      </c>
      <c r="F162" s="24">
        <f t="shared" si="90"/>
        <v>0</v>
      </c>
      <c r="G162" s="24">
        <f t="shared" si="90"/>
        <v>0</v>
      </c>
      <c r="H162" s="25">
        <f t="shared" si="90"/>
        <v>0</v>
      </c>
      <c r="I162" s="3">
        <f t="shared" si="78"/>
        <v>0</v>
      </c>
    </row>
    <row r="163" spans="1:12" hidden="1" x14ac:dyDescent="0.2">
      <c r="A163" s="82" t="s">
        <v>1</v>
      </c>
      <c r="B163" s="63"/>
      <c r="C163" s="24"/>
      <c r="D163" s="24"/>
      <c r="E163" s="24"/>
      <c r="F163" s="24"/>
      <c r="G163" s="24"/>
      <c r="H163" s="25"/>
      <c r="I163" s="3">
        <f t="shared" si="78"/>
        <v>0</v>
      </c>
    </row>
    <row r="164" spans="1:12" hidden="1" x14ac:dyDescent="0.2">
      <c r="A164" s="32" t="s">
        <v>36</v>
      </c>
      <c r="B164" s="59"/>
      <c r="C164" s="24">
        <v>0</v>
      </c>
      <c r="D164" s="24">
        <f t="shared" ref="D164:H164" si="91">D166+D167+D168-D165</f>
        <v>0</v>
      </c>
      <c r="E164" s="24">
        <f t="shared" si="91"/>
        <v>0</v>
      </c>
      <c r="F164" s="24">
        <f t="shared" si="91"/>
        <v>0</v>
      </c>
      <c r="G164" s="24">
        <f t="shared" si="91"/>
        <v>0</v>
      </c>
      <c r="H164" s="25">
        <f t="shared" si="91"/>
        <v>0</v>
      </c>
      <c r="I164" s="3">
        <f t="shared" si="78"/>
        <v>0</v>
      </c>
    </row>
    <row r="165" spans="1:12" hidden="1" x14ac:dyDescent="0.2">
      <c r="A165" s="32" t="s">
        <v>37</v>
      </c>
      <c r="B165" s="59"/>
      <c r="C165" s="24">
        <v>0</v>
      </c>
      <c r="D165" s="24">
        <f t="shared" ref="D165:H168" si="92">SUM(D212,D260,D309)</f>
        <v>0</v>
      </c>
      <c r="E165" s="24">
        <f t="shared" si="92"/>
        <v>0</v>
      </c>
      <c r="F165" s="24">
        <f t="shared" si="92"/>
        <v>0</v>
      </c>
      <c r="G165" s="24">
        <f t="shared" si="92"/>
        <v>0</v>
      </c>
      <c r="H165" s="25">
        <f t="shared" si="92"/>
        <v>0</v>
      </c>
      <c r="I165" s="3">
        <f t="shared" si="78"/>
        <v>0</v>
      </c>
    </row>
    <row r="166" spans="1:12" hidden="1" x14ac:dyDescent="0.2">
      <c r="A166" s="20" t="s">
        <v>38</v>
      </c>
      <c r="B166" s="61" t="s">
        <v>51</v>
      </c>
      <c r="C166" s="21">
        <v>0</v>
      </c>
      <c r="D166" s="21">
        <f t="shared" si="92"/>
        <v>0</v>
      </c>
      <c r="E166" s="21">
        <f t="shared" ref="E166:E168" si="93">C166+D166</f>
        <v>0</v>
      </c>
      <c r="F166" s="21">
        <f t="shared" si="92"/>
        <v>0</v>
      </c>
      <c r="G166" s="21">
        <f t="shared" si="92"/>
        <v>0</v>
      </c>
      <c r="H166" s="22">
        <f t="shared" si="92"/>
        <v>0</v>
      </c>
      <c r="I166" s="3">
        <f t="shared" si="78"/>
        <v>0</v>
      </c>
    </row>
    <row r="167" spans="1:12" hidden="1" x14ac:dyDescent="0.2">
      <c r="A167" s="20" t="s">
        <v>40</v>
      </c>
      <c r="B167" s="61" t="s">
        <v>52</v>
      </c>
      <c r="C167" s="21">
        <v>0</v>
      </c>
      <c r="D167" s="21">
        <f t="shared" si="92"/>
        <v>0</v>
      </c>
      <c r="E167" s="21">
        <f t="shared" si="93"/>
        <v>0</v>
      </c>
      <c r="F167" s="21">
        <f t="shared" si="92"/>
        <v>0</v>
      </c>
      <c r="G167" s="21">
        <f t="shared" si="92"/>
        <v>0</v>
      </c>
      <c r="H167" s="22">
        <f t="shared" si="92"/>
        <v>0</v>
      </c>
      <c r="I167" s="3">
        <f t="shared" si="78"/>
        <v>0</v>
      </c>
    </row>
    <row r="168" spans="1:12" hidden="1" x14ac:dyDescent="0.2">
      <c r="A168" s="20" t="s">
        <v>42</v>
      </c>
      <c r="B168" s="61" t="s">
        <v>53</v>
      </c>
      <c r="C168" s="21">
        <v>0</v>
      </c>
      <c r="D168" s="21">
        <f t="shared" si="92"/>
        <v>0</v>
      </c>
      <c r="E168" s="21">
        <f t="shared" si="93"/>
        <v>0</v>
      </c>
      <c r="F168" s="21">
        <f t="shared" si="92"/>
        <v>0</v>
      </c>
      <c r="G168" s="21">
        <f t="shared" si="92"/>
        <v>0</v>
      </c>
      <c r="H168" s="22">
        <f t="shared" si="92"/>
        <v>0</v>
      </c>
      <c r="I168" s="3">
        <f t="shared" si="78"/>
        <v>0</v>
      </c>
    </row>
    <row r="169" spans="1:12" hidden="1" x14ac:dyDescent="0.2">
      <c r="A169" s="83"/>
      <c r="B169" s="95"/>
      <c r="C169" s="21"/>
      <c r="D169" s="21"/>
      <c r="E169" s="21"/>
      <c r="F169" s="21"/>
      <c r="G169" s="21"/>
      <c r="H169" s="22"/>
      <c r="I169" s="3">
        <f t="shared" si="78"/>
        <v>0</v>
      </c>
    </row>
    <row r="170" spans="1:12" hidden="1" x14ac:dyDescent="0.2">
      <c r="A170" s="26" t="s">
        <v>54</v>
      </c>
      <c r="B170" s="63" t="s">
        <v>55</v>
      </c>
      <c r="C170" s="24">
        <v>0</v>
      </c>
      <c r="D170" s="24">
        <f>SUM(D217,D265,D314)</f>
        <v>0</v>
      </c>
      <c r="E170" s="24">
        <f>C170+D170</f>
        <v>0</v>
      </c>
      <c r="F170" s="24">
        <f>SUM(F217,F265,F314)</f>
        <v>0</v>
      </c>
      <c r="G170" s="24">
        <f>SUM(G217,G265,G314)</f>
        <v>0</v>
      </c>
      <c r="H170" s="25">
        <f>SUM(H217,H265,H314)</f>
        <v>0</v>
      </c>
      <c r="I170" s="3">
        <f t="shared" si="78"/>
        <v>0</v>
      </c>
    </row>
    <row r="171" spans="1:12" hidden="1" x14ac:dyDescent="0.2">
      <c r="A171" s="81"/>
      <c r="B171" s="95"/>
      <c r="C171" s="21"/>
      <c r="D171" s="21"/>
      <c r="E171" s="21"/>
      <c r="F171" s="21"/>
      <c r="G171" s="21"/>
      <c r="H171" s="22"/>
      <c r="I171" s="3">
        <f t="shared" si="78"/>
        <v>0</v>
      </c>
    </row>
    <row r="172" spans="1:12" s="6" customFormat="1" ht="25.5" x14ac:dyDescent="0.2">
      <c r="A172" s="77" t="s">
        <v>63</v>
      </c>
      <c r="B172" s="78"/>
      <c r="C172" s="79">
        <v>26660</v>
      </c>
      <c r="D172" s="79">
        <f t="shared" ref="D172:H172" si="94">D173</f>
        <v>0</v>
      </c>
      <c r="E172" s="79">
        <f t="shared" si="94"/>
        <v>26660</v>
      </c>
      <c r="F172" s="79">
        <f t="shared" si="94"/>
        <v>74190</v>
      </c>
      <c r="G172" s="79">
        <f t="shared" si="94"/>
        <v>0</v>
      </c>
      <c r="H172" s="80">
        <f t="shared" si="94"/>
        <v>0</v>
      </c>
      <c r="I172" s="19">
        <f t="shared" si="78"/>
        <v>100850</v>
      </c>
    </row>
    <row r="173" spans="1:12" s="40" customFormat="1" x14ac:dyDescent="0.2">
      <c r="A173" s="36" t="s">
        <v>61</v>
      </c>
      <c r="B173" s="65"/>
      <c r="C173" s="37">
        <v>26660</v>
      </c>
      <c r="D173" s="37">
        <f t="shared" ref="D173:H173" si="95">SUM(D174,D175,D176,D177)</f>
        <v>0</v>
      </c>
      <c r="E173" s="37">
        <f t="shared" si="95"/>
        <v>26660</v>
      </c>
      <c r="F173" s="37">
        <f t="shared" si="95"/>
        <v>74190</v>
      </c>
      <c r="G173" s="37">
        <f t="shared" si="95"/>
        <v>0</v>
      </c>
      <c r="H173" s="38">
        <f t="shared" si="95"/>
        <v>0</v>
      </c>
      <c r="I173" s="39">
        <f t="shared" si="78"/>
        <v>100850</v>
      </c>
    </row>
    <row r="174" spans="1:12" x14ac:dyDescent="0.2">
      <c r="A174" s="20" t="s">
        <v>6</v>
      </c>
      <c r="B174" s="48"/>
      <c r="C174" s="21">
        <v>6072.9</v>
      </c>
      <c r="D174" s="21"/>
      <c r="E174" s="21">
        <f>SUM(C174,D174)</f>
        <v>6072.9</v>
      </c>
      <c r="F174" s="21">
        <f>ROUND(74190*K174,)</f>
        <v>37488</v>
      </c>
      <c r="G174" s="21"/>
      <c r="H174" s="22"/>
      <c r="I174" s="3">
        <f t="shared" si="78"/>
        <v>43560.9</v>
      </c>
      <c r="K174" s="2">
        <v>0.50529999999999997</v>
      </c>
    </row>
    <row r="175" spans="1:12" hidden="1" x14ac:dyDescent="0.2">
      <c r="A175" s="20" t="s">
        <v>7</v>
      </c>
      <c r="B175" s="94"/>
      <c r="C175" s="21">
        <v>0</v>
      </c>
      <c r="D175" s="21"/>
      <c r="E175" s="21">
        <f t="shared" ref="E175:E176" si="96">SUM(C175,D175)</f>
        <v>0</v>
      </c>
      <c r="F175" s="21"/>
      <c r="G175" s="21"/>
      <c r="H175" s="22"/>
      <c r="I175" s="3">
        <f t="shared" si="78"/>
        <v>0</v>
      </c>
    </row>
    <row r="176" spans="1:12" ht="38.25" x14ac:dyDescent="0.2">
      <c r="A176" s="20" t="s">
        <v>8</v>
      </c>
      <c r="B176" s="48">
        <v>420269</v>
      </c>
      <c r="C176" s="21">
        <v>2730</v>
      </c>
      <c r="D176" s="21"/>
      <c r="E176" s="21">
        <f t="shared" si="96"/>
        <v>2730</v>
      </c>
      <c r="F176" s="21">
        <f>ROUND(74190*K176,)</f>
        <v>4867</v>
      </c>
      <c r="G176" s="21"/>
      <c r="H176" s="22"/>
      <c r="I176" s="3">
        <f t="shared" si="78"/>
        <v>7597</v>
      </c>
      <c r="K176" s="2">
        <v>6.5600000000000006E-2</v>
      </c>
      <c r="L176" s="2">
        <f>K176/(K176+K178)</f>
        <v>0.13260561956741462</v>
      </c>
    </row>
    <row r="177" spans="1:12" ht="25.5" x14ac:dyDescent="0.2">
      <c r="A177" s="23" t="s">
        <v>9</v>
      </c>
      <c r="B177" s="49" t="s">
        <v>10</v>
      </c>
      <c r="C177" s="24">
        <v>17857.099999999999</v>
      </c>
      <c r="D177" s="24">
        <f t="shared" ref="D177:H177" si="97">SUM(D178,D182,D186)</f>
        <v>0</v>
      </c>
      <c r="E177" s="24">
        <f t="shared" si="97"/>
        <v>17857.099999999999</v>
      </c>
      <c r="F177" s="24">
        <f t="shared" si="97"/>
        <v>31835</v>
      </c>
      <c r="G177" s="24">
        <f t="shared" si="97"/>
        <v>0</v>
      </c>
      <c r="H177" s="25">
        <f t="shared" si="97"/>
        <v>0</v>
      </c>
      <c r="I177" s="3">
        <f t="shared" si="78"/>
        <v>49692.1</v>
      </c>
    </row>
    <row r="178" spans="1:12" x14ac:dyDescent="0.2">
      <c r="A178" s="26" t="s">
        <v>11</v>
      </c>
      <c r="B178" s="50" t="s">
        <v>12</v>
      </c>
      <c r="C178" s="24">
        <v>17857.099999999999</v>
      </c>
      <c r="D178" s="24">
        <f t="shared" ref="D178:H178" si="98">SUM(D179:D181)</f>
        <v>0</v>
      </c>
      <c r="E178" s="24">
        <f t="shared" si="98"/>
        <v>17857.099999999999</v>
      </c>
      <c r="F178" s="24">
        <f t="shared" si="98"/>
        <v>31835</v>
      </c>
      <c r="G178" s="24">
        <f t="shared" si="98"/>
        <v>0</v>
      </c>
      <c r="H178" s="25">
        <f t="shared" si="98"/>
        <v>0</v>
      </c>
      <c r="I178" s="3">
        <f t="shared" si="78"/>
        <v>49692.1</v>
      </c>
      <c r="K178" s="2">
        <v>0.42909999999999998</v>
      </c>
      <c r="L178" s="2">
        <f>K178/(K176+K178)</f>
        <v>0.86739438043258543</v>
      </c>
    </row>
    <row r="179" spans="1:12" x14ac:dyDescent="0.2">
      <c r="A179" s="27" t="s">
        <v>13</v>
      </c>
      <c r="B179" s="51" t="s">
        <v>14</v>
      </c>
      <c r="C179" s="21">
        <v>17857.099999999999</v>
      </c>
      <c r="D179" s="21"/>
      <c r="E179" s="21">
        <f t="shared" ref="E179:E181" si="99">SUM(C179,D179)</f>
        <v>17857.099999999999</v>
      </c>
      <c r="F179" s="21">
        <f>ROUND(74190*K178,)</f>
        <v>31835</v>
      </c>
      <c r="G179" s="21"/>
      <c r="H179" s="22"/>
      <c r="I179" s="3">
        <f t="shared" si="78"/>
        <v>49692.1</v>
      </c>
    </row>
    <row r="180" spans="1:12" hidden="1" x14ac:dyDescent="0.2">
      <c r="A180" s="27" t="s">
        <v>15</v>
      </c>
      <c r="B180" s="52" t="s">
        <v>16</v>
      </c>
      <c r="C180" s="21">
        <v>0</v>
      </c>
      <c r="D180" s="21"/>
      <c r="E180" s="21">
        <f t="shared" si="99"/>
        <v>0</v>
      </c>
      <c r="F180" s="21"/>
      <c r="G180" s="21"/>
      <c r="H180" s="22"/>
      <c r="I180" s="3">
        <f t="shared" si="78"/>
        <v>0</v>
      </c>
    </row>
    <row r="181" spans="1:12" hidden="1" x14ac:dyDescent="0.2">
      <c r="A181" s="27" t="s">
        <v>17</v>
      </c>
      <c r="B181" s="52" t="s">
        <v>18</v>
      </c>
      <c r="C181" s="21">
        <v>0</v>
      </c>
      <c r="D181" s="21"/>
      <c r="E181" s="21">
        <f t="shared" si="99"/>
        <v>0</v>
      </c>
      <c r="F181" s="21"/>
      <c r="G181" s="21"/>
      <c r="H181" s="22"/>
      <c r="I181" s="3">
        <f t="shared" si="78"/>
        <v>0</v>
      </c>
    </row>
    <row r="182" spans="1:12" hidden="1" x14ac:dyDescent="0.2">
      <c r="A182" s="26" t="s">
        <v>19</v>
      </c>
      <c r="B182" s="53" t="s">
        <v>20</v>
      </c>
      <c r="C182" s="24">
        <v>0</v>
      </c>
      <c r="D182" s="24">
        <f t="shared" ref="D182:H182" si="100">SUM(D183:D185)</f>
        <v>0</v>
      </c>
      <c r="E182" s="24">
        <f t="shared" si="100"/>
        <v>0</v>
      </c>
      <c r="F182" s="24">
        <f t="shared" si="100"/>
        <v>0</v>
      </c>
      <c r="G182" s="24">
        <f t="shared" si="100"/>
        <v>0</v>
      </c>
      <c r="H182" s="25">
        <f t="shared" si="100"/>
        <v>0</v>
      </c>
      <c r="I182" s="3">
        <f t="shared" si="78"/>
        <v>0</v>
      </c>
    </row>
    <row r="183" spans="1:12" hidden="1" x14ac:dyDescent="0.2">
      <c r="A183" s="27" t="s">
        <v>13</v>
      </c>
      <c r="B183" s="52" t="s">
        <v>21</v>
      </c>
      <c r="C183" s="21">
        <v>0</v>
      </c>
      <c r="D183" s="21"/>
      <c r="E183" s="21">
        <f t="shared" ref="E183:E185" si="101">SUM(C183,D183)</f>
        <v>0</v>
      </c>
      <c r="F183" s="21"/>
      <c r="G183" s="21"/>
      <c r="H183" s="22"/>
      <c r="I183" s="3">
        <f t="shared" si="78"/>
        <v>0</v>
      </c>
    </row>
    <row r="184" spans="1:12" hidden="1" x14ac:dyDescent="0.2">
      <c r="A184" s="27" t="s">
        <v>15</v>
      </c>
      <c r="B184" s="52" t="s">
        <v>22</v>
      </c>
      <c r="C184" s="21">
        <v>0</v>
      </c>
      <c r="D184" s="21"/>
      <c r="E184" s="21">
        <f t="shared" si="101"/>
        <v>0</v>
      </c>
      <c r="F184" s="21"/>
      <c r="G184" s="21"/>
      <c r="H184" s="22"/>
      <c r="I184" s="3">
        <f t="shared" si="78"/>
        <v>0</v>
      </c>
    </row>
    <row r="185" spans="1:12" hidden="1" x14ac:dyDescent="0.2">
      <c r="A185" s="27" t="s">
        <v>17</v>
      </c>
      <c r="B185" s="52" t="s">
        <v>23</v>
      </c>
      <c r="C185" s="21">
        <v>0</v>
      </c>
      <c r="D185" s="21"/>
      <c r="E185" s="21">
        <f t="shared" si="101"/>
        <v>0</v>
      </c>
      <c r="F185" s="21"/>
      <c r="G185" s="21"/>
      <c r="H185" s="22"/>
      <c r="I185" s="3">
        <f t="shared" si="78"/>
        <v>0</v>
      </c>
    </row>
    <row r="186" spans="1:12" hidden="1" x14ac:dyDescent="0.2">
      <c r="A186" s="26" t="s">
        <v>24</v>
      </c>
      <c r="B186" s="53" t="s">
        <v>25</v>
      </c>
      <c r="C186" s="24">
        <v>0</v>
      </c>
      <c r="D186" s="24">
        <f t="shared" ref="D186:H186" si="102">SUM(D187:D189)</f>
        <v>0</v>
      </c>
      <c r="E186" s="24">
        <f t="shared" si="102"/>
        <v>0</v>
      </c>
      <c r="F186" s="24">
        <f t="shared" si="102"/>
        <v>0</v>
      </c>
      <c r="G186" s="24">
        <f t="shared" si="102"/>
        <v>0</v>
      </c>
      <c r="H186" s="25">
        <f t="shared" si="102"/>
        <v>0</v>
      </c>
      <c r="I186" s="3">
        <f t="shared" si="78"/>
        <v>0</v>
      </c>
    </row>
    <row r="187" spans="1:12" hidden="1" x14ac:dyDescent="0.2">
      <c r="A187" s="27" t="s">
        <v>13</v>
      </c>
      <c r="B187" s="52" t="s">
        <v>26</v>
      </c>
      <c r="C187" s="21">
        <v>0</v>
      </c>
      <c r="D187" s="21"/>
      <c r="E187" s="21">
        <f t="shared" ref="E187:E189" si="103">SUM(C187,D187)</f>
        <v>0</v>
      </c>
      <c r="F187" s="21"/>
      <c r="G187" s="21"/>
      <c r="H187" s="22"/>
      <c r="I187" s="3">
        <f t="shared" si="78"/>
        <v>0</v>
      </c>
    </row>
    <row r="188" spans="1:12" hidden="1" x14ac:dyDescent="0.2">
      <c r="A188" s="27" t="s">
        <v>15</v>
      </c>
      <c r="B188" s="52" t="s">
        <v>27</v>
      </c>
      <c r="C188" s="21">
        <v>0</v>
      </c>
      <c r="D188" s="21"/>
      <c r="E188" s="21">
        <f t="shared" si="103"/>
        <v>0</v>
      </c>
      <c r="F188" s="21"/>
      <c r="G188" s="21"/>
      <c r="H188" s="22"/>
      <c r="I188" s="3">
        <f t="shared" si="78"/>
        <v>0</v>
      </c>
    </row>
    <row r="189" spans="1:12" hidden="1" x14ac:dyDescent="0.2">
      <c r="A189" s="27" t="s">
        <v>17</v>
      </c>
      <c r="B189" s="52" t="s">
        <v>28</v>
      </c>
      <c r="C189" s="21">
        <v>0</v>
      </c>
      <c r="D189" s="21"/>
      <c r="E189" s="21">
        <f t="shared" si="103"/>
        <v>0</v>
      </c>
      <c r="F189" s="21"/>
      <c r="G189" s="21"/>
      <c r="H189" s="22"/>
      <c r="I189" s="3">
        <f t="shared" si="78"/>
        <v>0</v>
      </c>
    </row>
    <row r="190" spans="1:12" s="40" customFormat="1" x14ac:dyDescent="0.2">
      <c r="A190" s="36" t="s">
        <v>0</v>
      </c>
      <c r="B190" s="65"/>
      <c r="C190" s="37">
        <v>26660</v>
      </c>
      <c r="D190" s="37">
        <f t="shared" ref="D190:H190" si="104">SUM(D191,D194,D217)</f>
        <v>0</v>
      </c>
      <c r="E190" s="37">
        <f t="shared" si="104"/>
        <v>26660</v>
      </c>
      <c r="F190" s="37">
        <f t="shared" si="104"/>
        <v>74190</v>
      </c>
      <c r="G190" s="37">
        <f t="shared" si="104"/>
        <v>0</v>
      </c>
      <c r="H190" s="38">
        <f t="shared" si="104"/>
        <v>0</v>
      </c>
      <c r="I190" s="39">
        <f t="shared" si="78"/>
        <v>100850</v>
      </c>
    </row>
    <row r="191" spans="1:12" x14ac:dyDescent="0.2">
      <c r="A191" s="31" t="s">
        <v>30</v>
      </c>
      <c r="B191" s="55">
        <v>20</v>
      </c>
      <c r="C191" s="24">
        <v>2</v>
      </c>
      <c r="D191" s="24">
        <f t="shared" ref="D191:H191" si="105">SUM(D192)</f>
        <v>0</v>
      </c>
      <c r="E191" s="24">
        <f t="shared" si="105"/>
        <v>2</v>
      </c>
      <c r="F191" s="24">
        <f t="shared" si="105"/>
        <v>0</v>
      </c>
      <c r="G191" s="24">
        <f t="shared" si="105"/>
        <v>0</v>
      </c>
      <c r="H191" s="25">
        <f t="shared" si="105"/>
        <v>0</v>
      </c>
      <c r="I191" s="3">
        <f t="shared" si="78"/>
        <v>2</v>
      </c>
    </row>
    <row r="192" spans="1:12" x14ac:dyDescent="0.2">
      <c r="A192" s="27" t="s">
        <v>31</v>
      </c>
      <c r="B192" s="56" t="s">
        <v>32</v>
      </c>
      <c r="C192" s="21">
        <v>2</v>
      </c>
      <c r="D192" s="21"/>
      <c r="E192" s="21">
        <f>C192+D192</f>
        <v>2</v>
      </c>
      <c r="F192" s="21"/>
      <c r="G192" s="21"/>
      <c r="H192" s="22"/>
      <c r="I192" s="3">
        <f t="shared" si="78"/>
        <v>2</v>
      </c>
    </row>
    <row r="193" spans="1:11" hidden="1" x14ac:dyDescent="0.2">
      <c r="A193" s="27"/>
      <c r="B193" s="51"/>
      <c r="C193" s="21"/>
      <c r="D193" s="21"/>
      <c r="E193" s="21"/>
      <c r="F193" s="21"/>
      <c r="G193" s="21"/>
      <c r="H193" s="22"/>
      <c r="I193" s="3">
        <f t="shared" si="78"/>
        <v>0</v>
      </c>
    </row>
    <row r="194" spans="1:11" ht="25.5" x14ac:dyDescent="0.2">
      <c r="A194" s="31" t="s">
        <v>33</v>
      </c>
      <c r="B194" s="57">
        <v>58</v>
      </c>
      <c r="C194" s="24">
        <v>26658</v>
      </c>
      <c r="D194" s="24">
        <f t="shared" ref="D194:H194" si="106">SUM(D195,D202,D209)</f>
        <v>0</v>
      </c>
      <c r="E194" s="24">
        <f t="shared" si="106"/>
        <v>26658</v>
      </c>
      <c r="F194" s="24">
        <f t="shared" si="106"/>
        <v>74190</v>
      </c>
      <c r="G194" s="24">
        <f t="shared" si="106"/>
        <v>0</v>
      </c>
      <c r="H194" s="25">
        <f t="shared" si="106"/>
        <v>0</v>
      </c>
      <c r="I194" s="3">
        <f t="shared" si="78"/>
        <v>100848</v>
      </c>
    </row>
    <row r="195" spans="1:11" x14ac:dyDescent="0.2">
      <c r="A195" s="31" t="s">
        <v>34</v>
      </c>
      <c r="B195" s="58" t="s">
        <v>35</v>
      </c>
      <c r="C195" s="24">
        <v>26658</v>
      </c>
      <c r="D195" s="24">
        <f t="shared" ref="D195:H195" si="107">SUM(D199,D200,D201)</f>
        <v>0</v>
      </c>
      <c r="E195" s="24">
        <f t="shared" si="107"/>
        <v>26658</v>
      </c>
      <c r="F195" s="24">
        <f t="shared" si="107"/>
        <v>74190</v>
      </c>
      <c r="G195" s="24">
        <f t="shared" si="107"/>
        <v>0</v>
      </c>
      <c r="H195" s="25">
        <f t="shared" si="107"/>
        <v>0</v>
      </c>
      <c r="I195" s="3">
        <f t="shared" si="78"/>
        <v>100848</v>
      </c>
    </row>
    <row r="196" spans="1:11" hidden="1" x14ac:dyDescent="0.2">
      <c r="A196" s="32" t="s">
        <v>1</v>
      </c>
      <c r="B196" s="59"/>
      <c r="C196" s="24"/>
      <c r="D196" s="24"/>
      <c r="E196" s="24"/>
      <c r="F196" s="24"/>
      <c r="G196" s="24"/>
      <c r="H196" s="25"/>
      <c r="I196" s="3">
        <f t="shared" si="78"/>
        <v>0</v>
      </c>
    </row>
    <row r="197" spans="1:11" hidden="1" x14ac:dyDescent="0.2">
      <c r="A197" s="32" t="s">
        <v>36</v>
      </c>
      <c r="B197" s="59"/>
      <c r="C197" s="24">
        <v>0</v>
      </c>
      <c r="D197" s="24">
        <f t="shared" ref="D197:E197" si="108">D199+D200+D201-D198</f>
        <v>0</v>
      </c>
      <c r="E197" s="24">
        <f t="shared" si="108"/>
        <v>0</v>
      </c>
      <c r="F197" s="24">
        <f>F199+F200+F201-F198</f>
        <v>0</v>
      </c>
      <c r="G197" s="24">
        <f t="shared" ref="G197:H197" si="109">G199+G200+G201-G198</f>
        <v>0</v>
      </c>
      <c r="H197" s="25">
        <f t="shared" si="109"/>
        <v>0</v>
      </c>
      <c r="I197" s="3">
        <f t="shared" si="78"/>
        <v>0</v>
      </c>
    </row>
    <row r="198" spans="1:11" x14ac:dyDescent="0.2">
      <c r="A198" s="32" t="s">
        <v>37</v>
      </c>
      <c r="B198" s="59"/>
      <c r="C198" s="24">
        <v>26658</v>
      </c>
      <c r="D198" s="24"/>
      <c r="E198" s="24">
        <f>C198+D198</f>
        <v>26658</v>
      </c>
      <c r="F198" s="24">
        <v>74190</v>
      </c>
      <c r="G198" s="24"/>
      <c r="H198" s="25"/>
      <c r="I198" s="3">
        <f t="shared" si="78"/>
        <v>100848</v>
      </c>
    </row>
    <row r="199" spans="1:11" x14ac:dyDescent="0.2">
      <c r="A199" s="20" t="s">
        <v>38</v>
      </c>
      <c r="B199" s="60" t="s">
        <v>39</v>
      </c>
      <c r="C199" s="21">
        <v>15219</v>
      </c>
      <c r="D199" s="21"/>
      <c r="E199" s="21">
        <f t="shared" ref="E199:E201" si="110">C199+D199</f>
        <v>15219</v>
      </c>
      <c r="F199" s="21">
        <f>ROUND(74190*(J199+K199),)</f>
        <v>42355</v>
      </c>
      <c r="G199" s="21"/>
      <c r="H199" s="22"/>
      <c r="I199" s="3">
        <f t="shared" si="78"/>
        <v>57574</v>
      </c>
      <c r="J199" s="2">
        <v>0.50529999999999997</v>
      </c>
      <c r="K199" s="2">
        <v>6.5600000000000006E-2</v>
      </c>
    </row>
    <row r="200" spans="1:11" x14ac:dyDescent="0.2">
      <c r="A200" s="20" t="s">
        <v>40</v>
      </c>
      <c r="B200" s="60" t="s">
        <v>41</v>
      </c>
      <c r="C200" s="21">
        <v>11439</v>
      </c>
      <c r="D200" s="21"/>
      <c r="E200" s="21">
        <f t="shared" si="110"/>
        <v>11439</v>
      </c>
      <c r="F200" s="21">
        <f>ROUND(74190*(J200+K200),)</f>
        <v>31835</v>
      </c>
      <c r="G200" s="21"/>
      <c r="H200" s="22"/>
      <c r="I200" s="3">
        <f t="shared" si="78"/>
        <v>43274</v>
      </c>
      <c r="J200" s="2">
        <v>0.42909999999999998</v>
      </c>
    </row>
    <row r="201" spans="1:11" hidden="1" x14ac:dyDescent="0.2">
      <c r="A201" s="20" t="s">
        <v>42</v>
      </c>
      <c r="B201" s="61" t="s">
        <v>43</v>
      </c>
      <c r="C201" s="21">
        <v>0</v>
      </c>
      <c r="D201" s="21"/>
      <c r="E201" s="21">
        <f t="shared" si="110"/>
        <v>0</v>
      </c>
      <c r="F201" s="21"/>
      <c r="G201" s="21"/>
      <c r="H201" s="22"/>
      <c r="I201" s="3">
        <f t="shared" si="78"/>
        <v>0</v>
      </c>
    </row>
    <row r="202" spans="1:11" hidden="1" x14ac:dyDescent="0.2">
      <c r="A202" s="31" t="s">
        <v>44</v>
      </c>
      <c r="B202" s="62" t="s">
        <v>45</v>
      </c>
      <c r="C202" s="24">
        <v>0</v>
      </c>
      <c r="D202" s="24">
        <f t="shared" ref="D202:H202" si="111">SUM(D206,D207,D208)</f>
        <v>0</v>
      </c>
      <c r="E202" s="24">
        <f t="shared" si="111"/>
        <v>0</v>
      </c>
      <c r="F202" s="24">
        <f t="shared" si="111"/>
        <v>0</v>
      </c>
      <c r="G202" s="24">
        <f t="shared" si="111"/>
        <v>0</v>
      </c>
      <c r="H202" s="25">
        <f t="shared" si="111"/>
        <v>0</v>
      </c>
      <c r="I202" s="3">
        <f t="shared" si="78"/>
        <v>0</v>
      </c>
    </row>
    <row r="203" spans="1:11" hidden="1" x14ac:dyDescent="0.2">
      <c r="A203" s="82" t="s">
        <v>1</v>
      </c>
      <c r="B203" s="62"/>
      <c r="C203" s="24"/>
      <c r="D203" s="24"/>
      <c r="E203" s="24"/>
      <c r="F203" s="24"/>
      <c r="G203" s="24"/>
      <c r="H203" s="25"/>
      <c r="I203" s="3">
        <f t="shared" si="78"/>
        <v>0</v>
      </c>
    </row>
    <row r="204" spans="1:11" hidden="1" x14ac:dyDescent="0.2">
      <c r="A204" s="32" t="s">
        <v>36</v>
      </c>
      <c r="B204" s="59"/>
      <c r="C204" s="24">
        <v>0</v>
      </c>
      <c r="D204" s="24">
        <f t="shared" ref="D204:H204" si="112">D206+D207+D208-D205</f>
        <v>0</v>
      </c>
      <c r="E204" s="24">
        <f t="shared" si="112"/>
        <v>0</v>
      </c>
      <c r="F204" s="24">
        <f t="shared" si="112"/>
        <v>0</v>
      </c>
      <c r="G204" s="24">
        <f t="shared" si="112"/>
        <v>0</v>
      </c>
      <c r="H204" s="25">
        <f t="shared" si="112"/>
        <v>0</v>
      </c>
      <c r="I204" s="3">
        <f t="shared" si="78"/>
        <v>0</v>
      </c>
    </row>
    <row r="205" spans="1:11" hidden="1" x14ac:dyDescent="0.2">
      <c r="A205" s="32" t="s">
        <v>37</v>
      </c>
      <c r="B205" s="59"/>
      <c r="C205" s="24"/>
      <c r="D205" s="24"/>
      <c r="E205" s="24"/>
      <c r="F205" s="24"/>
      <c r="G205" s="24"/>
      <c r="H205" s="25"/>
      <c r="I205" s="3">
        <f t="shared" si="78"/>
        <v>0</v>
      </c>
    </row>
    <row r="206" spans="1:11" hidden="1" x14ac:dyDescent="0.2">
      <c r="A206" s="20" t="s">
        <v>38</v>
      </c>
      <c r="B206" s="61" t="s">
        <v>46</v>
      </c>
      <c r="C206" s="21">
        <v>0</v>
      </c>
      <c r="D206" s="21"/>
      <c r="E206" s="21">
        <f t="shared" ref="E206:E208" si="113">C206+D206</f>
        <v>0</v>
      </c>
      <c r="F206" s="21"/>
      <c r="G206" s="21"/>
      <c r="H206" s="22"/>
      <c r="I206" s="3">
        <f t="shared" ref="I206:I269" si="114">SUM(E206:H206)</f>
        <v>0</v>
      </c>
    </row>
    <row r="207" spans="1:11" hidden="1" x14ac:dyDescent="0.2">
      <c r="A207" s="20" t="s">
        <v>40</v>
      </c>
      <c r="B207" s="61" t="s">
        <v>47</v>
      </c>
      <c r="C207" s="21">
        <v>0</v>
      </c>
      <c r="D207" s="21"/>
      <c r="E207" s="21">
        <f t="shared" si="113"/>
        <v>0</v>
      </c>
      <c r="F207" s="21"/>
      <c r="G207" s="21"/>
      <c r="H207" s="22"/>
      <c r="I207" s="3">
        <f t="shared" si="114"/>
        <v>0</v>
      </c>
    </row>
    <row r="208" spans="1:11" hidden="1" x14ac:dyDescent="0.2">
      <c r="A208" s="20" t="s">
        <v>42</v>
      </c>
      <c r="B208" s="61" t="s">
        <v>48</v>
      </c>
      <c r="C208" s="21">
        <v>0</v>
      </c>
      <c r="D208" s="21"/>
      <c r="E208" s="21">
        <f t="shared" si="113"/>
        <v>0</v>
      </c>
      <c r="F208" s="21"/>
      <c r="G208" s="21"/>
      <c r="H208" s="22"/>
      <c r="I208" s="3">
        <f t="shared" si="114"/>
        <v>0</v>
      </c>
    </row>
    <row r="209" spans="1:9" hidden="1" x14ac:dyDescent="0.2">
      <c r="A209" s="31" t="s">
        <v>49</v>
      </c>
      <c r="B209" s="63" t="s">
        <v>50</v>
      </c>
      <c r="C209" s="24">
        <v>0</v>
      </c>
      <c r="D209" s="24">
        <f t="shared" ref="D209:H209" si="115">SUM(D213,D214,D215)</f>
        <v>0</v>
      </c>
      <c r="E209" s="24">
        <f t="shared" si="115"/>
        <v>0</v>
      </c>
      <c r="F209" s="24">
        <f t="shared" si="115"/>
        <v>0</v>
      </c>
      <c r="G209" s="24">
        <f t="shared" si="115"/>
        <v>0</v>
      </c>
      <c r="H209" s="25">
        <f t="shared" si="115"/>
        <v>0</v>
      </c>
      <c r="I209" s="3">
        <f t="shared" si="114"/>
        <v>0</v>
      </c>
    </row>
    <row r="210" spans="1:9" hidden="1" x14ac:dyDescent="0.2">
      <c r="A210" s="82" t="s">
        <v>1</v>
      </c>
      <c r="B210" s="63"/>
      <c r="C210" s="24"/>
      <c r="D210" s="24"/>
      <c r="E210" s="24"/>
      <c r="F210" s="24"/>
      <c r="G210" s="24"/>
      <c r="H210" s="25"/>
      <c r="I210" s="3">
        <f t="shared" si="114"/>
        <v>0</v>
      </c>
    </row>
    <row r="211" spans="1:9" hidden="1" x14ac:dyDescent="0.2">
      <c r="A211" s="32" t="s">
        <v>36</v>
      </c>
      <c r="B211" s="59"/>
      <c r="C211" s="24">
        <v>0</v>
      </c>
      <c r="D211" s="24">
        <f t="shared" ref="D211:H211" si="116">D213+D214+D215-D212</f>
        <v>0</v>
      </c>
      <c r="E211" s="24">
        <f t="shared" si="116"/>
        <v>0</v>
      </c>
      <c r="F211" s="24">
        <f t="shared" si="116"/>
        <v>0</v>
      </c>
      <c r="G211" s="24">
        <f t="shared" si="116"/>
        <v>0</v>
      </c>
      <c r="H211" s="25">
        <f t="shared" si="116"/>
        <v>0</v>
      </c>
      <c r="I211" s="3">
        <f t="shared" si="114"/>
        <v>0</v>
      </c>
    </row>
    <row r="212" spans="1:9" hidden="1" x14ac:dyDescent="0.2">
      <c r="A212" s="32" t="s">
        <v>37</v>
      </c>
      <c r="B212" s="59"/>
      <c r="C212" s="24"/>
      <c r="D212" s="24"/>
      <c r="E212" s="24"/>
      <c r="F212" s="24"/>
      <c r="G212" s="24"/>
      <c r="H212" s="25"/>
      <c r="I212" s="3">
        <f t="shared" si="114"/>
        <v>0</v>
      </c>
    </row>
    <row r="213" spans="1:9" hidden="1" x14ac:dyDescent="0.2">
      <c r="A213" s="20" t="s">
        <v>38</v>
      </c>
      <c r="B213" s="61" t="s">
        <v>51</v>
      </c>
      <c r="C213" s="21">
        <v>0</v>
      </c>
      <c r="D213" s="21"/>
      <c r="E213" s="21">
        <f t="shared" ref="E213:E215" si="117">C213+D213</f>
        <v>0</v>
      </c>
      <c r="F213" s="21"/>
      <c r="G213" s="21"/>
      <c r="H213" s="22"/>
      <c r="I213" s="3">
        <f t="shared" si="114"/>
        <v>0</v>
      </c>
    </row>
    <row r="214" spans="1:9" hidden="1" x14ac:dyDescent="0.2">
      <c r="A214" s="20" t="s">
        <v>40</v>
      </c>
      <c r="B214" s="61" t="s">
        <v>52</v>
      </c>
      <c r="C214" s="21">
        <v>0</v>
      </c>
      <c r="D214" s="21"/>
      <c r="E214" s="21">
        <f t="shared" si="117"/>
        <v>0</v>
      </c>
      <c r="F214" s="21"/>
      <c r="G214" s="21"/>
      <c r="H214" s="22"/>
      <c r="I214" s="3">
        <f t="shared" si="114"/>
        <v>0</v>
      </c>
    </row>
    <row r="215" spans="1:9" hidden="1" x14ac:dyDescent="0.2">
      <c r="A215" s="20" t="s">
        <v>42</v>
      </c>
      <c r="B215" s="61" t="s">
        <v>53</v>
      </c>
      <c r="C215" s="21">
        <v>0</v>
      </c>
      <c r="D215" s="21"/>
      <c r="E215" s="21">
        <f t="shared" si="117"/>
        <v>0</v>
      </c>
      <c r="F215" s="21"/>
      <c r="G215" s="21"/>
      <c r="H215" s="22"/>
      <c r="I215" s="3">
        <f t="shared" si="114"/>
        <v>0</v>
      </c>
    </row>
    <row r="216" spans="1:9" hidden="1" x14ac:dyDescent="0.2">
      <c r="A216" s="83"/>
      <c r="B216" s="95"/>
      <c r="C216" s="21"/>
      <c r="D216" s="21"/>
      <c r="E216" s="21"/>
      <c r="F216" s="21"/>
      <c r="G216" s="21"/>
      <c r="H216" s="22"/>
      <c r="I216" s="3">
        <f t="shared" si="114"/>
        <v>0</v>
      </c>
    </row>
    <row r="217" spans="1:9" hidden="1" x14ac:dyDescent="0.2">
      <c r="A217" s="26" t="s">
        <v>54</v>
      </c>
      <c r="B217" s="63" t="s">
        <v>55</v>
      </c>
      <c r="C217" s="24">
        <v>0</v>
      </c>
      <c r="D217" s="24"/>
      <c r="E217" s="24">
        <f>C217+D217</f>
        <v>0</v>
      </c>
      <c r="F217" s="24"/>
      <c r="G217" s="24"/>
      <c r="H217" s="25"/>
      <c r="I217" s="3">
        <f t="shared" si="114"/>
        <v>0</v>
      </c>
    </row>
    <row r="218" spans="1:9" hidden="1" x14ac:dyDescent="0.2">
      <c r="A218" s="83"/>
      <c r="B218" s="95"/>
      <c r="C218" s="21"/>
      <c r="D218" s="21"/>
      <c r="E218" s="21"/>
      <c r="F218" s="21"/>
      <c r="G218" s="21"/>
      <c r="H218" s="22"/>
      <c r="I218" s="3">
        <f t="shared" si="114"/>
        <v>0</v>
      </c>
    </row>
    <row r="219" spans="1:9" hidden="1" x14ac:dyDescent="0.2">
      <c r="A219" s="26" t="s">
        <v>56</v>
      </c>
      <c r="B219" s="63"/>
      <c r="C219" s="24">
        <v>0</v>
      </c>
      <c r="D219" s="24">
        <f t="shared" ref="D219:H219" si="118">D172-D190</f>
        <v>0</v>
      </c>
      <c r="E219" s="24">
        <f t="shared" si="118"/>
        <v>0</v>
      </c>
      <c r="F219" s="24">
        <f t="shared" si="118"/>
        <v>0</v>
      </c>
      <c r="G219" s="24">
        <f t="shared" si="118"/>
        <v>0</v>
      </c>
      <c r="H219" s="25">
        <f t="shared" si="118"/>
        <v>0</v>
      </c>
      <c r="I219" s="3">
        <f t="shared" si="114"/>
        <v>0</v>
      </c>
    </row>
    <row r="220" spans="1:9" s="6" customFormat="1" ht="25.5" x14ac:dyDescent="0.2">
      <c r="A220" s="77" t="s">
        <v>70</v>
      </c>
      <c r="B220" s="78"/>
      <c r="C220" s="79">
        <v>5446</v>
      </c>
      <c r="D220" s="79">
        <f t="shared" ref="D220:H220" si="119">SUM(D221)</f>
        <v>0</v>
      </c>
      <c r="E220" s="79">
        <f t="shared" si="119"/>
        <v>5446</v>
      </c>
      <c r="F220" s="79">
        <f t="shared" si="119"/>
        <v>6061</v>
      </c>
      <c r="G220" s="79">
        <f t="shared" si="119"/>
        <v>0</v>
      </c>
      <c r="H220" s="80">
        <f t="shared" si="119"/>
        <v>0</v>
      </c>
      <c r="I220" s="19">
        <f t="shared" si="114"/>
        <v>11507</v>
      </c>
    </row>
    <row r="221" spans="1:9" s="40" customFormat="1" x14ac:dyDescent="0.2">
      <c r="A221" s="36" t="s">
        <v>61</v>
      </c>
      <c r="B221" s="65"/>
      <c r="C221" s="37">
        <v>5446</v>
      </c>
      <c r="D221" s="37">
        <f t="shared" ref="D221:H221" si="120">SUM(D222,D223,D224,D225)</f>
        <v>0</v>
      </c>
      <c r="E221" s="37">
        <f t="shared" si="120"/>
        <v>5446</v>
      </c>
      <c r="F221" s="37">
        <f t="shared" si="120"/>
        <v>6061</v>
      </c>
      <c r="G221" s="37">
        <f t="shared" si="120"/>
        <v>0</v>
      </c>
      <c r="H221" s="38">
        <f t="shared" si="120"/>
        <v>0</v>
      </c>
      <c r="I221" s="39">
        <f t="shared" si="114"/>
        <v>11507</v>
      </c>
    </row>
    <row r="222" spans="1:9" x14ac:dyDescent="0.2">
      <c r="A222" s="20" t="s">
        <v>6</v>
      </c>
      <c r="B222" s="48"/>
      <c r="C222" s="21">
        <v>207</v>
      </c>
      <c r="D222" s="21"/>
      <c r="E222" s="21">
        <f>SUM(C222,D222)</f>
        <v>207</v>
      </c>
      <c r="F222" s="21">
        <f>891+4019+ROUND((5170-4019)*0.02,)</f>
        <v>4933</v>
      </c>
      <c r="G222" s="21"/>
      <c r="H222" s="22"/>
      <c r="I222" s="3">
        <f t="shared" si="114"/>
        <v>5140</v>
      </c>
    </row>
    <row r="223" spans="1:9" hidden="1" x14ac:dyDescent="0.2">
      <c r="A223" s="20" t="s">
        <v>7</v>
      </c>
      <c r="B223" s="94"/>
      <c r="C223" s="21">
        <v>0</v>
      </c>
      <c r="D223" s="21"/>
      <c r="E223" s="21">
        <f t="shared" ref="E223:E224" si="121">SUM(C223,D223)</f>
        <v>0</v>
      </c>
      <c r="F223" s="21"/>
      <c r="G223" s="21"/>
      <c r="H223" s="22"/>
      <c r="I223" s="3">
        <f t="shared" si="114"/>
        <v>0</v>
      </c>
    </row>
    <row r="224" spans="1:9" ht="38.25" x14ac:dyDescent="0.2">
      <c r="A224" s="20" t="s">
        <v>8</v>
      </c>
      <c r="B224" s="48">
        <v>420269</v>
      </c>
      <c r="C224" s="21">
        <v>1497</v>
      </c>
      <c r="D224" s="21"/>
      <c r="E224" s="21">
        <f t="shared" si="121"/>
        <v>1497</v>
      </c>
      <c r="F224" s="21">
        <f>ROUND((5170-4019)*0.28,)</f>
        <v>322</v>
      </c>
      <c r="G224" s="21"/>
      <c r="H224" s="22"/>
      <c r="I224" s="3">
        <f t="shared" si="114"/>
        <v>1819</v>
      </c>
    </row>
    <row r="225" spans="1:9" ht="25.5" x14ac:dyDescent="0.2">
      <c r="A225" s="23" t="s">
        <v>9</v>
      </c>
      <c r="B225" s="49" t="s">
        <v>10</v>
      </c>
      <c r="C225" s="24">
        <v>3742</v>
      </c>
      <c r="D225" s="24">
        <f t="shared" ref="D225:H225" si="122">SUM(D226,D230,D234)</f>
        <v>0</v>
      </c>
      <c r="E225" s="24">
        <f t="shared" si="122"/>
        <v>3742</v>
      </c>
      <c r="F225" s="24">
        <f t="shared" si="122"/>
        <v>806</v>
      </c>
      <c r="G225" s="24">
        <f t="shared" si="122"/>
        <v>0</v>
      </c>
      <c r="H225" s="25">
        <f t="shared" si="122"/>
        <v>0</v>
      </c>
      <c r="I225" s="3">
        <f t="shared" si="114"/>
        <v>4548</v>
      </c>
    </row>
    <row r="226" spans="1:9" x14ac:dyDescent="0.2">
      <c r="A226" s="26" t="s">
        <v>11</v>
      </c>
      <c r="B226" s="50" t="s">
        <v>12</v>
      </c>
      <c r="C226" s="24">
        <v>3742</v>
      </c>
      <c r="D226" s="24">
        <f t="shared" ref="D226:H226" si="123">SUM(D227:D229)</f>
        <v>0</v>
      </c>
      <c r="E226" s="24">
        <f t="shared" si="123"/>
        <v>3742</v>
      </c>
      <c r="F226" s="24">
        <f t="shared" si="123"/>
        <v>806</v>
      </c>
      <c r="G226" s="24">
        <f t="shared" si="123"/>
        <v>0</v>
      </c>
      <c r="H226" s="25">
        <f t="shared" si="123"/>
        <v>0</v>
      </c>
      <c r="I226" s="3">
        <f t="shared" si="114"/>
        <v>4548</v>
      </c>
    </row>
    <row r="227" spans="1:9" x14ac:dyDescent="0.2">
      <c r="A227" s="27" t="s">
        <v>13</v>
      </c>
      <c r="B227" s="51" t="s">
        <v>14</v>
      </c>
      <c r="C227" s="21">
        <v>3688</v>
      </c>
      <c r="D227" s="21"/>
      <c r="E227" s="21">
        <f t="shared" ref="E227:E229" si="124">SUM(C227,D227)</f>
        <v>3688</v>
      </c>
      <c r="F227" s="21">
        <f>ROUND((5170-4019)*0.7,)</f>
        <v>806</v>
      </c>
      <c r="G227" s="21"/>
      <c r="H227" s="22"/>
      <c r="I227" s="3">
        <f t="shared" si="114"/>
        <v>4494</v>
      </c>
    </row>
    <row r="228" spans="1:9" x14ac:dyDescent="0.2">
      <c r="A228" s="27" t="s">
        <v>15</v>
      </c>
      <c r="B228" s="52" t="s">
        <v>16</v>
      </c>
      <c r="C228" s="21">
        <v>54</v>
      </c>
      <c r="D228" s="21"/>
      <c r="E228" s="21">
        <f t="shared" si="124"/>
        <v>54</v>
      </c>
      <c r="F228" s="21"/>
      <c r="G228" s="21"/>
      <c r="H228" s="22"/>
      <c r="I228" s="3">
        <f t="shared" si="114"/>
        <v>54</v>
      </c>
    </row>
    <row r="229" spans="1:9" hidden="1" x14ac:dyDescent="0.2">
      <c r="A229" s="27" t="s">
        <v>17</v>
      </c>
      <c r="B229" s="52" t="s">
        <v>18</v>
      </c>
      <c r="C229" s="21">
        <v>0</v>
      </c>
      <c r="D229" s="21"/>
      <c r="E229" s="21">
        <f t="shared" si="124"/>
        <v>0</v>
      </c>
      <c r="F229" s="21"/>
      <c r="G229" s="21"/>
      <c r="H229" s="22"/>
      <c r="I229" s="3">
        <f t="shared" si="114"/>
        <v>0</v>
      </c>
    </row>
    <row r="230" spans="1:9" hidden="1" x14ac:dyDescent="0.2">
      <c r="A230" s="26" t="s">
        <v>19</v>
      </c>
      <c r="B230" s="53" t="s">
        <v>20</v>
      </c>
      <c r="C230" s="24">
        <v>0</v>
      </c>
      <c r="D230" s="24">
        <f t="shared" ref="D230:H230" si="125">SUM(D231:D233)</f>
        <v>0</v>
      </c>
      <c r="E230" s="24">
        <f t="shared" si="125"/>
        <v>0</v>
      </c>
      <c r="F230" s="24">
        <f t="shared" si="125"/>
        <v>0</v>
      </c>
      <c r="G230" s="24">
        <f t="shared" si="125"/>
        <v>0</v>
      </c>
      <c r="H230" s="25">
        <f t="shared" si="125"/>
        <v>0</v>
      </c>
      <c r="I230" s="3">
        <f t="shared" si="114"/>
        <v>0</v>
      </c>
    </row>
    <row r="231" spans="1:9" hidden="1" x14ac:dyDescent="0.2">
      <c r="A231" s="27" t="s">
        <v>13</v>
      </c>
      <c r="B231" s="52" t="s">
        <v>21</v>
      </c>
      <c r="C231" s="21">
        <v>0</v>
      </c>
      <c r="D231" s="21"/>
      <c r="E231" s="21">
        <f t="shared" ref="E231:E233" si="126">SUM(C231,D231)</f>
        <v>0</v>
      </c>
      <c r="F231" s="21"/>
      <c r="G231" s="21"/>
      <c r="H231" s="22"/>
      <c r="I231" s="3">
        <f t="shared" si="114"/>
        <v>0</v>
      </c>
    </row>
    <row r="232" spans="1:9" hidden="1" x14ac:dyDescent="0.2">
      <c r="A232" s="27" t="s">
        <v>15</v>
      </c>
      <c r="B232" s="52" t="s">
        <v>22</v>
      </c>
      <c r="C232" s="21">
        <v>0</v>
      </c>
      <c r="D232" s="21"/>
      <c r="E232" s="21">
        <f t="shared" si="126"/>
        <v>0</v>
      </c>
      <c r="F232" s="21"/>
      <c r="G232" s="21"/>
      <c r="H232" s="22"/>
      <c r="I232" s="3">
        <f t="shared" si="114"/>
        <v>0</v>
      </c>
    </row>
    <row r="233" spans="1:9" hidden="1" x14ac:dyDescent="0.2">
      <c r="A233" s="27" t="s">
        <v>17</v>
      </c>
      <c r="B233" s="52" t="s">
        <v>23</v>
      </c>
      <c r="C233" s="21">
        <v>0</v>
      </c>
      <c r="D233" s="21"/>
      <c r="E233" s="21">
        <f t="shared" si="126"/>
        <v>0</v>
      </c>
      <c r="F233" s="21"/>
      <c r="G233" s="21"/>
      <c r="H233" s="22"/>
      <c r="I233" s="3">
        <f t="shared" si="114"/>
        <v>0</v>
      </c>
    </row>
    <row r="234" spans="1:9" hidden="1" x14ac:dyDescent="0.2">
      <c r="A234" s="26" t="s">
        <v>24</v>
      </c>
      <c r="B234" s="53" t="s">
        <v>25</v>
      </c>
      <c r="C234" s="24">
        <v>0</v>
      </c>
      <c r="D234" s="24">
        <f t="shared" ref="D234:H234" si="127">SUM(D235:D237)</f>
        <v>0</v>
      </c>
      <c r="E234" s="24">
        <f t="shared" si="127"/>
        <v>0</v>
      </c>
      <c r="F234" s="24">
        <f t="shared" si="127"/>
        <v>0</v>
      </c>
      <c r="G234" s="24">
        <f t="shared" si="127"/>
        <v>0</v>
      </c>
      <c r="H234" s="25">
        <f t="shared" si="127"/>
        <v>0</v>
      </c>
      <c r="I234" s="3">
        <f t="shared" si="114"/>
        <v>0</v>
      </c>
    </row>
    <row r="235" spans="1:9" hidden="1" x14ac:dyDescent="0.2">
      <c r="A235" s="27" t="s">
        <v>13</v>
      </c>
      <c r="B235" s="52" t="s">
        <v>26</v>
      </c>
      <c r="C235" s="21">
        <v>0</v>
      </c>
      <c r="D235" s="21"/>
      <c r="E235" s="21">
        <f t="shared" ref="E235:E237" si="128">SUM(C235,D235)</f>
        <v>0</v>
      </c>
      <c r="F235" s="21"/>
      <c r="G235" s="21"/>
      <c r="H235" s="22"/>
      <c r="I235" s="3">
        <f t="shared" si="114"/>
        <v>0</v>
      </c>
    </row>
    <row r="236" spans="1:9" hidden="1" x14ac:dyDescent="0.2">
      <c r="A236" s="27" t="s">
        <v>15</v>
      </c>
      <c r="B236" s="52" t="s">
        <v>27</v>
      </c>
      <c r="C236" s="21">
        <v>0</v>
      </c>
      <c r="D236" s="21"/>
      <c r="E236" s="21">
        <f t="shared" si="128"/>
        <v>0</v>
      </c>
      <c r="F236" s="21"/>
      <c r="G236" s="21"/>
      <c r="H236" s="22"/>
      <c r="I236" s="3">
        <f t="shared" si="114"/>
        <v>0</v>
      </c>
    </row>
    <row r="237" spans="1:9" hidden="1" x14ac:dyDescent="0.2">
      <c r="A237" s="27" t="s">
        <v>17</v>
      </c>
      <c r="B237" s="52" t="s">
        <v>28</v>
      </c>
      <c r="C237" s="21">
        <v>0</v>
      </c>
      <c r="D237" s="21"/>
      <c r="E237" s="21">
        <f t="shared" si="128"/>
        <v>0</v>
      </c>
      <c r="F237" s="21"/>
      <c r="G237" s="21"/>
      <c r="H237" s="22"/>
      <c r="I237" s="3">
        <f t="shared" si="114"/>
        <v>0</v>
      </c>
    </row>
    <row r="238" spans="1:9" s="40" customFormat="1" x14ac:dyDescent="0.2">
      <c r="A238" s="36" t="s">
        <v>80</v>
      </c>
      <c r="B238" s="65"/>
      <c r="C238" s="37">
        <v>5446</v>
      </c>
      <c r="D238" s="37">
        <f t="shared" ref="D238:H238" si="129">SUM(D239,D242,D265)</f>
        <v>0</v>
      </c>
      <c r="E238" s="37">
        <f t="shared" si="129"/>
        <v>5446</v>
      </c>
      <c r="F238" s="37">
        <f t="shared" si="129"/>
        <v>6061</v>
      </c>
      <c r="G238" s="37">
        <f t="shared" si="129"/>
        <v>0</v>
      </c>
      <c r="H238" s="38">
        <f t="shared" si="129"/>
        <v>0</v>
      </c>
      <c r="I238" s="39">
        <f t="shared" si="114"/>
        <v>11507</v>
      </c>
    </row>
    <row r="239" spans="1:9" hidden="1" x14ac:dyDescent="0.2">
      <c r="A239" s="31" t="s">
        <v>30</v>
      </c>
      <c r="B239" s="55">
        <v>20</v>
      </c>
      <c r="C239" s="24">
        <v>0</v>
      </c>
      <c r="D239" s="24">
        <f t="shared" ref="D239:H239" si="130">SUM(D240)</f>
        <v>0</v>
      </c>
      <c r="E239" s="24">
        <f t="shared" si="130"/>
        <v>0</v>
      </c>
      <c r="F239" s="24">
        <f t="shared" si="130"/>
        <v>0</v>
      </c>
      <c r="G239" s="24">
        <f t="shared" si="130"/>
        <v>0</v>
      </c>
      <c r="H239" s="25">
        <f t="shared" si="130"/>
        <v>0</v>
      </c>
      <c r="I239" s="3">
        <f t="shared" si="114"/>
        <v>0</v>
      </c>
    </row>
    <row r="240" spans="1:9" hidden="1" x14ac:dyDescent="0.2">
      <c r="A240" s="27" t="s">
        <v>31</v>
      </c>
      <c r="B240" s="56" t="s">
        <v>32</v>
      </c>
      <c r="C240" s="21">
        <v>0</v>
      </c>
      <c r="D240" s="21"/>
      <c r="E240" s="21">
        <f>C240+D240</f>
        <v>0</v>
      </c>
      <c r="F240" s="21"/>
      <c r="G240" s="21"/>
      <c r="H240" s="22"/>
      <c r="I240" s="3">
        <f t="shared" si="114"/>
        <v>0</v>
      </c>
    </row>
    <row r="241" spans="1:9" hidden="1" x14ac:dyDescent="0.2">
      <c r="A241" s="27"/>
      <c r="B241" s="51"/>
      <c r="C241" s="21"/>
      <c r="D241" s="21"/>
      <c r="E241" s="21"/>
      <c r="F241" s="21"/>
      <c r="G241" s="21"/>
      <c r="H241" s="22"/>
      <c r="I241" s="3">
        <f t="shared" si="114"/>
        <v>0</v>
      </c>
    </row>
    <row r="242" spans="1:9" ht="25.5" x14ac:dyDescent="0.2">
      <c r="A242" s="31" t="s">
        <v>33</v>
      </c>
      <c r="B242" s="57">
        <v>58</v>
      </c>
      <c r="C242" s="24">
        <v>5446</v>
      </c>
      <c r="D242" s="24">
        <f t="shared" ref="D242:H242" si="131">SUM(D243,D250,D257)</f>
        <v>0</v>
      </c>
      <c r="E242" s="24">
        <f t="shared" si="131"/>
        <v>5446</v>
      </c>
      <c r="F242" s="24">
        <f t="shared" si="131"/>
        <v>6061</v>
      </c>
      <c r="G242" s="24">
        <f t="shared" si="131"/>
        <v>0</v>
      </c>
      <c r="H242" s="25">
        <f t="shared" si="131"/>
        <v>0</v>
      </c>
      <c r="I242" s="3">
        <f t="shared" si="114"/>
        <v>11507</v>
      </c>
    </row>
    <row r="243" spans="1:9" x14ac:dyDescent="0.2">
      <c r="A243" s="31" t="s">
        <v>34</v>
      </c>
      <c r="B243" s="58" t="s">
        <v>35</v>
      </c>
      <c r="C243" s="24">
        <v>5446</v>
      </c>
      <c r="D243" s="24">
        <f t="shared" ref="D243:H243" si="132">SUM(D247,D248,D249)</f>
        <v>0</v>
      </c>
      <c r="E243" s="24">
        <f t="shared" si="132"/>
        <v>5446</v>
      </c>
      <c r="F243" s="24">
        <f t="shared" si="132"/>
        <v>6061</v>
      </c>
      <c r="G243" s="24">
        <f t="shared" si="132"/>
        <v>0</v>
      </c>
      <c r="H243" s="25">
        <f t="shared" si="132"/>
        <v>0</v>
      </c>
      <c r="I243" s="3">
        <f t="shared" si="114"/>
        <v>11507</v>
      </c>
    </row>
    <row r="244" spans="1:9" hidden="1" x14ac:dyDescent="0.2">
      <c r="A244" s="32" t="s">
        <v>1</v>
      </c>
      <c r="B244" s="59"/>
      <c r="C244" s="24"/>
      <c r="D244" s="24"/>
      <c r="E244" s="24"/>
      <c r="F244" s="24"/>
      <c r="G244" s="24"/>
      <c r="H244" s="25"/>
      <c r="I244" s="3">
        <f t="shared" si="114"/>
        <v>0</v>
      </c>
    </row>
    <row r="245" spans="1:9" hidden="1" x14ac:dyDescent="0.2">
      <c r="A245" s="32" t="s">
        <v>36</v>
      </c>
      <c r="B245" s="59"/>
      <c r="C245" s="24">
        <v>0</v>
      </c>
      <c r="D245" s="24">
        <f t="shared" ref="D245:E245" si="133">D247+D248+D249-D246</f>
        <v>0</v>
      </c>
      <c r="E245" s="24">
        <f t="shared" si="133"/>
        <v>0</v>
      </c>
      <c r="F245" s="24">
        <f>F247+F248+F249-F246</f>
        <v>0</v>
      </c>
      <c r="G245" s="24">
        <f t="shared" ref="G245:H245" si="134">G247+G248+G249-G246</f>
        <v>0</v>
      </c>
      <c r="H245" s="25">
        <f t="shared" si="134"/>
        <v>0</v>
      </c>
      <c r="I245" s="3">
        <f t="shared" si="114"/>
        <v>0</v>
      </c>
    </row>
    <row r="246" spans="1:9" x14ac:dyDescent="0.2">
      <c r="A246" s="32" t="s">
        <v>37</v>
      </c>
      <c r="B246" s="59"/>
      <c r="C246" s="24">
        <v>5446</v>
      </c>
      <c r="D246" s="24"/>
      <c r="E246" s="24">
        <f t="shared" ref="E246:E249" si="135">C246+D246</f>
        <v>5446</v>
      </c>
      <c r="F246" s="24">
        <v>6061</v>
      </c>
      <c r="G246" s="24"/>
      <c r="H246" s="25"/>
      <c r="I246" s="3">
        <f t="shared" si="114"/>
        <v>11507</v>
      </c>
    </row>
    <row r="247" spans="1:9" x14ac:dyDescent="0.2">
      <c r="A247" s="20" t="s">
        <v>38</v>
      </c>
      <c r="B247" s="60" t="s">
        <v>39</v>
      </c>
      <c r="C247" s="21">
        <v>1604</v>
      </c>
      <c r="D247" s="21"/>
      <c r="E247" s="21">
        <f t="shared" si="135"/>
        <v>1604</v>
      </c>
      <c r="F247" s="21">
        <f>ROUND((5170-4019)*0.3,2)</f>
        <v>345.3</v>
      </c>
      <c r="G247" s="21"/>
      <c r="H247" s="22"/>
      <c r="I247" s="3">
        <f t="shared" si="114"/>
        <v>1949.3</v>
      </c>
    </row>
    <row r="248" spans="1:9" x14ac:dyDescent="0.2">
      <c r="A248" s="20" t="s">
        <v>40</v>
      </c>
      <c r="B248" s="60" t="s">
        <v>41</v>
      </c>
      <c r="C248" s="21">
        <v>3742</v>
      </c>
      <c r="D248" s="21"/>
      <c r="E248" s="21">
        <f t="shared" si="135"/>
        <v>3742</v>
      </c>
      <c r="F248" s="21">
        <f>ROUND((5170-4019)*0.7,2)</f>
        <v>805.7</v>
      </c>
      <c r="G248" s="21"/>
      <c r="H248" s="22"/>
      <c r="I248" s="3">
        <f t="shared" si="114"/>
        <v>4547.7</v>
      </c>
    </row>
    <row r="249" spans="1:9" x14ac:dyDescent="0.2">
      <c r="A249" s="20" t="s">
        <v>42</v>
      </c>
      <c r="B249" s="61" t="s">
        <v>43</v>
      </c>
      <c r="C249" s="21">
        <v>100</v>
      </c>
      <c r="D249" s="21"/>
      <c r="E249" s="21">
        <f t="shared" si="135"/>
        <v>100</v>
      </c>
      <c r="F249" s="21">
        <f>891+4019</f>
        <v>4910</v>
      </c>
      <c r="G249" s="21"/>
      <c r="H249" s="22"/>
      <c r="I249" s="3">
        <f t="shared" si="114"/>
        <v>5010</v>
      </c>
    </row>
    <row r="250" spans="1:9" hidden="1" x14ac:dyDescent="0.2">
      <c r="A250" s="31" t="s">
        <v>44</v>
      </c>
      <c r="B250" s="62" t="s">
        <v>45</v>
      </c>
      <c r="C250" s="24">
        <v>0</v>
      </c>
      <c r="D250" s="24">
        <f t="shared" ref="D250:H250" si="136">SUM(D254,D255,D256)</f>
        <v>0</v>
      </c>
      <c r="E250" s="24">
        <f t="shared" si="136"/>
        <v>0</v>
      </c>
      <c r="F250" s="24">
        <f t="shared" si="136"/>
        <v>0</v>
      </c>
      <c r="G250" s="24">
        <f t="shared" si="136"/>
        <v>0</v>
      </c>
      <c r="H250" s="25">
        <f t="shared" si="136"/>
        <v>0</v>
      </c>
      <c r="I250" s="3">
        <f t="shared" si="114"/>
        <v>0</v>
      </c>
    </row>
    <row r="251" spans="1:9" hidden="1" x14ac:dyDescent="0.2">
      <c r="A251" s="82" t="s">
        <v>1</v>
      </c>
      <c r="B251" s="62"/>
      <c r="C251" s="24"/>
      <c r="D251" s="24"/>
      <c r="E251" s="24"/>
      <c r="F251" s="24"/>
      <c r="G251" s="24"/>
      <c r="H251" s="25"/>
      <c r="I251" s="3">
        <f t="shared" si="114"/>
        <v>0</v>
      </c>
    </row>
    <row r="252" spans="1:9" hidden="1" x14ac:dyDescent="0.2">
      <c r="A252" s="32" t="s">
        <v>36</v>
      </c>
      <c r="B252" s="59"/>
      <c r="C252" s="24">
        <v>0</v>
      </c>
      <c r="D252" s="24">
        <f t="shared" ref="D252:H252" si="137">D254+D255+D256-D253</f>
        <v>0</v>
      </c>
      <c r="E252" s="24">
        <f t="shared" si="137"/>
        <v>0</v>
      </c>
      <c r="F252" s="24">
        <f t="shared" si="137"/>
        <v>0</v>
      </c>
      <c r="G252" s="24">
        <f t="shared" si="137"/>
        <v>0</v>
      </c>
      <c r="H252" s="25">
        <f t="shared" si="137"/>
        <v>0</v>
      </c>
      <c r="I252" s="3">
        <f t="shared" si="114"/>
        <v>0</v>
      </c>
    </row>
    <row r="253" spans="1:9" hidden="1" x14ac:dyDescent="0.2">
      <c r="A253" s="32" t="s">
        <v>37</v>
      </c>
      <c r="B253" s="59"/>
      <c r="C253" s="24"/>
      <c r="D253" s="24"/>
      <c r="E253" s="24"/>
      <c r="F253" s="24"/>
      <c r="G253" s="24"/>
      <c r="H253" s="25"/>
      <c r="I253" s="3">
        <f t="shared" si="114"/>
        <v>0</v>
      </c>
    </row>
    <row r="254" spans="1:9" hidden="1" x14ac:dyDescent="0.2">
      <c r="A254" s="20" t="s">
        <v>38</v>
      </c>
      <c r="B254" s="61" t="s">
        <v>46</v>
      </c>
      <c r="C254" s="21">
        <v>0</v>
      </c>
      <c r="D254" s="21"/>
      <c r="E254" s="21">
        <f t="shared" ref="E254:E256" si="138">C254+D254</f>
        <v>0</v>
      </c>
      <c r="F254" s="21"/>
      <c r="G254" s="21"/>
      <c r="H254" s="22"/>
      <c r="I254" s="3">
        <f t="shared" si="114"/>
        <v>0</v>
      </c>
    </row>
    <row r="255" spans="1:9" hidden="1" x14ac:dyDescent="0.2">
      <c r="A255" s="20" t="s">
        <v>40</v>
      </c>
      <c r="B255" s="61" t="s">
        <v>47</v>
      </c>
      <c r="C255" s="21">
        <v>0</v>
      </c>
      <c r="D255" s="21"/>
      <c r="E255" s="21">
        <f t="shared" si="138"/>
        <v>0</v>
      </c>
      <c r="F255" s="21"/>
      <c r="G255" s="21"/>
      <c r="H255" s="22"/>
      <c r="I255" s="3">
        <f t="shared" si="114"/>
        <v>0</v>
      </c>
    </row>
    <row r="256" spans="1:9" hidden="1" x14ac:dyDescent="0.2">
      <c r="A256" s="20" t="s">
        <v>42</v>
      </c>
      <c r="B256" s="61" t="s">
        <v>48</v>
      </c>
      <c r="C256" s="21">
        <v>0</v>
      </c>
      <c r="D256" s="21"/>
      <c r="E256" s="21">
        <f t="shared" si="138"/>
        <v>0</v>
      </c>
      <c r="F256" s="21"/>
      <c r="G256" s="21"/>
      <c r="H256" s="22"/>
      <c r="I256" s="3">
        <f t="shared" si="114"/>
        <v>0</v>
      </c>
    </row>
    <row r="257" spans="1:9" hidden="1" x14ac:dyDescent="0.2">
      <c r="A257" s="31" t="s">
        <v>49</v>
      </c>
      <c r="B257" s="63" t="s">
        <v>50</v>
      </c>
      <c r="C257" s="24">
        <v>0</v>
      </c>
      <c r="D257" s="24">
        <f t="shared" ref="D257:H257" si="139">SUM(D261,D262,D263)</f>
        <v>0</v>
      </c>
      <c r="E257" s="24">
        <f t="shared" si="139"/>
        <v>0</v>
      </c>
      <c r="F257" s="24">
        <f t="shared" si="139"/>
        <v>0</v>
      </c>
      <c r="G257" s="24">
        <f t="shared" si="139"/>
        <v>0</v>
      </c>
      <c r="H257" s="25">
        <f t="shared" si="139"/>
        <v>0</v>
      </c>
      <c r="I257" s="3">
        <f t="shared" si="114"/>
        <v>0</v>
      </c>
    </row>
    <row r="258" spans="1:9" hidden="1" x14ac:dyDescent="0.2">
      <c r="A258" s="82" t="s">
        <v>1</v>
      </c>
      <c r="B258" s="63"/>
      <c r="C258" s="24"/>
      <c r="D258" s="24"/>
      <c r="E258" s="24"/>
      <c r="F258" s="24"/>
      <c r="G258" s="24"/>
      <c r="H258" s="25"/>
      <c r="I258" s="3">
        <f t="shared" si="114"/>
        <v>0</v>
      </c>
    </row>
    <row r="259" spans="1:9" hidden="1" x14ac:dyDescent="0.2">
      <c r="A259" s="32" t="s">
        <v>36</v>
      </c>
      <c r="B259" s="59"/>
      <c r="C259" s="24">
        <v>0</v>
      </c>
      <c r="D259" s="24">
        <f t="shared" ref="D259:H259" si="140">D261+D262+D263-D260</f>
        <v>0</v>
      </c>
      <c r="E259" s="24">
        <f t="shared" si="140"/>
        <v>0</v>
      </c>
      <c r="F259" s="24">
        <f t="shared" si="140"/>
        <v>0</v>
      </c>
      <c r="G259" s="24">
        <f t="shared" si="140"/>
        <v>0</v>
      </c>
      <c r="H259" s="25">
        <f t="shared" si="140"/>
        <v>0</v>
      </c>
      <c r="I259" s="3">
        <f t="shared" si="114"/>
        <v>0</v>
      </c>
    </row>
    <row r="260" spans="1:9" hidden="1" x14ac:dyDescent="0.2">
      <c r="A260" s="32" t="s">
        <v>37</v>
      </c>
      <c r="B260" s="59"/>
      <c r="C260" s="24"/>
      <c r="D260" s="24"/>
      <c r="E260" s="24"/>
      <c r="F260" s="24"/>
      <c r="G260" s="24"/>
      <c r="H260" s="25"/>
      <c r="I260" s="3">
        <f t="shared" si="114"/>
        <v>0</v>
      </c>
    </row>
    <row r="261" spans="1:9" hidden="1" x14ac:dyDescent="0.2">
      <c r="A261" s="20" t="s">
        <v>38</v>
      </c>
      <c r="B261" s="61" t="s">
        <v>51</v>
      </c>
      <c r="C261" s="21">
        <v>0</v>
      </c>
      <c r="D261" s="21"/>
      <c r="E261" s="21">
        <f t="shared" ref="E261:E263" si="141">C261+D261</f>
        <v>0</v>
      </c>
      <c r="F261" s="21"/>
      <c r="G261" s="21"/>
      <c r="H261" s="22"/>
      <c r="I261" s="3">
        <f t="shared" si="114"/>
        <v>0</v>
      </c>
    </row>
    <row r="262" spans="1:9" hidden="1" x14ac:dyDescent="0.2">
      <c r="A262" s="20" t="s">
        <v>40</v>
      </c>
      <c r="B262" s="61" t="s">
        <v>52</v>
      </c>
      <c r="C262" s="21">
        <v>0</v>
      </c>
      <c r="D262" s="21"/>
      <c r="E262" s="21">
        <f t="shared" si="141"/>
        <v>0</v>
      </c>
      <c r="F262" s="21"/>
      <c r="G262" s="21"/>
      <c r="H262" s="22"/>
      <c r="I262" s="3">
        <f t="shared" si="114"/>
        <v>0</v>
      </c>
    </row>
    <row r="263" spans="1:9" hidden="1" x14ac:dyDescent="0.2">
      <c r="A263" s="20" t="s">
        <v>42</v>
      </c>
      <c r="B263" s="61" t="s">
        <v>53</v>
      </c>
      <c r="C263" s="21">
        <v>0</v>
      </c>
      <c r="D263" s="21"/>
      <c r="E263" s="21">
        <f t="shared" si="141"/>
        <v>0</v>
      </c>
      <c r="F263" s="21"/>
      <c r="G263" s="21"/>
      <c r="H263" s="22"/>
      <c r="I263" s="3">
        <f t="shared" si="114"/>
        <v>0</v>
      </c>
    </row>
    <row r="264" spans="1:9" hidden="1" x14ac:dyDescent="0.2">
      <c r="A264" s="83"/>
      <c r="B264" s="95"/>
      <c r="C264" s="21"/>
      <c r="D264" s="21"/>
      <c r="E264" s="21"/>
      <c r="F264" s="21"/>
      <c r="G264" s="21"/>
      <c r="H264" s="22"/>
      <c r="I264" s="3">
        <f t="shared" si="114"/>
        <v>0</v>
      </c>
    </row>
    <row r="265" spans="1:9" hidden="1" x14ac:dyDescent="0.2">
      <c r="A265" s="26" t="s">
        <v>54</v>
      </c>
      <c r="B265" s="63" t="s">
        <v>55</v>
      </c>
      <c r="C265" s="24">
        <v>0</v>
      </c>
      <c r="D265" s="24"/>
      <c r="E265" s="24">
        <f>C265+D265</f>
        <v>0</v>
      </c>
      <c r="F265" s="24"/>
      <c r="G265" s="24"/>
      <c r="H265" s="25"/>
      <c r="I265" s="3">
        <f t="shared" si="114"/>
        <v>0</v>
      </c>
    </row>
    <row r="266" spans="1:9" hidden="1" x14ac:dyDescent="0.2">
      <c r="A266" s="83"/>
      <c r="B266" s="95"/>
      <c r="C266" s="21"/>
      <c r="D266" s="21"/>
      <c r="E266" s="21"/>
      <c r="F266" s="21"/>
      <c r="G266" s="21"/>
      <c r="H266" s="22"/>
      <c r="I266" s="3">
        <f t="shared" si="114"/>
        <v>0</v>
      </c>
    </row>
    <row r="267" spans="1:9" hidden="1" x14ac:dyDescent="0.2">
      <c r="A267" s="26" t="s">
        <v>56</v>
      </c>
      <c r="B267" s="63"/>
      <c r="C267" s="24">
        <v>0</v>
      </c>
      <c r="D267" s="24">
        <f>D220-D238</f>
        <v>0</v>
      </c>
      <c r="E267" s="24">
        <f>E220-E238</f>
        <v>0</v>
      </c>
      <c r="F267" s="24">
        <f>F220-F238</f>
        <v>0</v>
      </c>
      <c r="G267" s="24">
        <f>G220-G238</f>
        <v>0</v>
      </c>
      <c r="H267" s="25">
        <f>H220-H238</f>
        <v>0</v>
      </c>
      <c r="I267" s="3">
        <f t="shared" si="114"/>
        <v>0</v>
      </c>
    </row>
    <row r="268" spans="1:9" hidden="1" x14ac:dyDescent="0.2">
      <c r="A268" s="81"/>
      <c r="B268" s="95"/>
      <c r="C268" s="21"/>
      <c r="D268" s="21"/>
      <c r="E268" s="21"/>
      <c r="F268" s="21"/>
      <c r="G268" s="21"/>
      <c r="H268" s="22"/>
      <c r="I268" s="3">
        <f t="shared" si="114"/>
        <v>0</v>
      </c>
    </row>
    <row r="269" spans="1:9" s="6" customFormat="1" x14ac:dyDescent="0.2">
      <c r="A269" s="77" t="s">
        <v>64</v>
      </c>
      <c r="B269" s="78"/>
      <c r="C269" s="79">
        <v>191</v>
      </c>
      <c r="D269" s="79">
        <f t="shared" ref="D269:H269" si="142">D270</f>
        <v>0</v>
      </c>
      <c r="E269" s="79">
        <f t="shared" si="142"/>
        <v>191</v>
      </c>
      <c r="F269" s="79">
        <f t="shared" si="142"/>
        <v>0</v>
      </c>
      <c r="G269" s="79">
        <f t="shared" si="142"/>
        <v>0</v>
      </c>
      <c r="H269" s="80">
        <f t="shared" si="142"/>
        <v>0</v>
      </c>
      <c r="I269" s="19">
        <f t="shared" si="114"/>
        <v>191</v>
      </c>
    </row>
    <row r="270" spans="1:9" s="40" customFormat="1" x14ac:dyDescent="0.2">
      <c r="A270" s="36" t="s">
        <v>61</v>
      </c>
      <c r="B270" s="65"/>
      <c r="C270" s="37">
        <v>191</v>
      </c>
      <c r="D270" s="37">
        <f t="shared" ref="D270:H270" si="143">SUM(D271,D272,D273,D274)</f>
        <v>0</v>
      </c>
      <c r="E270" s="37">
        <f t="shared" si="143"/>
        <v>191</v>
      </c>
      <c r="F270" s="37">
        <f t="shared" si="143"/>
        <v>0</v>
      </c>
      <c r="G270" s="37">
        <f t="shared" si="143"/>
        <v>0</v>
      </c>
      <c r="H270" s="38">
        <f t="shared" si="143"/>
        <v>0</v>
      </c>
      <c r="I270" s="39">
        <f t="shared" ref="I270:I333" si="144">SUM(E270:H270)</f>
        <v>191</v>
      </c>
    </row>
    <row r="271" spans="1:9" x14ac:dyDescent="0.2">
      <c r="A271" s="20" t="s">
        <v>6</v>
      </c>
      <c r="B271" s="48"/>
      <c r="C271" s="21">
        <v>191</v>
      </c>
      <c r="D271" s="21"/>
      <c r="E271" s="21">
        <f>SUM(C271,D271)</f>
        <v>191</v>
      </c>
      <c r="F271" s="21"/>
      <c r="G271" s="21"/>
      <c r="H271" s="22"/>
      <c r="I271" s="3">
        <f t="shared" si="144"/>
        <v>191</v>
      </c>
    </row>
    <row r="272" spans="1:9" hidden="1" x14ac:dyDescent="0.2">
      <c r="A272" s="20" t="s">
        <v>7</v>
      </c>
      <c r="B272" s="94"/>
      <c r="C272" s="21">
        <v>0</v>
      </c>
      <c r="D272" s="21"/>
      <c r="E272" s="21">
        <f t="shared" ref="E272:E273" si="145">SUM(C272,D272)</f>
        <v>0</v>
      </c>
      <c r="F272" s="21"/>
      <c r="G272" s="21"/>
      <c r="H272" s="22"/>
      <c r="I272" s="3">
        <f t="shared" si="144"/>
        <v>0</v>
      </c>
    </row>
    <row r="273" spans="1:9" ht="38.25" hidden="1" x14ac:dyDescent="0.2">
      <c r="A273" s="20" t="s">
        <v>8</v>
      </c>
      <c r="B273" s="48">
        <v>420269</v>
      </c>
      <c r="C273" s="21">
        <v>0</v>
      </c>
      <c r="D273" s="21"/>
      <c r="E273" s="21">
        <f t="shared" si="145"/>
        <v>0</v>
      </c>
      <c r="F273" s="21"/>
      <c r="G273" s="21"/>
      <c r="H273" s="22"/>
      <c r="I273" s="3">
        <f t="shared" si="144"/>
        <v>0</v>
      </c>
    </row>
    <row r="274" spans="1:9" ht="25.5" hidden="1" x14ac:dyDescent="0.2">
      <c r="A274" s="23" t="s">
        <v>9</v>
      </c>
      <c r="B274" s="49" t="s">
        <v>10</v>
      </c>
      <c r="C274" s="24">
        <v>0</v>
      </c>
      <c r="D274" s="24">
        <f t="shared" ref="D274:H274" si="146">SUM(D275,D279,D283)</f>
        <v>0</v>
      </c>
      <c r="E274" s="24">
        <f t="shared" si="146"/>
        <v>0</v>
      </c>
      <c r="F274" s="24">
        <f t="shared" si="146"/>
        <v>0</v>
      </c>
      <c r="G274" s="24">
        <f t="shared" si="146"/>
        <v>0</v>
      </c>
      <c r="H274" s="25">
        <f t="shared" si="146"/>
        <v>0</v>
      </c>
      <c r="I274" s="3">
        <f t="shared" si="144"/>
        <v>0</v>
      </c>
    </row>
    <row r="275" spans="1:9" hidden="1" x14ac:dyDescent="0.2">
      <c r="A275" s="26" t="s">
        <v>11</v>
      </c>
      <c r="B275" s="50" t="s">
        <v>12</v>
      </c>
      <c r="C275" s="24">
        <v>0</v>
      </c>
      <c r="D275" s="24">
        <f t="shared" ref="D275:H275" si="147">SUM(D276:D278)</f>
        <v>0</v>
      </c>
      <c r="E275" s="24">
        <f t="shared" si="147"/>
        <v>0</v>
      </c>
      <c r="F275" s="24">
        <f t="shared" si="147"/>
        <v>0</v>
      </c>
      <c r="G275" s="24">
        <f t="shared" si="147"/>
        <v>0</v>
      </c>
      <c r="H275" s="25">
        <f t="shared" si="147"/>
        <v>0</v>
      </c>
      <c r="I275" s="3">
        <f t="shared" si="144"/>
        <v>0</v>
      </c>
    </row>
    <row r="276" spans="1:9" hidden="1" x14ac:dyDescent="0.2">
      <c r="A276" s="27" t="s">
        <v>13</v>
      </c>
      <c r="B276" s="51" t="s">
        <v>14</v>
      </c>
      <c r="C276" s="21">
        <v>0</v>
      </c>
      <c r="D276" s="21"/>
      <c r="E276" s="21">
        <f t="shared" ref="E276:E278" si="148">SUM(C276,D276)</f>
        <v>0</v>
      </c>
      <c r="F276" s="21"/>
      <c r="G276" s="21"/>
      <c r="H276" s="22"/>
      <c r="I276" s="3">
        <f t="shared" si="144"/>
        <v>0</v>
      </c>
    </row>
    <row r="277" spans="1:9" hidden="1" x14ac:dyDescent="0.2">
      <c r="A277" s="27" t="s">
        <v>15</v>
      </c>
      <c r="B277" s="52" t="s">
        <v>16</v>
      </c>
      <c r="C277" s="21">
        <v>0</v>
      </c>
      <c r="D277" s="21"/>
      <c r="E277" s="21">
        <f t="shared" si="148"/>
        <v>0</v>
      </c>
      <c r="F277" s="21"/>
      <c r="G277" s="21"/>
      <c r="H277" s="22"/>
      <c r="I277" s="3">
        <f t="shared" si="144"/>
        <v>0</v>
      </c>
    </row>
    <row r="278" spans="1:9" hidden="1" x14ac:dyDescent="0.2">
      <c r="A278" s="27" t="s">
        <v>17</v>
      </c>
      <c r="B278" s="52" t="s">
        <v>18</v>
      </c>
      <c r="C278" s="21">
        <v>0</v>
      </c>
      <c r="D278" s="21"/>
      <c r="E278" s="21">
        <f t="shared" si="148"/>
        <v>0</v>
      </c>
      <c r="F278" s="21"/>
      <c r="G278" s="21"/>
      <c r="H278" s="22"/>
      <c r="I278" s="3">
        <f t="shared" si="144"/>
        <v>0</v>
      </c>
    </row>
    <row r="279" spans="1:9" hidden="1" x14ac:dyDescent="0.2">
      <c r="A279" s="26" t="s">
        <v>19</v>
      </c>
      <c r="B279" s="53" t="s">
        <v>20</v>
      </c>
      <c r="C279" s="24">
        <v>0</v>
      </c>
      <c r="D279" s="24">
        <f t="shared" ref="D279:H279" si="149">SUM(D280:D282)</f>
        <v>0</v>
      </c>
      <c r="E279" s="24">
        <f t="shared" si="149"/>
        <v>0</v>
      </c>
      <c r="F279" s="24">
        <f t="shared" si="149"/>
        <v>0</v>
      </c>
      <c r="G279" s="24">
        <f t="shared" si="149"/>
        <v>0</v>
      </c>
      <c r="H279" s="25">
        <f t="shared" si="149"/>
        <v>0</v>
      </c>
      <c r="I279" s="3">
        <f t="shared" si="144"/>
        <v>0</v>
      </c>
    </row>
    <row r="280" spans="1:9" hidden="1" x14ac:dyDescent="0.2">
      <c r="A280" s="27" t="s">
        <v>13</v>
      </c>
      <c r="B280" s="52" t="s">
        <v>21</v>
      </c>
      <c r="C280" s="21">
        <v>0</v>
      </c>
      <c r="D280" s="21"/>
      <c r="E280" s="21">
        <f t="shared" ref="E280:E282" si="150">SUM(C280,D280)</f>
        <v>0</v>
      </c>
      <c r="F280" s="21"/>
      <c r="G280" s="21"/>
      <c r="H280" s="22"/>
      <c r="I280" s="3">
        <f t="shared" si="144"/>
        <v>0</v>
      </c>
    </row>
    <row r="281" spans="1:9" hidden="1" x14ac:dyDescent="0.2">
      <c r="A281" s="27" t="s">
        <v>15</v>
      </c>
      <c r="B281" s="52" t="s">
        <v>22</v>
      </c>
      <c r="C281" s="21">
        <v>0</v>
      </c>
      <c r="D281" s="21"/>
      <c r="E281" s="21">
        <f t="shared" si="150"/>
        <v>0</v>
      </c>
      <c r="F281" s="21"/>
      <c r="G281" s="21"/>
      <c r="H281" s="22"/>
      <c r="I281" s="3">
        <f t="shared" si="144"/>
        <v>0</v>
      </c>
    </row>
    <row r="282" spans="1:9" hidden="1" x14ac:dyDescent="0.2">
      <c r="A282" s="27" t="s">
        <v>17</v>
      </c>
      <c r="B282" s="52" t="s">
        <v>23</v>
      </c>
      <c r="C282" s="21">
        <v>0</v>
      </c>
      <c r="D282" s="21"/>
      <c r="E282" s="21">
        <f t="shared" si="150"/>
        <v>0</v>
      </c>
      <c r="F282" s="21"/>
      <c r="G282" s="21"/>
      <c r="H282" s="22"/>
      <c r="I282" s="3">
        <f t="shared" si="144"/>
        <v>0</v>
      </c>
    </row>
    <row r="283" spans="1:9" hidden="1" x14ac:dyDescent="0.2">
      <c r="A283" s="26" t="s">
        <v>24</v>
      </c>
      <c r="B283" s="53" t="s">
        <v>25</v>
      </c>
      <c r="C283" s="24">
        <v>0</v>
      </c>
      <c r="D283" s="24">
        <f t="shared" ref="D283:H283" si="151">SUM(D284:D286)</f>
        <v>0</v>
      </c>
      <c r="E283" s="24">
        <f t="shared" si="151"/>
        <v>0</v>
      </c>
      <c r="F283" s="24">
        <f t="shared" si="151"/>
        <v>0</v>
      </c>
      <c r="G283" s="24">
        <f t="shared" si="151"/>
        <v>0</v>
      </c>
      <c r="H283" s="25">
        <f t="shared" si="151"/>
        <v>0</v>
      </c>
      <c r="I283" s="3">
        <f t="shared" si="144"/>
        <v>0</v>
      </c>
    </row>
    <row r="284" spans="1:9" hidden="1" x14ac:dyDescent="0.2">
      <c r="A284" s="27" t="s">
        <v>13</v>
      </c>
      <c r="B284" s="52" t="s">
        <v>26</v>
      </c>
      <c r="C284" s="21">
        <v>0</v>
      </c>
      <c r="D284" s="21"/>
      <c r="E284" s="21">
        <f t="shared" ref="E284:E286" si="152">SUM(C284,D284)</f>
        <v>0</v>
      </c>
      <c r="F284" s="21"/>
      <c r="G284" s="21"/>
      <c r="H284" s="22"/>
      <c r="I284" s="3">
        <f t="shared" si="144"/>
        <v>0</v>
      </c>
    </row>
    <row r="285" spans="1:9" hidden="1" x14ac:dyDescent="0.2">
      <c r="A285" s="27" t="s">
        <v>15</v>
      </c>
      <c r="B285" s="52" t="s">
        <v>27</v>
      </c>
      <c r="C285" s="21">
        <v>0</v>
      </c>
      <c r="D285" s="21"/>
      <c r="E285" s="21">
        <f t="shared" si="152"/>
        <v>0</v>
      </c>
      <c r="F285" s="21"/>
      <c r="G285" s="21"/>
      <c r="H285" s="22"/>
      <c r="I285" s="3">
        <f t="shared" si="144"/>
        <v>0</v>
      </c>
    </row>
    <row r="286" spans="1:9" hidden="1" x14ac:dyDescent="0.2">
      <c r="A286" s="27" t="s">
        <v>17</v>
      </c>
      <c r="B286" s="52" t="s">
        <v>28</v>
      </c>
      <c r="C286" s="21">
        <v>0</v>
      </c>
      <c r="D286" s="21"/>
      <c r="E286" s="21">
        <f t="shared" si="152"/>
        <v>0</v>
      </c>
      <c r="F286" s="21"/>
      <c r="G286" s="21"/>
      <c r="H286" s="22"/>
      <c r="I286" s="3">
        <f t="shared" si="144"/>
        <v>0</v>
      </c>
    </row>
    <row r="287" spans="1:9" s="40" customFormat="1" x14ac:dyDescent="0.2">
      <c r="A287" s="36" t="s">
        <v>80</v>
      </c>
      <c r="B287" s="65"/>
      <c r="C287" s="37">
        <v>191</v>
      </c>
      <c r="D287" s="37">
        <f t="shared" ref="D287:H287" si="153">SUM(D288,D291,D314)</f>
        <v>0</v>
      </c>
      <c r="E287" s="37">
        <f t="shared" si="153"/>
        <v>191</v>
      </c>
      <c r="F287" s="37">
        <f t="shared" si="153"/>
        <v>0</v>
      </c>
      <c r="G287" s="37">
        <f t="shared" si="153"/>
        <v>0</v>
      </c>
      <c r="H287" s="38">
        <f t="shared" si="153"/>
        <v>0</v>
      </c>
      <c r="I287" s="39">
        <f t="shared" si="144"/>
        <v>191</v>
      </c>
    </row>
    <row r="288" spans="1:9" x14ac:dyDescent="0.2">
      <c r="A288" s="31" t="s">
        <v>30</v>
      </c>
      <c r="B288" s="55">
        <v>20</v>
      </c>
      <c r="C288" s="24">
        <v>2</v>
      </c>
      <c r="D288" s="24">
        <f t="shared" ref="D288:H288" si="154">SUM(D289)</f>
        <v>0</v>
      </c>
      <c r="E288" s="24">
        <f t="shared" si="154"/>
        <v>2</v>
      </c>
      <c r="F288" s="24">
        <f t="shared" si="154"/>
        <v>0</v>
      </c>
      <c r="G288" s="24">
        <f t="shared" si="154"/>
        <v>0</v>
      </c>
      <c r="H288" s="25">
        <f t="shared" si="154"/>
        <v>0</v>
      </c>
      <c r="I288" s="3">
        <f t="shared" si="144"/>
        <v>2</v>
      </c>
    </row>
    <row r="289" spans="1:11" x14ac:dyDescent="0.2">
      <c r="A289" s="27" t="s">
        <v>31</v>
      </c>
      <c r="B289" s="56" t="s">
        <v>32</v>
      </c>
      <c r="C289" s="21">
        <v>2</v>
      </c>
      <c r="D289" s="21"/>
      <c r="E289" s="21">
        <f>C289+D289</f>
        <v>2</v>
      </c>
      <c r="F289" s="21"/>
      <c r="G289" s="21"/>
      <c r="H289" s="22"/>
      <c r="I289" s="3">
        <f t="shared" si="144"/>
        <v>2</v>
      </c>
    </row>
    <row r="290" spans="1:11" hidden="1" x14ac:dyDescent="0.2">
      <c r="A290" s="27"/>
      <c r="B290" s="51"/>
      <c r="C290" s="21"/>
      <c r="D290" s="21"/>
      <c r="E290" s="21"/>
      <c r="F290" s="21"/>
      <c r="G290" s="21"/>
      <c r="H290" s="22"/>
      <c r="I290" s="3">
        <f t="shared" si="144"/>
        <v>0</v>
      </c>
    </row>
    <row r="291" spans="1:11" ht="25.5" x14ac:dyDescent="0.2">
      <c r="A291" s="31" t="s">
        <v>33</v>
      </c>
      <c r="B291" s="57">
        <v>58</v>
      </c>
      <c r="C291" s="24">
        <v>189</v>
      </c>
      <c r="D291" s="24">
        <f t="shared" ref="D291:H291" si="155">SUM(D292,D299,D306)</f>
        <v>0</v>
      </c>
      <c r="E291" s="24">
        <f t="shared" si="155"/>
        <v>189</v>
      </c>
      <c r="F291" s="24">
        <f t="shared" si="155"/>
        <v>0</v>
      </c>
      <c r="G291" s="24">
        <f t="shared" si="155"/>
        <v>0</v>
      </c>
      <c r="H291" s="25">
        <f t="shared" si="155"/>
        <v>0</v>
      </c>
      <c r="I291" s="3">
        <f t="shared" si="144"/>
        <v>189</v>
      </c>
    </row>
    <row r="292" spans="1:11" x14ac:dyDescent="0.2">
      <c r="A292" s="31" t="s">
        <v>34</v>
      </c>
      <c r="B292" s="58" t="s">
        <v>35</v>
      </c>
      <c r="C292" s="24">
        <v>189</v>
      </c>
      <c r="D292" s="24">
        <f t="shared" ref="D292:H292" si="156">SUM(D296,D297,D298)</f>
        <v>0</v>
      </c>
      <c r="E292" s="24">
        <f t="shared" si="156"/>
        <v>189</v>
      </c>
      <c r="F292" s="24">
        <f t="shared" si="156"/>
        <v>0</v>
      </c>
      <c r="G292" s="24">
        <f t="shared" si="156"/>
        <v>0</v>
      </c>
      <c r="H292" s="25">
        <f t="shared" si="156"/>
        <v>0</v>
      </c>
      <c r="I292" s="3">
        <f t="shared" si="144"/>
        <v>189</v>
      </c>
    </row>
    <row r="293" spans="1:11" hidden="1" x14ac:dyDescent="0.2">
      <c r="A293" s="32" t="s">
        <v>1</v>
      </c>
      <c r="B293" s="59"/>
      <c r="C293" s="24"/>
      <c r="D293" s="24"/>
      <c r="E293" s="24"/>
      <c r="F293" s="24"/>
      <c r="G293" s="24"/>
      <c r="H293" s="25"/>
      <c r="I293" s="3">
        <f t="shared" si="144"/>
        <v>0</v>
      </c>
    </row>
    <row r="294" spans="1:11" x14ac:dyDescent="0.2">
      <c r="A294" s="32" t="s">
        <v>36</v>
      </c>
      <c r="B294" s="59"/>
      <c r="C294" s="24">
        <v>189</v>
      </c>
      <c r="D294" s="24">
        <f t="shared" ref="D294:H294" si="157">D296+D297+D298-D295</f>
        <v>0</v>
      </c>
      <c r="E294" s="24">
        <f t="shared" si="157"/>
        <v>189</v>
      </c>
      <c r="F294" s="24">
        <f t="shared" si="157"/>
        <v>0</v>
      </c>
      <c r="G294" s="24">
        <f t="shared" si="157"/>
        <v>0</v>
      </c>
      <c r="H294" s="25">
        <f t="shared" si="157"/>
        <v>0</v>
      </c>
      <c r="I294" s="3">
        <f t="shared" si="144"/>
        <v>189</v>
      </c>
    </row>
    <row r="295" spans="1:11" hidden="1" x14ac:dyDescent="0.2">
      <c r="A295" s="32" t="s">
        <v>37</v>
      </c>
      <c r="B295" s="59"/>
      <c r="C295" s="24">
        <v>0</v>
      </c>
      <c r="D295" s="24"/>
      <c r="E295" s="24">
        <f t="shared" ref="E295:E298" si="158">C295+D295</f>
        <v>0</v>
      </c>
      <c r="F295" s="24"/>
      <c r="G295" s="24"/>
      <c r="H295" s="25"/>
      <c r="I295" s="3">
        <f t="shared" si="144"/>
        <v>0</v>
      </c>
    </row>
    <row r="296" spans="1:11" x14ac:dyDescent="0.2">
      <c r="A296" s="20" t="s">
        <v>38</v>
      </c>
      <c r="B296" s="60" t="s">
        <v>39</v>
      </c>
      <c r="C296" s="21">
        <v>28</v>
      </c>
      <c r="D296" s="21"/>
      <c r="E296" s="21">
        <f t="shared" si="158"/>
        <v>28</v>
      </c>
      <c r="F296" s="21"/>
      <c r="G296" s="21"/>
      <c r="H296" s="22"/>
      <c r="I296" s="3">
        <f t="shared" si="144"/>
        <v>28</v>
      </c>
      <c r="J296" s="2">
        <v>0.02</v>
      </c>
      <c r="K296" s="2">
        <v>0.13</v>
      </c>
    </row>
    <row r="297" spans="1:11" x14ac:dyDescent="0.2">
      <c r="A297" s="20" t="s">
        <v>40</v>
      </c>
      <c r="B297" s="60" t="s">
        <v>41</v>
      </c>
      <c r="C297" s="21">
        <v>161</v>
      </c>
      <c r="D297" s="21"/>
      <c r="E297" s="21">
        <f t="shared" si="158"/>
        <v>161</v>
      </c>
      <c r="F297" s="21"/>
      <c r="G297" s="21"/>
      <c r="H297" s="22"/>
      <c r="I297" s="3">
        <f t="shared" si="144"/>
        <v>161</v>
      </c>
      <c r="J297" s="2">
        <v>0.85</v>
      </c>
    </row>
    <row r="298" spans="1:11" hidden="1" x14ac:dyDescent="0.2">
      <c r="A298" s="20" t="s">
        <v>42</v>
      </c>
      <c r="B298" s="61" t="s">
        <v>43</v>
      </c>
      <c r="C298" s="21">
        <v>0</v>
      </c>
      <c r="D298" s="21"/>
      <c r="E298" s="21">
        <f t="shared" si="158"/>
        <v>0</v>
      </c>
      <c r="F298" s="21"/>
      <c r="G298" s="21"/>
      <c r="H298" s="22"/>
      <c r="I298" s="3">
        <f t="shared" si="144"/>
        <v>0</v>
      </c>
    </row>
    <row r="299" spans="1:11" hidden="1" x14ac:dyDescent="0.2">
      <c r="A299" s="31" t="s">
        <v>44</v>
      </c>
      <c r="B299" s="62" t="s">
        <v>45</v>
      </c>
      <c r="C299" s="24">
        <v>0</v>
      </c>
      <c r="D299" s="24">
        <f t="shared" ref="D299:H299" si="159">SUM(D303,D304,D305)</f>
        <v>0</v>
      </c>
      <c r="E299" s="24">
        <f t="shared" si="159"/>
        <v>0</v>
      </c>
      <c r="F299" s="24">
        <f t="shared" si="159"/>
        <v>0</v>
      </c>
      <c r="G299" s="24">
        <f t="shared" si="159"/>
        <v>0</v>
      </c>
      <c r="H299" s="25">
        <f t="shared" si="159"/>
        <v>0</v>
      </c>
      <c r="I299" s="3">
        <f t="shared" si="144"/>
        <v>0</v>
      </c>
    </row>
    <row r="300" spans="1:11" hidden="1" x14ac:dyDescent="0.2">
      <c r="A300" s="82" t="s">
        <v>1</v>
      </c>
      <c r="B300" s="62"/>
      <c r="C300" s="24"/>
      <c r="D300" s="24"/>
      <c r="E300" s="24"/>
      <c r="F300" s="24"/>
      <c r="G300" s="24"/>
      <c r="H300" s="25"/>
      <c r="I300" s="3">
        <f t="shared" si="144"/>
        <v>0</v>
      </c>
    </row>
    <row r="301" spans="1:11" hidden="1" x14ac:dyDescent="0.2">
      <c r="A301" s="32" t="s">
        <v>36</v>
      </c>
      <c r="B301" s="59"/>
      <c r="C301" s="24">
        <v>0</v>
      </c>
      <c r="D301" s="24">
        <f t="shared" ref="D301:H301" si="160">D303+D304+D305-D302</f>
        <v>0</v>
      </c>
      <c r="E301" s="24">
        <f t="shared" si="160"/>
        <v>0</v>
      </c>
      <c r="F301" s="24">
        <f t="shared" si="160"/>
        <v>0</v>
      </c>
      <c r="G301" s="24">
        <f t="shared" si="160"/>
        <v>0</v>
      </c>
      <c r="H301" s="25">
        <f t="shared" si="160"/>
        <v>0</v>
      </c>
      <c r="I301" s="3">
        <f t="shared" si="144"/>
        <v>0</v>
      </c>
    </row>
    <row r="302" spans="1:11" hidden="1" x14ac:dyDescent="0.2">
      <c r="A302" s="32" t="s">
        <v>37</v>
      </c>
      <c r="B302" s="59"/>
      <c r="C302" s="24">
        <v>0</v>
      </c>
      <c r="D302" s="24"/>
      <c r="E302" s="24">
        <f t="shared" ref="E302:E305" si="161">C302+D302</f>
        <v>0</v>
      </c>
      <c r="F302" s="24"/>
      <c r="G302" s="24"/>
      <c r="H302" s="25"/>
      <c r="I302" s="3">
        <f t="shared" si="144"/>
        <v>0</v>
      </c>
    </row>
    <row r="303" spans="1:11" hidden="1" x14ac:dyDescent="0.2">
      <c r="A303" s="20" t="s">
        <v>38</v>
      </c>
      <c r="B303" s="61" t="s">
        <v>46</v>
      </c>
      <c r="C303" s="21">
        <v>0</v>
      </c>
      <c r="D303" s="21"/>
      <c r="E303" s="21">
        <f t="shared" si="161"/>
        <v>0</v>
      </c>
      <c r="F303" s="21"/>
      <c r="G303" s="21"/>
      <c r="H303" s="22"/>
      <c r="I303" s="3">
        <f t="shared" si="144"/>
        <v>0</v>
      </c>
    </row>
    <row r="304" spans="1:11" hidden="1" x14ac:dyDescent="0.2">
      <c r="A304" s="20" t="s">
        <v>40</v>
      </c>
      <c r="B304" s="61" t="s">
        <v>47</v>
      </c>
      <c r="C304" s="21">
        <v>0</v>
      </c>
      <c r="D304" s="21"/>
      <c r="E304" s="21">
        <f t="shared" si="161"/>
        <v>0</v>
      </c>
      <c r="F304" s="21"/>
      <c r="G304" s="21"/>
      <c r="H304" s="22"/>
      <c r="I304" s="3">
        <f t="shared" si="144"/>
        <v>0</v>
      </c>
    </row>
    <row r="305" spans="1:9" hidden="1" x14ac:dyDescent="0.2">
      <c r="A305" s="20" t="s">
        <v>42</v>
      </c>
      <c r="B305" s="61" t="s">
        <v>48</v>
      </c>
      <c r="C305" s="21">
        <v>0</v>
      </c>
      <c r="D305" s="21"/>
      <c r="E305" s="21">
        <f t="shared" si="161"/>
        <v>0</v>
      </c>
      <c r="F305" s="21"/>
      <c r="G305" s="21"/>
      <c r="H305" s="22"/>
      <c r="I305" s="3">
        <f t="shared" si="144"/>
        <v>0</v>
      </c>
    </row>
    <row r="306" spans="1:9" hidden="1" x14ac:dyDescent="0.2">
      <c r="A306" s="31" t="s">
        <v>49</v>
      </c>
      <c r="B306" s="63" t="s">
        <v>50</v>
      </c>
      <c r="C306" s="24">
        <v>0</v>
      </c>
      <c r="D306" s="24">
        <f t="shared" ref="D306:H306" si="162">SUM(D310,D311,D312)</f>
        <v>0</v>
      </c>
      <c r="E306" s="24">
        <f t="shared" si="162"/>
        <v>0</v>
      </c>
      <c r="F306" s="24">
        <f t="shared" si="162"/>
        <v>0</v>
      </c>
      <c r="G306" s="24">
        <f t="shared" si="162"/>
        <v>0</v>
      </c>
      <c r="H306" s="25">
        <f t="shared" si="162"/>
        <v>0</v>
      </c>
      <c r="I306" s="3">
        <f t="shared" si="144"/>
        <v>0</v>
      </c>
    </row>
    <row r="307" spans="1:9" hidden="1" x14ac:dyDescent="0.2">
      <c r="A307" s="82" t="s">
        <v>1</v>
      </c>
      <c r="B307" s="63"/>
      <c r="C307" s="24"/>
      <c r="D307" s="24"/>
      <c r="E307" s="24"/>
      <c r="F307" s="24"/>
      <c r="G307" s="24"/>
      <c r="H307" s="25"/>
      <c r="I307" s="3">
        <f t="shared" si="144"/>
        <v>0</v>
      </c>
    </row>
    <row r="308" spans="1:9" hidden="1" x14ac:dyDescent="0.2">
      <c r="A308" s="32" t="s">
        <v>36</v>
      </c>
      <c r="B308" s="59"/>
      <c r="C308" s="24">
        <v>0</v>
      </c>
      <c r="D308" s="24">
        <f t="shared" ref="D308:H308" si="163">D310+D311+D312-D309</f>
        <v>0</v>
      </c>
      <c r="E308" s="24">
        <f t="shared" si="163"/>
        <v>0</v>
      </c>
      <c r="F308" s="24">
        <f t="shared" si="163"/>
        <v>0</v>
      </c>
      <c r="G308" s="24">
        <f t="shared" si="163"/>
        <v>0</v>
      </c>
      <c r="H308" s="25">
        <f t="shared" si="163"/>
        <v>0</v>
      </c>
      <c r="I308" s="3">
        <f t="shared" si="144"/>
        <v>0</v>
      </c>
    </row>
    <row r="309" spans="1:9" hidden="1" x14ac:dyDescent="0.2">
      <c r="A309" s="32" t="s">
        <v>37</v>
      </c>
      <c r="B309" s="59"/>
      <c r="C309" s="24">
        <v>0</v>
      </c>
      <c r="D309" s="24"/>
      <c r="E309" s="24">
        <f t="shared" ref="E309:E312" si="164">C309+D309</f>
        <v>0</v>
      </c>
      <c r="F309" s="24"/>
      <c r="G309" s="24"/>
      <c r="H309" s="25"/>
      <c r="I309" s="3">
        <f t="shared" si="144"/>
        <v>0</v>
      </c>
    </row>
    <row r="310" spans="1:9" hidden="1" x14ac:dyDescent="0.2">
      <c r="A310" s="20" t="s">
        <v>38</v>
      </c>
      <c r="B310" s="61" t="s">
        <v>51</v>
      </c>
      <c r="C310" s="21">
        <v>0</v>
      </c>
      <c r="D310" s="21"/>
      <c r="E310" s="21">
        <f t="shared" si="164"/>
        <v>0</v>
      </c>
      <c r="F310" s="21"/>
      <c r="G310" s="21"/>
      <c r="H310" s="22"/>
      <c r="I310" s="3">
        <f t="shared" si="144"/>
        <v>0</v>
      </c>
    </row>
    <row r="311" spans="1:9" hidden="1" x14ac:dyDescent="0.2">
      <c r="A311" s="20" t="s">
        <v>40</v>
      </c>
      <c r="B311" s="61" t="s">
        <v>52</v>
      </c>
      <c r="C311" s="21">
        <v>0</v>
      </c>
      <c r="D311" s="21"/>
      <c r="E311" s="21">
        <f t="shared" si="164"/>
        <v>0</v>
      </c>
      <c r="F311" s="21"/>
      <c r="G311" s="21"/>
      <c r="H311" s="22"/>
      <c r="I311" s="3">
        <f t="shared" si="144"/>
        <v>0</v>
      </c>
    </row>
    <row r="312" spans="1:9" hidden="1" x14ac:dyDescent="0.2">
      <c r="A312" s="20" t="s">
        <v>42</v>
      </c>
      <c r="B312" s="61" t="s">
        <v>53</v>
      </c>
      <c r="C312" s="21">
        <v>0</v>
      </c>
      <c r="D312" s="21"/>
      <c r="E312" s="21">
        <f t="shared" si="164"/>
        <v>0</v>
      </c>
      <c r="F312" s="21"/>
      <c r="G312" s="21"/>
      <c r="H312" s="22"/>
      <c r="I312" s="3">
        <f t="shared" si="144"/>
        <v>0</v>
      </c>
    </row>
    <row r="313" spans="1:9" hidden="1" x14ac:dyDescent="0.2">
      <c r="A313" s="83"/>
      <c r="B313" s="95"/>
      <c r="C313" s="21"/>
      <c r="D313" s="21"/>
      <c r="E313" s="21"/>
      <c r="F313" s="21"/>
      <c r="G313" s="21"/>
      <c r="H313" s="22"/>
      <c r="I313" s="3">
        <f t="shared" si="144"/>
        <v>0</v>
      </c>
    </row>
    <row r="314" spans="1:9" hidden="1" x14ac:dyDescent="0.2">
      <c r="A314" s="26" t="s">
        <v>54</v>
      </c>
      <c r="B314" s="63" t="s">
        <v>55</v>
      </c>
      <c r="C314" s="24">
        <v>0</v>
      </c>
      <c r="D314" s="24"/>
      <c r="E314" s="24">
        <f>C314+D314</f>
        <v>0</v>
      </c>
      <c r="F314" s="24"/>
      <c r="G314" s="24"/>
      <c r="H314" s="25"/>
      <c r="I314" s="3">
        <f t="shared" si="144"/>
        <v>0</v>
      </c>
    </row>
    <row r="315" spans="1:9" hidden="1" x14ac:dyDescent="0.2">
      <c r="A315" s="83"/>
      <c r="B315" s="95"/>
      <c r="C315" s="21"/>
      <c r="D315" s="21"/>
      <c r="E315" s="21"/>
      <c r="F315" s="21"/>
      <c r="G315" s="21"/>
      <c r="H315" s="22"/>
      <c r="I315" s="3">
        <f t="shared" si="144"/>
        <v>0</v>
      </c>
    </row>
    <row r="316" spans="1:9" hidden="1" x14ac:dyDescent="0.2">
      <c r="A316" s="26" t="s">
        <v>56</v>
      </c>
      <c r="B316" s="63"/>
      <c r="C316" s="24">
        <v>0</v>
      </c>
      <c r="D316" s="24">
        <f t="shared" ref="D316:H316" si="165">D269-D287</f>
        <v>0</v>
      </c>
      <c r="E316" s="24">
        <f t="shared" si="165"/>
        <v>0</v>
      </c>
      <c r="F316" s="24">
        <f t="shared" si="165"/>
        <v>0</v>
      </c>
      <c r="G316" s="24">
        <f t="shared" si="165"/>
        <v>0</v>
      </c>
      <c r="H316" s="25">
        <f t="shared" si="165"/>
        <v>0</v>
      </c>
      <c r="I316" s="3">
        <f t="shared" si="144"/>
        <v>0</v>
      </c>
    </row>
    <row r="317" spans="1:9" hidden="1" x14ac:dyDescent="0.2">
      <c r="A317" s="81"/>
      <c r="B317" s="95"/>
      <c r="C317" s="21"/>
      <c r="D317" s="21"/>
      <c r="E317" s="21"/>
      <c r="F317" s="21"/>
      <c r="G317" s="21"/>
      <c r="H317" s="22"/>
      <c r="I317" s="3">
        <f t="shared" si="144"/>
        <v>0</v>
      </c>
    </row>
    <row r="318" spans="1:9" hidden="1" x14ac:dyDescent="0.2">
      <c r="A318" s="81"/>
      <c r="B318" s="95"/>
      <c r="C318" s="21"/>
      <c r="D318" s="21"/>
      <c r="E318" s="21"/>
      <c r="F318" s="21"/>
      <c r="G318" s="21"/>
      <c r="H318" s="22"/>
      <c r="I318" s="3">
        <f t="shared" si="144"/>
        <v>0</v>
      </c>
    </row>
    <row r="319" spans="1:9" s="6" customFormat="1" x14ac:dyDescent="0.2">
      <c r="A319" s="28" t="s">
        <v>76</v>
      </c>
      <c r="B319" s="54" t="s">
        <v>3</v>
      </c>
      <c r="C319" s="29">
        <v>4113</v>
      </c>
      <c r="D319" s="29">
        <f t="shared" ref="D319:H319" si="166">SUM(D349)</f>
        <v>0</v>
      </c>
      <c r="E319" s="29">
        <f t="shared" si="166"/>
        <v>4113</v>
      </c>
      <c r="F319" s="29">
        <f t="shared" si="166"/>
        <v>13318.5</v>
      </c>
      <c r="G319" s="29">
        <f t="shared" si="166"/>
        <v>0</v>
      </c>
      <c r="H319" s="30">
        <f t="shared" si="166"/>
        <v>0</v>
      </c>
      <c r="I319" s="19">
        <f t="shared" si="144"/>
        <v>17431.5</v>
      </c>
    </row>
    <row r="320" spans="1:9" x14ac:dyDescent="0.2">
      <c r="A320" s="33" t="s">
        <v>80</v>
      </c>
      <c r="B320" s="64"/>
      <c r="C320" s="34">
        <v>4113</v>
      </c>
      <c r="D320" s="34">
        <f t="shared" ref="D320:H320" si="167">SUM(D321,D324,D347)</f>
        <v>0</v>
      </c>
      <c r="E320" s="34">
        <f t="shared" si="167"/>
        <v>4113</v>
      </c>
      <c r="F320" s="34">
        <f t="shared" si="167"/>
        <v>13318.5</v>
      </c>
      <c r="G320" s="34">
        <f t="shared" si="167"/>
        <v>0</v>
      </c>
      <c r="H320" s="35">
        <f t="shared" si="167"/>
        <v>0</v>
      </c>
      <c r="I320" s="3">
        <f t="shared" si="144"/>
        <v>17431.5</v>
      </c>
    </row>
    <row r="321" spans="1:9" x14ac:dyDescent="0.2">
      <c r="A321" s="31" t="s">
        <v>30</v>
      </c>
      <c r="B321" s="55">
        <v>20</v>
      </c>
      <c r="C321" s="24">
        <v>2</v>
      </c>
      <c r="D321" s="24">
        <f t="shared" ref="D321:H321" si="168">SUM(D322)</f>
        <v>0</v>
      </c>
      <c r="E321" s="24">
        <f t="shared" si="168"/>
        <v>2</v>
      </c>
      <c r="F321" s="24">
        <f t="shared" si="168"/>
        <v>0</v>
      </c>
      <c r="G321" s="24">
        <f t="shared" si="168"/>
        <v>0</v>
      </c>
      <c r="H321" s="25">
        <f t="shared" si="168"/>
        <v>0</v>
      </c>
      <c r="I321" s="3">
        <f t="shared" si="144"/>
        <v>2</v>
      </c>
    </row>
    <row r="322" spans="1:9" x14ac:dyDescent="0.2">
      <c r="A322" s="27" t="s">
        <v>31</v>
      </c>
      <c r="B322" s="56" t="s">
        <v>32</v>
      </c>
      <c r="C322" s="21">
        <v>2</v>
      </c>
      <c r="D322" s="21">
        <f>D369</f>
        <v>0</v>
      </c>
      <c r="E322" s="21">
        <f>C322+D322</f>
        <v>2</v>
      </c>
      <c r="F322" s="21">
        <f t="shared" ref="F322:H322" si="169">F369</f>
        <v>0</v>
      </c>
      <c r="G322" s="21">
        <f t="shared" si="169"/>
        <v>0</v>
      </c>
      <c r="H322" s="22">
        <f t="shared" si="169"/>
        <v>0</v>
      </c>
      <c r="I322" s="3">
        <f t="shared" si="144"/>
        <v>2</v>
      </c>
    </row>
    <row r="323" spans="1:9" hidden="1" x14ac:dyDescent="0.2">
      <c r="A323" s="27"/>
      <c r="B323" s="51"/>
      <c r="C323" s="21"/>
      <c r="D323" s="21"/>
      <c r="E323" s="21"/>
      <c r="F323" s="21"/>
      <c r="G323" s="21"/>
      <c r="H323" s="22"/>
      <c r="I323" s="3">
        <f t="shared" si="144"/>
        <v>0</v>
      </c>
    </row>
    <row r="324" spans="1:9" ht="25.5" x14ac:dyDescent="0.2">
      <c r="A324" s="31" t="s">
        <v>33</v>
      </c>
      <c r="B324" s="57">
        <v>58</v>
      </c>
      <c r="C324" s="24">
        <v>4111</v>
      </c>
      <c r="D324" s="24">
        <f t="shared" ref="D324:H324" si="170">SUM(D325,D332,D339)</f>
        <v>0</v>
      </c>
      <c r="E324" s="24">
        <f t="shared" si="170"/>
        <v>4111</v>
      </c>
      <c r="F324" s="24">
        <f t="shared" si="170"/>
        <v>13318.5</v>
      </c>
      <c r="G324" s="24">
        <f t="shared" si="170"/>
        <v>0</v>
      </c>
      <c r="H324" s="25">
        <f t="shared" si="170"/>
        <v>0</v>
      </c>
      <c r="I324" s="3">
        <f t="shared" si="144"/>
        <v>17429.5</v>
      </c>
    </row>
    <row r="325" spans="1:9" x14ac:dyDescent="0.2">
      <c r="A325" s="31" t="s">
        <v>34</v>
      </c>
      <c r="B325" s="58" t="s">
        <v>35</v>
      </c>
      <c r="C325" s="24">
        <v>4111</v>
      </c>
      <c r="D325" s="24">
        <f t="shared" ref="D325:H325" si="171">SUM(D329,D330,D331)</f>
        <v>0</v>
      </c>
      <c r="E325" s="24">
        <f t="shared" si="171"/>
        <v>4111</v>
      </c>
      <c r="F325" s="24">
        <f t="shared" si="171"/>
        <v>13318.5</v>
      </c>
      <c r="G325" s="24">
        <f t="shared" si="171"/>
        <v>0</v>
      </c>
      <c r="H325" s="25">
        <f t="shared" si="171"/>
        <v>0</v>
      </c>
      <c r="I325" s="3">
        <f t="shared" si="144"/>
        <v>17429.5</v>
      </c>
    </row>
    <row r="326" spans="1:9" hidden="1" x14ac:dyDescent="0.2">
      <c r="A326" s="32" t="s">
        <v>1</v>
      </c>
      <c r="B326" s="59"/>
      <c r="C326" s="24"/>
      <c r="D326" s="24"/>
      <c r="E326" s="24"/>
      <c r="F326" s="24"/>
      <c r="G326" s="24"/>
      <c r="H326" s="25"/>
      <c r="I326" s="3">
        <f t="shared" si="144"/>
        <v>0</v>
      </c>
    </row>
    <row r="327" spans="1:9" x14ac:dyDescent="0.2">
      <c r="A327" s="32" t="s">
        <v>36</v>
      </c>
      <c r="B327" s="59"/>
      <c r="C327" s="24">
        <v>0</v>
      </c>
      <c r="D327" s="24">
        <f t="shared" ref="D327:E327" si="172">D329+D330+D331-D328</f>
        <v>0</v>
      </c>
      <c r="E327" s="24">
        <f t="shared" si="172"/>
        <v>0</v>
      </c>
      <c r="F327" s="24">
        <f>F329+F330+F331-F328</f>
        <v>5083.5</v>
      </c>
      <c r="G327" s="24">
        <f t="shared" ref="G327:H327" si="173">G329+G330+G331-G328</f>
        <v>0</v>
      </c>
      <c r="H327" s="25">
        <f t="shared" si="173"/>
        <v>0</v>
      </c>
      <c r="I327" s="3">
        <f t="shared" si="144"/>
        <v>5083.5</v>
      </c>
    </row>
    <row r="328" spans="1:9" x14ac:dyDescent="0.2">
      <c r="A328" s="32" t="s">
        <v>37</v>
      </c>
      <c r="B328" s="59"/>
      <c r="C328" s="24">
        <v>4111</v>
      </c>
      <c r="D328" s="24">
        <f t="shared" ref="D328:H331" si="174">D375</f>
        <v>0</v>
      </c>
      <c r="E328" s="24">
        <f t="shared" si="174"/>
        <v>4111</v>
      </c>
      <c r="F328" s="24">
        <f t="shared" si="174"/>
        <v>8235</v>
      </c>
      <c r="G328" s="24">
        <f t="shared" si="174"/>
        <v>0</v>
      </c>
      <c r="H328" s="25">
        <f t="shared" si="174"/>
        <v>0</v>
      </c>
      <c r="I328" s="3">
        <f t="shared" si="144"/>
        <v>12346</v>
      </c>
    </row>
    <row r="329" spans="1:9" x14ac:dyDescent="0.2">
      <c r="A329" s="20" t="s">
        <v>38</v>
      </c>
      <c r="B329" s="60" t="s">
        <v>39</v>
      </c>
      <c r="C329" s="21">
        <v>638</v>
      </c>
      <c r="D329" s="21">
        <f t="shared" si="174"/>
        <v>0</v>
      </c>
      <c r="E329" s="21">
        <f t="shared" ref="E329:E331" si="175">C329+D329</f>
        <v>638</v>
      </c>
      <c r="F329" s="21">
        <f>F376</f>
        <v>1277</v>
      </c>
      <c r="G329" s="21">
        <f>G376</f>
        <v>0</v>
      </c>
      <c r="H329" s="22">
        <f>H376</f>
        <v>0</v>
      </c>
      <c r="I329" s="3">
        <f t="shared" si="144"/>
        <v>1915</v>
      </c>
    </row>
    <row r="330" spans="1:9" x14ac:dyDescent="0.2">
      <c r="A330" s="20" t="s">
        <v>40</v>
      </c>
      <c r="B330" s="60" t="s">
        <v>41</v>
      </c>
      <c r="C330" s="21">
        <v>3473</v>
      </c>
      <c r="D330" s="21">
        <f t="shared" si="174"/>
        <v>0</v>
      </c>
      <c r="E330" s="21">
        <f t="shared" si="175"/>
        <v>3473</v>
      </c>
      <c r="F330" s="21">
        <f t="shared" ref="F330:H331" si="176">F377</f>
        <v>6958</v>
      </c>
      <c r="G330" s="21">
        <f t="shared" si="176"/>
        <v>0</v>
      </c>
      <c r="H330" s="22">
        <f t="shared" si="176"/>
        <v>0</v>
      </c>
      <c r="I330" s="3">
        <f t="shared" si="144"/>
        <v>10431</v>
      </c>
    </row>
    <row r="331" spans="1:9" x14ac:dyDescent="0.2">
      <c r="A331" s="20" t="s">
        <v>42</v>
      </c>
      <c r="B331" s="61" t="s">
        <v>43</v>
      </c>
      <c r="C331" s="21">
        <v>0</v>
      </c>
      <c r="D331" s="21">
        <f t="shared" si="174"/>
        <v>0</v>
      </c>
      <c r="E331" s="21">
        <f t="shared" si="175"/>
        <v>0</v>
      </c>
      <c r="F331" s="21">
        <f t="shared" si="176"/>
        <v>5083.5</v>
      </c>
      <c r="G331" s="21">
        <f t="shared" si="176"/>
        <v>0</v>
      </c>
      <c r="H331" s="22">
        <f t="shared" si="176"/>
        <v>0</v>
      </c>
      <c r="I331" s="3">
        <f t="shared" si="144"/>
        <v>5083.5</v>
      </c>
    </row>
    <row r="332" spans="1:9" hidden="1" x14ac:dyDescent="0.2">
      <c r="A332" s="31" t="s">
        <v>44</v>
      </c>
      <c r="B332" s="62" t="s">
        <v>45</v>
      </c>
      <c r="C332" s="24">
        <v>0</v>
      </c>
      <c r="D332" s="24">
        <f t="shared" ref="D332:H332" si="177">SUM(D336,D337,D338)</f>
        <v>0</v>
      </c>
      <c r="E332" s="24">
        <f t="shared" si="177"/>
        <v>0</v>
      </c>
      <c r="F332" s="24">
        <f t="shared" si="177"/>
        <v>0</v>
      </c>
      <c r="G332" s="24">
        <f t="shared" si="177"/>
        <v>0</v>
      </c>
      <c r="H332" s="25">
        <f t="shared" si="177"/>
        <v>0</v>
      </c>
      <c r="I332" s="3">
        <f t="shared" si="144"/>
        <v>0</v>
      </c>
    </row>
    <row r="333" spans="1:9" hidden="1" x14ac:dyDescent="0.2">
      <c r="A333" s="82" t="s">
        <v>1</v>
      </c>
      <c r="B333" s="62"/>
      <c r="C333" s="24"/>
      <c r="D333" s="24"/>
      <c r="E333" s="24"/>
      <c r="F333" s="24"/>
      <c r="G333" s="24"/>
      <c r="H333" s="25"/>
      <c r="I333" s="3">
        <f t="shared" si="144"/>
        <v>0</v>
      </c>
    </row>
    <row r="334" spans="1:9" hidden="1" x14ac:dyDescent="0.2">
      <c r="A334" s="32" t="s">
        <v>36</v>
      </c>
      <c r="B334" s="59"/>
      <c r="C334" s="24">
        <v>0</v>
      </c>
      <c r="D334" s="24">
        <f t="shared" ref="D334:H334" si="178">D336+D337+D338-D335</f>
        <v>0</v>
      </c>
      <c r="E334" s="24">
        <f t="shared" si="178"/>
        <v>0</v>
      </c>
      <c r="F334" s="24">
        <f t="shared" si="178"/>
        <v>0</v>
      </c>
      <c r="G334" s="24">
        <f t="shared" si="178"/>
        <v>0</v>
      </c>
      <c r="H334" s="25">
        <f t="shared" si="178"/>
        <v>0</v>
      </c>
      <c r="I334" s="3">
        <f t="shared" ref="I334:I397" si="179">SUM(E334:H334)</f>
        <v>0</v>
      </c>
    </row>
    <row r="335" spans="1:9" hidden="1" x14ac:dyDescent="0.2">
      <c r="A335" s="32" t="s">
        <v>37</v>
      </c>
      <c r="B335" s="59"/>
      <c r="C335" s="24">
        <v>0</v>
      </c>
      <c r="D335" s="24">
        <f t="shared" ref="D335:H338" si="180">D382</f>
        <v>0</v>
      </c>
      <c r="E335" s="24">
        <f t="shared" si="180"/>
        <v>0</v>
      </c>
      <c r="F335" s="24">
        <f t="shared" si="180"/>
        <v>0</v>
      </c>
      <c r="G335" s="24">
        <f t="shared" si="180"/>
        <v>0</v>
      </c>
      <c r="H335" s="25">
        <f t="shared" si="180"/>
        <v>0</v>
      </c>
      <c r="I335" s="3">
        <f t="shared" si="179"/>
        <v>0</v>
      </c>
    </row>
    <row r="336" spans="1:9" hidden="1" x14ac:dyDescent="0.2">
      <c r="A336" s="20" t="s">
        <v>38</v>
      </c>
      <c r="B336" s="61" t="s">
        <v>46</v>
      </c>
      <c r="C336" s="21">
        <v>0</v>
      </c>
      <c r="D336" s="21">
        <f t="shared" si="180"/>
        <v>0</v>
      </c>
      <c r="E336" s="21">
        <f t="shared" ref="E336:E338" si="181">C336+D336</f>
        <v>0</v>
      </c>
      <c r="F336" s="21">
        <f t="shared" si="180"/>
        <v>0</v>
      </c>
      <c r="G336" s="21">
        <f t="shared" si="180"/>
        <v>0</v>
      </c>
      <c r="H336" s="22">
        <f t="shared" si="180"/>
        <v>0</v>
      </c>
      <c r="I336" s="3">
        <f t="shared" si="179"/>
        <v>0</v>
      </c>
    </row>
    <row r="337" spans="1:11" hidden="1" x14ac:dyDescent="0.2">
      <c r="A337" s="20" t="s">
        <v>40</v>
      </c>
      <c r="B337" s="61" t="s">
        <v>47</v>
      </c>
      <c r="C337" s="21">
        <v>0</v>
      </c>
      <c r="D337" s="21">
        <f t="shared" si="180"/>
        <v>0</v>
      </c>
      <c r="E337" s="21">
        <f t="shared" si="181"/>
        <v>0</v>
      </c>
      <c r="F337" s="21">
        <f t="shared" si="180"/>
        <v>0</v>
      </c>
      <c r="G337" s="21">
        <f t="shared" si="180"/>
        <v>0</v>
      </c>
      <c r="H337" s="22">
        <f t="shared" si="180"/>
        <v>0</v>
      </c>
      <c r="I337" s="3">
        <f t="shared" si="179"/>
        <v>0</v>
      </c>
    </row>
    <row r="338" spans="1:11" hidden="1" x14ac:dyDescent="0.2">
      <c r="A338" s="20" t="s">
        <v>42</v>
      </c>
      <c r="B338" s="61" t="s">
        <v>48</v>
      </c>
      <c r="C338" s="21">
        <v>0</v>
      </c>
      <c r="D338" s="21">
        <f t="shared" si="180"/>
        <v>0</v>
      </c>
      <c r="E338" s="21">
        <f t="shared" si="181"/>
        <v>0</v>
      </c>
      <c r="F338" s="21">
        <f t="shared" si="180"/>
        <v>0</v>
      </c>
      <c r="G338" s="21">
        <f t="shared" si="180"/>
        <v>0</v>
      </c>
      <c r="H338" s="22">
        <f t="shared" si="180"/>
        <v>0</v>
      </c>
      <c r="I338" s="3">
        <f t="shared" si="179"/>
        <v>0</v>
      </c>
    </row>
    <row r="339" spans="1:11" hidden="1" x14ac:dyDescent="0.2">
      <c r="A339" s="31" t="s">
        <v>49</v>
      </c>
      <c r="B339" s="63" t="s">
        <v>50</v>
      </c>
      <c r="C339" s="24">
        <v>0</v>
      </c>
      <c r="D339" s="24">
        <f t="shared" ref="D339:H339" si="182">SUM(D343,D344,D345)</f>
        <v>0</v>
      </c>
      <c r="E339" s="24">
        <f t="shared" si="182"/>
        <v>0</v>
      </c>
      <c r="F339" s="24">
        <f t="shared" si="182"/>
        <v>0</v>
      </c>
      <c r="G339" s="24">
        <f t="shared" si="182"/>
        <v>0</v>
      </c>
      <c r="H339" s="25">
        <f t="shared" si="182"/>
        <v>0</v>
      </c>
      <c r="I339" s="3">
        <f t="shared" si="179"/>
        <v>0</v>
      </c>
    </row>
    <row r="340" spans="1:11" hidden="1" x14ac:dyDescent="0.2">
      <c r="A340" s="82" t="s">
        <v>1</v>
      </c>
      <c r="B340" s="63"/>
      <c r="C340" s="24"/>
      <c r="D340" s="24"/>
      <c r="E340" s="24"/>
      <c r="F340" s="24"/>
      <c r="G340" s="24"/>
      <c r="H340" s="25"/>
      <c r="I340" s="3">
        <f t="shared" si="179"/>
        <v>0</v>
      </c>
    </row>
    <row r="341" spans="1:11" hidden="1" x14ac:dyDescent="0.2">
      <c r="A341" s="32" t="s">
        <v>36</v>
      </c>
      <c r="B341" s="59"/>
      <c r="C341" s="24">
        <v>0</v>
      </c>
      <c r="D341" s="24">
        <f t="shared" ref="D341:H341" si="183">D343+D344+D345-D342</f>
        <v>0</v>
      </c>
      <c r="E341" s="24">
        <f t="shared" si="183"/>
        <v>0</v>
      </c>
      <c r="F341" s="24">
        <f t="shared" si="183"/>
        <v>0</v>
      </c>
      <c r="G341" s="24">
        <f t="shared" si="183"/>
        <v>0</v>
      </c>
      <c r="H341" s="25">
        <f t="shared" si="183"/>
        <v>0</v>
      </c>
      <c r="I341" s="3">
        <f t="shared" si="179"/>
        <v>0</v>
      </c>
    </row>
    <row r="342" spans="1:11" hidden="1" x14ac:dyDescent="0.2">
      <c r="A342" s="32" t="s">
        <v>37</v>
      </c>
      <c r="B342" s="59"/>
      <c r="C342" s="24">
        <v>0</v>
      </c>
      <c r="D342" s="24">
        <f t="shared" ref="D342:H345" si="184">D389</f>
        <v>0</v>
      </c>
      <c r="E342" s="24">
        <f t="shared" si="184"/>
        <v>0</v>
      </c>
      <c r="F342" s="24">
        <f t="shared" si="184"/>
        <v>0</v>
      </c>
      <c r="G342" s="24">
        <f t="shared" si="184"/>
        <v>0</v>
      </c>
      <c r="H342" s="25">
        <f t="shared" si="184"/>
        <v>0</v>
      </c>
      <c r="I342" s="3">
        <f t="shared" si="179"/>
        <v>0</v>
      </c>
    </row>
    <row r="343" spans="1:11" hidden="1" x14ac:dyDescent="0.2">
      <c r="A343" s="20" t="s">
        <v>38</v>
      </c>
      <c r="B343" s="61" t="s">
        <v>51</v>
      </c>
      <c r="C343" s="21">
        <v>0</v>
      </c>
      <c r="D343" s="21">
        <f t="shared" si="184"/>
        <v>0</v>
      </c>
      <c r="E343" s="21">
        <f t="shared" ref="E343:E345" si="185">C343+D343</f>
        <v>0</v>
      </c>
      <c r="F343" s="21">
        <f t="shared" si="184"/>
        <v>0</v>
      </c>
      <c r="G343" s="21">
        <f t="shared" si="184"/>
        <v>0</v>
      </c>
      <c r="H343" s="22">
        <f t="shared" si="184"/>
        <v>0</v>
      </c>
      <c r="I343" s="3">
        <f t="shared" si="179"/>
        <v>0</v>
      </c>
    </row>
    <row r="344" spans="1:11" hidden="1" x14ac:dyDescent="0.2">
      <c r="A344" s="20" t="s">
        <v>40</v>
      </c>
      <c r="B344" s="61" t="s">
        <v>52</v>
      </c>
      <c r="C344" s="21">
        <v>0</v>
      </c>
      <c r="D344" s="21">
        <f t="shared" si="184"/>
        <v>0</v>
      </c>
      <c r="E344" s="21">
        <f t="shared" si="185"/>
        <v>0</v>
      </c>
      <c r="F344" s="21">
        <f t="shared" si="184"/>
        <v>0</v>
      </c>
      <c r="G344" s="21">
        <f t="shared" si="184"/>
        <v>0</v>
      </c>
      <c r="H344" s="22">
        <f t="shared" si="184"/>
        <v>0</v>
      </c>
      <c r="I344" s="3">
        <f t="shared" si="179"/>
        <v>0</v>
      </c>
    </row>
    <row r="345" spans="1:11" hidden="1" x14ac:dyDescent="0.2">
      <c r="A345" s="20" t="s">
        <v>42</v>
      </c>
      <c r="B345" s="61" t="s">
        <v>53</v>
      </c>
      <c r="C345" s="21">
        <v>0</v>
      </c>
      <c r="D345" s="21">
        <f t="shared" si="184"/>
        <v>0</v>
      </c>
      <c r="E345" s="21">
        <f t="shared" si="185"/>
        <v>0</v>
      </c>
      <c r="F345" s="21">
        <f t="shared" si="184"/>
        <v>0</v>
      </c>
      <c r="G345" s="21">
        <f t="shared" si="184"/>
        <v>0</v>
      </c>
      <c r="H345" s="22">
        <f t="shared" si="184"/>
        <v>0</v>
      </c>
      <c r="I345" s="3">
        <f t="shared" si="179"/>
        <v>0</v>
      </c>
    </row>
    <row r="346" spans="1:11" hidden="1" x14ac:dyDescent="0.2">
      <c r="A346" s="83"/>
      <c r="B346" s="95"/>
      <c r="C346" s="21"/>
      <c r="D346" s="21"/>
      <c r="E346" s="21"/>
      <c r="F346" s="21"/>
      <c r="G346" s="21"/>
      <c r="H346" s="22"/>
      <c r="I346" s="3">
        <f t="shared" si="179"/>
        <v>0</v>
      </c>
    </row>
    <row r="347" spans="1:11" hidden="1" x14ac:dyDescent="0.2">
      <c r="A347" s="26" t="s">
        <v>54</v>
      </c>
      <c r="B347" s="63" t="s">
        <v>55</v>
      </c>
      <c r="C347" s="24">
        <v>0</v>
      </c>
      <c r="D347" s="24">
        <f t="shared" ref="D347" si="186">D394</f>
        <v>0</v>
      </c>
      <c r="E347" s="24">
        <f>C347+D347</f>
        <v>0</v>
      </c>
      <c r="F347" s="24">
        <f t="shared" ref="F347:H347" si="187">F394</f>
        <v>0</v>
      </c>
      <c r="G347" s="24">
        <f t="shared" si="187"/>
        <v>0</v>
      </c>
      <c r="H347" s="25">
        <f t="shared" si="187"/>
        <v>0</v>
      </c>
      <c r="I347" s="3">
        <f t="shared" si="179"/>
        <v>0</v>
      </c>
    </row>
    <row r="348" spans="1:11" hidden="1" x14ac:dyDescent="0.2">
      <c r="A348" s="81"/>
      <c r="B348" s="95"/>
      <c r="C348" s="21"/>
      <c r="D348" s="21"/>
      <c r="E348" s="21"/>
      <c r="F348" s="21"/>
      <c r="G348" s="21"/>
      <c r="H348" s="22"/>
      <c r="I348" s="3">
        <f t="shared" si="179"/>
        <v>0</v>
      </c>
    </row>
    <row r="349" spans="1:11" s="6" customFormat="1" ht="25.5" x14ac:dyDescent="0.2">
      <c r="A349" s="77" t="s">
        <v>65</v>
      </c>
      <c r="B349" s="78"/>
      <c r="C349" s="79">
        <v>4113</v>
      </c>
      <c r="D349" s="79">
        <f t="shared" ref="D349:H349" si="188">D350</f>
        <v>0</v>
      </c>
      <c r="E349" s="79">
        <f t="shared" si="188"/>
        <v>4113</v>
      </c>
      <c r="F349" s="79">
        <f t="shared" si="188"/>
        <v>13318.5</v>
      </c>
      <c r="G349" s="79">
        <f t="shared" si="188"/>
        <v>0</v>
      </c>
      <c r="H349" s="80">
        <f t="shared" si="188"/>
        <v>0</v>
      </c>
      <c r="I349" s="19">
        <f t="shared" si="179"/>
        <v>17431.5</v>
      </c>
    </row>
    <row r="350" spans="1:11" s="40" customFormat="1" x14ac:dyDescent="0.2">
      <c r="A350" s="36" t="s">
        <v>61</v>
      </c>
      <c r="B350" s="65"/>
      <c r="C350" s="37">
        <v>4113</v>
      </c>
      <c r="D350" s="37">
        <f t="shared" ref="D350:H350" si="189">SUM(D351,D352,D353,D354)</f>
        <v>0</v>
      </c>
      <c r="E350" s="37">
        <f t="shared" si="189"/>
        <v>4113</v>
      </c>
      <c r="F350" s="37">
        <f t="shared" si="189"/>
        <v>13318.5</v>
      </c>
      <c r="G350" s="37">
        <f t="shared" si="189"/>
        <v>0</v>
      </c>
      <c r="H350" s="38">
        <f t="shared" si="189"/>
        <v>0</v>
      </c>
      <c r="I350" s="39">
        <f t="shared" si="179"/>
        <v>17431.5</v>
      </c>
    </row>
    <row r="351" spans="1:11" x14ac:dyDescent="0.2">
      <c r="A351" s="20" t="s">
        <v>6</v>
      </c>
      <c r="B351" s="48"/>
      <c r="C351" s="21">
        <v>1502</v>
      </c>
      <c r="D351" s="21"/>
      <c r="E351" s="21">
        <f>SUM(C351,D351)</f>
        <v>1502</v>
      </c>
      <c r="F351" s="21">
        <f>ROUND(8235*K351,)+5083.5</f>
        <v>5296.5</v>
      </c>
      <c r="G351" s="21"/>
      <c r="H351" s="22"/>
      <c r="I351" s="3">
        <f t="shared" si="179"/>
        <v>6798.5</v>
      </c>
      <c r="K351" s="2">
        <v>2.5899999999999999E-2</v>
      </c>
    </row>
    <row r="352" spans="1:11" hidden="1" x14ac:dyDescent="0.2">
      <c r="A352" s="20" t="s">
        <v>7</v>
      </c>
      <c r="B352" s="94"/>
      <c r="C352" s="21">
        <v>0</v>
      </c>
      <c r="D352" s="21"/>
      <c r="E352" s="21">
        <f t="shared" ref="E352:E353" si="190">SUM(C352,D352)</f>
        <v>0</v>
      </c>
      <c r="F352" s="21"/>
      <c r="G352" s="21"/>
      <c r="H352" s="22"/>
      <c r="I352" s="3">
        <f t="shared" si="179"/>
        <v>0</v>
      </c>
    </row>
    <row r="353" spans="1:11" ht="38.25" x14ac:dyDescent="0.2">
      <c r="A353" s="20" t="s">
        <v>8</v>
      </c>
      <c r="B353" s="48">
        <v>420269</v>
      </c>
      <c r="C353" s="21">
        <v>346</v>
      </c>
      <c r="D353" s="21"/>
      <c r="E353" s="21">
        <f t="shared" si="190"/>
        <v>346</v>
      </c>
      <c r="F353" s="21">
        <f>ROUND(8235*K353,)</f>
        <v>1064</v>
      </c>
      <c r="G353" s="21"/>
      <c r="H353" s="22"/>
      <c r="I353" s="3">
        <f t="shared" si="179"/>
        <v>1410</v>
      </c>
      <c r="K353" s="2">
        <v>0.12920000000000001</v>
      </c>
    </row>
    <row r="354" spans="1:11" ht="25.5" x14ac:dyDescent="0.2">
      <c r="A354" s="23" t="s">
        <v>9</v>
      </c>
      <c r="B354" s="49" t="s">
        <v>10</v>
      </c>
      <c r="C354" s="24">
        <v>2265</v>
      </c>
      <c r="D354" s="24">
        <f t="shared" ref="D354:H354" si="191">SUM(D355,D359,D363)</f>
        <v>0</v>
      </c>
      <c r="E354" s="24">
        <f t="shared" si="191"/>
        <v>2265</v>
      </c>
      <c r="F354" s="24">
        <f t="shared" si="191"/>
        <v>6958</v>
      </c>
      <c r="G354" s="24">
        <f t="shared" si="191"/>
        <v>0</v>
      </c>
      <c r="H354" s="25">
        <f t="shared" si="191"/>
        <v>0</v>
      </c>
      <c r="I354" s="3">
        <f t="shared" si="179"/>
        <v>9223</v>
      </c>
    </row>
    <row r="355" spans="1:11" x14ac:dyDescent="0.2">
      <c r="A355" s="26" t="s">
        <v>11</v>
      </c>
      <c r="B355" s="50" t="s">
        <v>12</v>
      </c>
      <c r="C355" s="24">
        <v>2265</v>
      </c>
      <c r="D355" s="24">
        <f t="shared" ref="D355:H355" si="192">SUM(D356:D358)</f>
        <v>0</v>
      </c>
      <c r="E355" s="24">
        <f t="shared" si="192"/>
        <v>2265</v>
      </c>
      <c r="F355" s="24">
        <f t="shared" si="192"/>
        <v>6958</v>
      </c>
      <c r="G355" s="24">
        <f t="shared" si="192"/>
        <v>0</v>
      </c>
      <c r="H355" s="25">
        <f t="shared" si="192"/>
        <v>0</v>
      </c>
      <c r="I355" s="3">
        <f t="shared" si="179"/>
        <v>9223</v>
      </c>
      <c r="K355" s="2">
        <v>0.84489999999999998</v>
      </c>
    </row>
    <row r="356" spans="1:11" x14ac:dyDescent="0.2">
      <c r="A356" s="27" t="s">
        <v>13</v>
      </c>
      <c r="B356" s="51" t="s">
        <v>14</v>
      </c>
      <c r="C356" s="21">
        <v>2265</v>
      </c>
      <c r="D356" s="21"/>
      <c r="E356" s="21">
        <f t="shared" ref="E356:E358" si="193">SUM(C356,D356)</f>
        <v>2265</v>
      </c>
      <c r="F356" s="21">
        <f>ROUND(8235*K355,)</f>
        <v>6958</v>
      </c>
      <c r="G356" s="21"/>
      <c r="H356" s="22"/>
      <c r="I356" s="3">
        <f t="shared" si="179"/>
        <v>9223</v>
      </c>
    </row>
    <row r="357" spans="1:11" hidden="1" x14ac:dyDescent="0.2">
      <c r="A357" s="27" t="s">
        <v>15</v>
      </c>
      <c r="B357" s="52" t="s">
        <v>16</v>
      </c>
      <c r="C357" s="21">
        <v>0</v>
      </c>
      <c r="D357" s="21"/>
      <c r="E357" s="21">
        <f t="shared" si="193"/>
        <v>0</v>
      </c>
      <c r="F357" s="21"/>
      <c r="G357" s="21"/>
      <c r="H357" s="22"/>
      <c r="I357" s="3">
        <f t="shared" si="179"/>
        <v>0</v>
      </c>
    </row>
    <row r="358" spans="1:11" hidden="1" x14ac:dyDescent="0.2">
      <c r="A358" s="27" t="s">
        <v>17</v>
      </c>
      <c r="B358" s="52" t="s">
        <v>18</v>
      </c>
      <c r="C358" s="21">
        <v>0</v>
      </c>
      <c r="D358" s="21"/>
      <c r="E358" s="21">
        <f t="shared" si="193"/>
        <v>0</v>
      </c>
      <c r="F358" s="21"/>
      <c r="G358" s="21"/>
      <c r="H358" s="22"/>
      <c r="I358" s="3">
        <f t="shared" si="179"/>
        <v>0</v>
      </c>
    </row>
    <row r="359" spans="1:11" hidden="1" x14ac:dyDescent="0.2">
      <c r="A359" s="26" t="s">
        <v>19</v>
      </c>
      <c r="B359" s="53" t="s">
        <v>20</v>
      </c>
      <c r="C359" s="24">
        <v>0</v>
      </c>
      <c r="D359" s="24">
        <f t="shared" ref="D359:H359" si="194">SUM(D360:D362)</f>
        <v>0</v>
      </c>
      <c r="E359" s="24">
        <f t="shared" si="194"/>
        <v>0</v>
      </c>
      <c r="F359" s="24">
        <f t="shared" si="194"/>
        <v>0</v>
      </c>
      <c r="G359" s="24">
        <f t="shared" si="194"/>
        <v>0</v>
      </c>
      <c r="H359" s="25">
        <f t="shared" si="194"/>
        <v>0</v>
      </c>
      <c r="I359" s="3">
        <f t="shared" si="179"/>
        <v>0</v>
      </c>
    </row>
    <row r="360" spans="1:11" hidden="1" x14ac:dyDescent="0.2">
      <c r="A360" s="27" t="s">
        <v>13</v>
      </c>
      <c r="B360" s="52" t="s">
        <v>21</v>
      </c>
      <c r="C360" s="21">
        <v>0</v>
      </c>
      <c r="D360" s="21"/>
      <c r="E360" s="21">
        <f t="shared" ref="E360:E362" si="195">SUM(C360,D360)</f>
        <v>0</v>
      </c>
      <c r="F360" s="21"/>
      <c r="G360" s="21"/>
      <c r="H360" s="22"/>
      <c r="I360" s="3">
        <f t="shared" si="179"/>
        <v>0</v>
      </c>
    </row>
    <row r="361" spans="1:11" hidden="1" x14ac:dyDescent="0.2">
      <c r="A361" s="27" t="s">
        <v>15</v>
      </c>
      <c r="B361" s="52" t="s">
        <v>22</v>
      </c>
      <c r="C361" s="21">
        <v>0</v>
      </c>
      <c r="D361" s="21"/>
      <c r="E361" s="21">
        <f t="shared" si="195"/>
        <v>0</v>
      </c>
      <c r="F361" s="21"/>
      <c r="G361" s="21"/>
      <c r="H361" s="22"/>
      <c r="I361" s="3">
        <f t="shared" si="179"/>
        <v>0</v>
      </c>
    </row>
    <row r="362" spans="1:11" hidden="1" x14ac:dyDescent="0.2">
      <c r="A362" s="27" t="s">
        <v>17</v>
      </c>
      <c r="B362" s="52" t="s">
        <v>23</v>
      </c>
      <c r="C362" s="21">
        <v>0</v>
      </c>
      <c r="D362" s="21"/>
      <c r="E362" s="21">
        <f t="shared" si="195"/>
        <v>0</v>
      </c>
      <c r="F362" s="21"/>
      <c r="G362" s="21"/>
      <c r="H362" s="22"/>
      <c r="I362" s="3">
        <f t="shared" si="179"/>
        <v>0</v>
      </c>
    </row>
    <row r="363" spans="1:11" hidden="1" x14ac:dyDescent="0.2">
      <c r="A363" s="26" t="s">
        <v>24</v>
      </c>
      <c r="B363" s="53" t="s">
        <v>25</v>
      </c>
      <c r="C363" s="24">
        <v>0</v>
      </c>
      <c r="D363" s="24">
        <f t="shared" ref="D363:H363" si="196">SUM(D364:D366)</f>
        <v>0</v>
      </c>
      <c r="E363" s="24">
        <f t="shared" si="196"/>
        <v>0</v>
      </c>
      <c r="F363" s="24">
        <f t="shared" si="196"/>
        <v>0</v>
      </c>
      <c r="G363" s="24">
        <f t="shared" si="196"/>
        <v>0</v>
      </c>
      <c r="H363" s="25">
        <f t="shared" si="196"/>
        <v>0</v>
      </c>
      <c r="I363" s="3">
        <f t="shared" si="179"/>
        <v>0</v>
      </c>
    </row>
    <row r="364" spans="1:11" hidden="1" x14ac:dyDescent="0.2">
      <c r="A364" s="27" t="s">
        <v>13</v>
      </c>
      <c r="B364" s="52" t="s">
        <v>26</v>
      </c>
      <c r="C364" s="21">
        <v>0</v>
      </c>
      <c r="D364" s="21"/>
      <c r="E364" s="21">
        <f t="shared" ref="E364:E366" si="197">SUM(C364,D364)</f>
        <v>0</v>
      </c>
      <c r="F364" s="21"/>
      <c r="G364" s="21"/>
      <c r="H364" s="22"/>
      <c r="I364" s="3">
        <f t="shared" si="179"/>
        <v>0</v>
      </c>
    </row>
    <row r="365" spans="1:11" hidden="1" x14ac:dyDescent="0.2">
      <c r="A365" s="27" t="s">
        <v>15</v>
      </c>
      <c r="B365" s="52" t="s">
        <v>27</v>
      </c>
      <c r="C365" s="21">
        <v>0</v>
      </c>
      <c r="D365" s="21"/>
      <c r="E365" s="21">
        <f t="shared" si="197"/>
        <v>0</v>
      </c>
      <c r="F365" s="21"/>
      <c r="G365" s="21"/>
      <c r="H365" s="22"/>
      <c r="I365" s="3">
        <f t="shared" si="179"/>
        <v>0</v>
      </c>
    </row>
    <row r="366" spans="1:11" hidden="1" x14ac:dyDescent="0.2">
      <c r="A366" s="27" t="s">
        <v>17</v>
      </c>
      <c r="B366" s="52" t="s">
        <v>28</v>
      </c>
      <c r="C366" s="21">
        <v>0</v>
      </c>
      <c r="D366" s="21"/>
      <c r="E366" s="21">
        <f t="shared" si="197"/>
        <v>0</v>
      </c>
      <c r="F366" s="21"/>
      <c r="G366" s="21"/>
      <c r="H366" s="22"/>
      <c r="I366" s="3">
        <f t="shared" si="179"/>
        <v>0</v>
      </c>
    </row>
    <row r="367" spans="1:11" s="40" customFormat="1" x14ac:dyDescent="0.2">
      <c r="A367" s="36" t="s">
        <v>80</v>
      </c>
      <c r="B367" s="65"/>
      <c r="C367" s="37">
        <v>4113</v>
      </c>
      <c r="D367" s="37">
        <f t="shared" ref="D367:H367" si="198">SUM(D368,D371,D394)</f>
        <v>0</v>
      </c>
      <c r="E367" s="37">
        <f t="shared" si="198"/>
        <v>4113</v>
      </c>
      <c r="F367" s="37">
        <f t="shared" si="198"/>
        <v>13318.5</v>
      </c>
      <c r="G367" s="37">
        <f t="shared" si="198"/>
        <v>0</v>
      </c>
      <c r="H367" s="38">
        <f t="shared" si="198"/>
        <v>0</v>
      </c>
      <c r="I367" s="39">
        <f t="shared" si="179"/>
        <v>17431.5</v>
      </c>
    </row>
    <row r="368" spans="1:11" x14ac:dyDescent="0.2">
      <c r="A368" s="31" t="s">
        <v>30</v>
      </c>
      <c r="B368" s="55">
        <v>20</v>
      </c>
      <c r="C368" s="24">
        <v>2</v>
      </c>
      <c r="D368" s="24">
        <f t="shared" ref="D368:H368" si="199">SUM(D369)</f>
        <v>0</v>
      </c>
      <c r="E368" s="24">
        <f t="shared" si="199"/>
        <v>2</v>
      </c>
      <c r="F368" s="24">
        <f t="shared" si="199"/>
        <v>0</v>
      </c>
      <c r="G368" s="24">
        <f t="shared" si="199"/>
        <v>0</v>
      </c>
      <c r="H368" s="25">
        <f t="shared" si="199"/>
        <v>0</v>
      </c>
      <c r="I368" s="3">
        <f t="shared" si="179"/>
        <v>2</v>
      </c>
    </row>
    <row r="369" spans="1:11" x14ac:dyDescent="0.2">
      <c r="A369" s="27" t="s">
        <v>31</v>
      </c>
      <c r="B369" s="56" t="s">
        <v>32</v>
      </c>
      <c r="C369" s="21">
        <v>2</v>
      </c>
      <c r="D369" s="21"/>
      <c r="E369" s="21">
        <f>C369+D369</f>
        <v>2</v>
      </c>
      <c r="F369" s="21"/>
      <c r="G369" s="21"/>
      <c r="H369" s="22"/>
      <c r="I369" s="3">
        <f t="shared" si="179"/>
        <v>2</v>
      </c>
    </row>
    <row r="370" spans="1:11" hidden="1" x14ac:dyDescent="0.2">
      <c r="A370" s="27"/>
      <c r="B370" s="51"/>
      <c r="C370" s="21"/>
      <c r="D370" s="21"/>
      <c r="E370" s="21"/>
      <c r="F370" s="21"/>
      <c r="G370" s="21"/>
      <c r="H370" s="22"/>
      <c r="I370" s="3">
        <f t="shared" si="179"/>
        <v>0</v>
      </c>
    </row>
    <row r="371" spans="1:11" ht="25.5" x14ac:dyDescent="0.2">
      <c r="A371" s="31" t="s">
        <v>33</v>
      </c>
      <c r="B371" s="57">
        <v>58</v>
      </c>
      <c r="C371" s="24">
        <v>4111</v>
      </c>
      <c r="D371" s="24">
        <f t="shared" ref="D371:H371" si="200">SUM(D372,D379,D386)</f>
        <v>0</v>
      </c>
      <c r="E371" s="24">
        <f t="shared" si="200"/>
        <v>4111</v>
      </c>
      <c r="F371" s="24">
        <f t="shared" si="200"/>
        <v>13318.5</v>
      </c>
      <c r="G371" s="24">
        <f t="shared" si="200"/>
        <v>0</v>
      </c>
      <c r="H371" s="25">
        <f t="shared" si="200"/>
        <v>0</v>
      </c>
      <c r="I371" s="3">
        <f t="shared" si="179"/>
        <v>17429.5</v>
      </c>
    </row>
    <row r="372" spans="1:11" x14ac:dyDescent="0.2">
      <c r="A372" s="31" t="s">
        <v>34</v>
      </c>
      <c r="B372" s="58" t="s">
        <v>35</v>
      </c>
      <c r="C372" s="24">
        <v>4111</v>
      </c>
      <c r="D372" s="24">
        <f t="shared" ref="D372:H372" si="201">SUM(D376,D377,D378)</f>
        <v>0</v>
      </c>
      <c r="E372" s="24">
        <f t="shared" si="201"/>
        <v>4111</v>
      </c>
      <c r="F372" s="24">
        <f t="shared" si="201"/>
        <v>13318.5</v>
      </c>
      <c r="G372" s="24">
        <f t="shared" si="201"/>
        <v>0</v>
      </c>
      <c r="H372" s="25">
        <f t="shared" si="201"/>
        <v>0</v>
      </c>
      <c r="I372" s="3">
        <f t="shared" si="179"/>
        <v>17429.5</v>
      </c>
    </row>
    <row r="373" spans="1:11" hidden="1" x14ac:dyDescent="0.2">
      <c r="A373" s="32" t="s">
        <v>1</v>
      </c>
      <c r="B373" s="59"/>
      <c r="C373" s="24"/>
      <c r="D373" s="24"/>
      <c r="E373" s="24"/>
      <c r="F373" s="24"/>
      <c r="G373" s="24"/>
      <c r="H373" s="25"/>
      <c r="I373" s="3">
        <f t="shared" si="179"/>
        <v>0</v>
      </c>
    </row>
    <row r="374" spans="1:11" x14ac:dyDescent="0.2">
      <c r="A374" s="32" t="s">
        <v>36</v>
      </c>
      <c r="B374" s="59"/>
      <c r="C374" s="24">
        <v>0</v>
      </c>
      <c r="D374" s="24">
        <f t="shared" ref="D374:H374" si="202">D376+D377+D378-D375</f>
        <v>0</v>
      </c>
      <c r="E374" s="24">
        <f t="shared" si="202"/>
        <v>0</v>
      </c>
      <c r="F374" s="24">
        <f t="shared" si="202"/>
        <v>5083.5</v>
      </c>
      <c r="G374" s="24">
        <f t="shared" si="202"/>
        <v>0</v>
      </c>
      <c r="H374" s="25">
        <f t="shared" si="202"/>
        <v>0</v>
      </c>
      <c r="I374" s="3">
        <f t="shared" si="179"/>
        <v>5083.5</v>
      </c>
    </row>
    <row r="375" spans="1:11" x14ac:dyDescent="0.2">
      <c r="A375" s="32" t="s">
        <v>37</v>
      </c>
      <c r="B375" s="59"/>
      <c r="C375" s="24">
        <v>4111</v>
      </c>
      <c r="D375" s="24"/>
      <c r="E375" s="24">
        <f t="shared" ref="E375:E378" si="203">C375+D375</f>
        <v>4111</v>
      </c>
      <c r="F375" s="24">
        <v>8235</v>
      </c>
      <c r="G375" s="24"/>
      <c r="H375" s="25"/>
      <c r="I375" s="3">
        <f t="shared" si="179"/>
        <v>12346</v>
      </c>
    </row>
    <row r="376" spans="1:11" x14ac:dyDescent="0.2">
      <c r="A376" s="20" t="s">
        <v>38</v>
      </c>
      <c r="B376" s="60" t="s">
        <v>39</v>
      </c>
      <c r="C376" s="21">
        <v>638</v>
      </c>
      <c r="D376" s="21"/>
      <c r="E376" s="21">
        <f t="shared" si="203"/>
        <v>638</v>
      </c>
      <c r="F376" s="21">
        <f>ROUND(8235*(J376+K376),)</f>
        <v>1277</v>
      </c>
      <c r="G376" s="21"/>
      <c r="H376" s="22"/>
      <c r="I376" s="3">
        <f t="shared" si="179"/>
        <v>1915</v>
      </c>
      <c r="J376" s="2">
        <v>2.5899999999999999E-2</v>
      </c>
      <c r="K376" s="2">
        <v>0.12920000000000001</v>
      </c>
    </row>
    <row r="377" spans="1:11" x14ac:dyDescent="0.2">
      <c r="A377" s="20" t="s">
        <v>40</v>
      </c>
      <c r="B377" s="60" t="s">
        <v>41</v>
      </c>
      <c r="C377" s="21">
        <v>3473</v>
      </c>
      <c r="D377" s="21"/>
      <c r="E377" s="21">
        <f t="shared" si="203"/>
        <v>3473</v>
      </c>
      <c r="F377" s="21">
        <f>ROUND(8235*(J377+K377),)</f>
        <v>6958</v>
      </c>
      <c r="G377" s="21"/>
      <c r="H377" s="22"/>
      <c r="I377" s="3">
        <f t="shared" si="179"/>
        <v>10431</v>
      </c>
      <c r="J377" s="2">
        <v>0.84489999999999998</v>
      </c>
    </row>
    <row r="378" spans="1:11" x14ac:dyDescent="0.2">
      <c r="A378" s="20" t="s">
        <v>42</v>
      </c>
      <c r="B378" s="61" t="s">
        <v>43</v>
      </c>
      <c r="C378" s="21">
        <v>0</v>
      </c>
      <c r="D378" s="21"/>
      <c r="E378" s="21">
        <f t="shared" si="203"/>
        <v>0</v>
      </c>
      <c r="F378" s="21">
        <f>13318.5-8235</f>
        <v>5083.5</v>
      </c>
      <c r="G378" s="21"/>
      <c r="H378" s="22"/>
      <c r="I378" s="3">
        <f t="shared" si="179"/>
        <v>5083.5</v>
      </c>
    </row>
    <row r="379" spans="1:11" hidden="1" x14ac:dyDescent="0.2">
      <c r="A379" s="31" t="s">
        <v>44</v>
      </c>
      <c r="B379" s="62" t="s">
        <v>45</v>
      </c>
      <c r="C379" s="24">
        <v>0</v>
      </c>
      <c r="D379" s="24">
        <f t="shared" ref="D379:H379" si="204">SUM(D383,D384,D385)</f>
        <v>0</v>
      </c>
      <c r="E379" s="24">
        <f t="shared" si="204"/>
        <v>0</v>
      </c>
      <c r="F379" s="24">
        <f t="shared" si="204"/>
        <v>0</v>
      </c>
      <c r="G379" s="24">
        <f t="shared" si="204"/>
        <v>0</v>
      </c>
      <c r="H379" s="25">
        <f t="shared" si="204"/>
        <v>0</v>
      </c>
      <c r="I379" s="3">
        <f t="shared" si="179"/>
        <v>0</v>
      </c>
    </row>
    <row r="380" spans="1:11" hidden="1" x14ac:dyDescent="0.2">
      <c r="A380" s="82" t="s">
        <v>1</v>
      </c>
      <c r="B380" s="62"/>
      <c r="C380" s="24"/>
      <c r="D380" s="24"/>
      <c r="E380" s="24"/>
      <c r="F380" s="24"/>
      <c r="G380" s="24"/>
      <c r="H380" s="25"/>
      <c r="I380" s="3">
        <f t="shared" si="179"/>
        <v>0</v>
      </c>
    </row>
    <row r="381" spans="1:11" hidden="1" x14ac:dyDescent="0.2">
      <c r="A381" s="32" t="s">
        <v>36</v>
      </c>
      <c r="B381" s="59"/>
      <c r="C381" s="24">
        <v>0</v>
      </c>
      <c r="D381" s="24">
        <f t="shared" ref="D381:H381" si="205">D383+D384+D385-D382</f>
        <v>0</v>
      </c>
      <c r="E381" s="24">
        <f t="shared" si="205"/>
        <v>0</v>
      </c>
      <c r="F381" s="24">
        <f t="shared" si="205"/>
        <v>0</v>
      </c>
      <c r="G381" s="24">
        <f t="shared" si="205"/>
        <v>0</v>
      </c>
      <c r="H381" s="25">
        <f t="shared" si="205"/>
        <v>0</v>
      </c>
      <c r="I381" s="3">
        <f t="shared" si="179"/>
        <v>0</v>
      </c>
    </row>
    <row r="382" spans="1:11" hidden="1" x14ac:dyDescent="0.2">
      <c r="A382" s="32" t="s">
        <v>37</v>
      </c>
      <c r="B382" s="59"/>
      <c r="C382" s="24">
        <v>0</v>
      </c>
      <c r="D382" s="24"/>
      <c r="E382" s="24">
        <f t="shared" ref="E382:E385" si="206">C382+D382</f>
        <v>0</v>
      </c>
      <c r="F382" s="24"/>
      <c r="G382" s="24"/>
      <c r="H382" s="25"/>
      <c r="I382" s="3">
        <f t="shared" si="179"/>
        <v>0</v>
      </c>
    </row>
    <row r="383" spans="1:11" hidden="1" x14ac:dyDescent="0.2">
      <c r="A383" s="20" t="s">
        <v>38</v>
      </c>
      <c r="B383" s="61" t="s">
        <v>46</v>
      </c>
      <c r="C383" s="21">
        <v>0</v>
      </c>
      <c r="D383" s="21"/>
      <c r="E383" s="21">
        <f t="shared" si="206"/>
        <v>0</v>
      </c>
      <c r="F383" s="21"/>
      <c r="G383" s="21"/>
      <c r="H383" s="22"/>
      <c r="I383" s="3">
        <f t="shared" si="179"/>
        <v>0</v>
      </c>
    </row>
    <row r="384" spans="1:11" hidden="1" x14ac:dyDescent="0.2">
      <c r="A384" s="20" t="s">
        <v>40</v>
      </c>
      <c r="B384" s="61" t="s">
        <v>47</v>
      </c>
      <c r="C384" s="21">
        <v>0</v>
      </c>
      <c r="D384" s="21"/>
      <c r="E384" s="21">
        <f t="shared" si="206"/>
        <v>0</v>
      </c>
      <c r="F384" s="21"/>
      <c r="G384" s="21"/>
      <c r="H384" s="22"/>
      <c r="I384" s="3">
        <f t="shared" si="179"/>
        <v>0</v>
      </c>
    </row>
    <row r="385" spans="1:9" hidden="1" x14ac:dyDescent="0.2">
      <c r="A385" s="20" t="s">
        <v>42</v>
      </c>
      <c r="B385" s="61" t="s">
        <v>48</v>
      </c>
      <c r="C385" s="21">
        <v>0</v>
      </c>
      <c r="D385" s="21"/>
      <c r="E385" s="21">
        <f t="shared" si="206"/>
        <v>0</v>
      </c>
      <c r="F385" s="21"/>
      <c r="G385" s="21"/>
      <c r="H385" s="22"/>
      <c r="I385" s="3">
        <f t="shared" si="179"/>
        <v>0</v>
      </c>
    </row>
    <row r="386" spans="1:9" hidden="1" x14ac:dyDescent="0.2">
      <c r="A386" s="31" t="s">
        <v>49</v>
      </c>
      <c r="B386" s="63" t="s">
        <v>50</v>
      </c>
      <c r="C386" s="24">
        <v>0</v>
      </c>
      <c r="D386" s="24">
        <f t="shared" ref="D386:H386" si="207">SUM(D390,D391,D392)</f>
        <v>0</v>
      </c>
      <c r="E386" s="24">
        <f t="shared" si="207"/>
        <v>0</v>
      </c>
      <c r="F386" s="24">
        <f t="shared" si="207"/>
        <v>0</v>
      </c>
      <c r="G386" s="24">
        <f t="shared" si="207"/>
        <v>0</v>
      </c>
      <c r="H386" s="25">
        <f t="shared" si="207"/>
        <v>0</v>
      </c>
      <c r="I386" s="3">
        <f t="shared" si="179"/>
        <v>0</v>
      </c>
    </row>
    <row r="387" spans="1:9" hidden="1" x14ac:dyDescent="0.2">
      <c r="A387" s="82" t="s">
        <v>1</v>
      </c>
      <c r="B387" s="63"/>
      <c r="C387" s="24"/>
      <c r="D387" s="24"/>
      <c r="E387" s="24"/>
      <c r="F387" s="24"/>
      <c r="G387" s="24"/>
      <c r="H387" s="25"/>
      <c r="I387" s="3">
        <f t="shared" si="179"/>
        <v>0</v>
      </c>
    </row>
    <row r="388" spans="1:9" hidden="1" x14ac:dyDescent="0.2">
      <c r="A388" s="32" t="s">
        <v>36</v>
      </c>
      <c r="B388" s="59"/>
      <c r="C388" s="24">
        <v>0</v>
      </c>
      <c r="D388" s="24">
        <f t="shared" ref="D388:H388" si="208">D390+D391+D392-D389</f>
        <v>0</v>
      </c>
      <c r="E388" s="24">
        <f t="shared" si="208"/>
        <v>0</v>
      </c>
      <c r="F388" s="24">
        <f t="shared" si="208"/>
        <v>0</v>
      </c>
      <c r="G388" s="24">
        <f t="shared" si="208"/>
        <v>0</v>
      </c>
      <c r="H388" s="25">
        <f t="shared" si="208"/>
        <v>0</v>
      </c>
      <c r="I388" s="3">
        <f t="shared" si="179"/>
        <v>0</v>
      </c>
    </row>
    <row r="389" spans="1:9" hidden="1" x14ac:dyDescent="0.2">
      <c r="A389" s="32" t="s">
        <v>37</v>
      </c>
      <c r="B389" s="59"/>
      <c r="C389" s="24">
        <v>0</v>
      </c>
      <c r="D389" s="24"/>
      <c r="E389" s="24">
        <f t="shared" ref="E389:E392" si="209">C389+D389</f>
        <v>0</v>
      </c>
      <c r="F389" s="24"/>
      <c r="G389" s="24"/>
      <c r="H389" s="25"/>
      <c r="I389" s="3">
        <f t="shared" si="179"/>
        <v>0</v>
      </c>
    </row>
    <row r="390" spans="1:9" hidden="1" x14ac:dyDescent="0.2">
      <c r="A390" s="20" t="s">
        <v>38</v>
      </c>
      <c r="B390" s="61" t="s">
        <v>51</v>
      </c>
      <c r="C390" s="21">
        <v>0</v>
      </c>
      <c r="D390" s="21"/>
      <c r="E390" s="21">
        <f t="shared" si="209"/>
        <v>0</v>
      </c>
      <c r="F390" s="21"/>
      <c r="G390" s="21"/>
      <c r="H390" s="22"/>
      <c r="I390" s="3">
        <f t="shared" si="179"/>
        <v>0</v>
      </c>
    </row>
    <row r="391" spans="1:9" hidden="1" x14ac:dyDescent="0.2">
      <c r="A391" s="20" t="s">
        <v>40</v>
      </c>
      <c r="B391" s="61" t="s">
        <v>52</v>
      </c>
      <c r="C391" s="21">
        <v>0</v>
      </c>
      <c r="D391" s="21"/>
      <c r="E391" s="21">
        <f t="shared" si="209"/>
        <v>0</v>
      </c>
      <c r="F391" s="21"/>
      <c r="G391" s="21"/>
      <c r="H391" s="22"/>
      <c r="I391" s="3">
        <f t="shared" si="179"/>
        <v>0</v>
      </c>
    </row>
    <row r="392" spans="1:9" hidden="1" x14ac:dyDescent="0.2">
      <c r="A392" s="20" t="s">
        <v>42</v>
      </c>
      <c r="B392" s="61" t="s">
        <v>53</v>
      </c>
      <c r="C392" s="21">
        <v>0</v>
      </c>
      <c r="D392" s="21"/>
      <c r="E392" s="21">
        <f t="shared" si="209"/>
        <v>0</v>
      </c>
      <c r="F392" s="21"/>
      <c r="G392" s="21"/>
      <c r="H392" s="22"/>
      <c r="I392" s="3">
        <f t="shared" si="179"/>
        <v>0</v>
      </c>
    </row>
    <row r="393" spans="1:9" hidden="1" x14ac:dyDescent="0.2">
      <c r="A393" s="83"/>
      <c r="B393" s="95"/>
      <c r="C393" s="21"/>
      <c r="D393" s="21"/>
      <c r="E393" s="21"/>
      <c r="F393" s="21"/>
      <c r="G393" s="21"/>
      <c r="H393" s="22"/>
      <c r="I393" s="3">
        <f t="shared" si="179"/>
        <v>0</v>
      </c>
    </row>
    <row r="394" spans="1:9" hidden="1" x14ac:dyDescent="0.2">
      <c r="A394" s="26" t="s">
        <v>54</v>
      </c>
      <c r="B394" s="63" t="s">
        <v>55</v>
      </c>
      <c r="C394" s="24">
        <v>0</v>
      </c>
      <c r="D394" s="24"/>
      <c r="E394" s="24">
        <f>C394+D394</f>
        <v>0</v>
      </c>
      <c r="F394" s="24"/>
      <c r="G394" s="24"/>
      <c r="H394" s="25"/>
      <c r="I394" s="3">
        <f t="shared" si="179"/>
        <v>0</v>
      </c>
    </row>
    <row r="395" spans="1:9" hidden="1" x14ac:dyDescent="0.2">
      <c r="A395" s="83"/>
      <c r="B395" s="95"/>
      <c r="C395" s="21"/>
      <c r="D395" s="21"/>
      <c r="E395" s="21"/>
      <c r="F395" s="21"/>
      <c r="G395" s="21"/>
      <c r="H395" s="22"/>
      <c r="I395" s="3">
        <f t="shared" si="179"/>
        <v>0</v>
      </c>
    </row>
    <row r="396" spans="1:9" hidden="1" x14ac:dyDescent="0.2">
      <c r="A396" s="26" t="s">
        <v>56</v>
      </c>
      <c r="B396" s="63"/>
      <c r="C396" s="24">
        <v>0</v>
      </c>
      <c r="D396" s="24">
        <f t="shared" ref="D396:H396" si="210">D349-D367</f>
        <v>0</v>
      </c>
      <c r="E396" s="24">
        <f t="shared" si="210"/>
        <v>0</v>
      </c>
      <c r="F396" s="24">
        <f t="shared" si="210"/>
        <v>0</v>
      </c>
      <c r="G396" s="24">
        <f t="shared" si="210"/>
        <v>0</v>
      </c>
      <c r="H396" s="25">
        <f t="shared" si="210"/>
        <v>0</v>
      </c>
      <c r="I396" s="3">
        <f t="shared" si="179"/>
        <v>0</v>
      </c>
    </row>
    <row r="397" spans="1:9" hidden="1" x14ac:dyDescent="0.2">
      <c r="A397" s="81"/>
      <c r="B397" s="95"/>
      <c r="C397" s="21"/>
      <c r="D397" s="21"/>
      <c r="E397" s="21"/>
      <c r="F397" s="21"/>
      <c r="G397" s="21"/>
      <c r="H397" s="22"/>
      <c r="I397" s="3">
        <f t="shared" si="179"/>
        <v>0</v>
      </c>
    </row>
    <row r="398" spans="1:9" x14ac:dyDescent="0.2">
      <c r="A398" s="88" t="s">
        <v>83</v>
      </c>
      <c r="B398" s="97" t="s">
        <v>4</v>
      </c>
      <c r="C398" s="89">
        <v>8000</v>
      </c>
      <c r="D398" s="89">
        <f t="shared" ref="D398:H398" si="211">SUM(D428,D477,D525,D574)</f>
        <v>0</v>
      </c>
      <c r="E398" s="89">
        <f t="shared" si="211"/>
        <v>8000</v>
      </c>
      <c r="F398" s="89">
        <f t="shared" si="211"/>
        <v>3626</v>
      </c>
      <c r="G398" s="89">
        <f t="shared" si="211"/>
        <v>0</v>
      </c>
      <c r="H398" s="90">
        <f t="shared" si="211"/>
        <v>0</v>
      </c>
      <c r="I398" s="3">
        <f t="shared" ref="I398:I461" si="212">SUM(E398:H398)</f>
        <v>11626</v>
      </c>
    </row>
    <row r="399" spans="1:9" x14ac:dyDescent="0.2">
      <c r="A399" s="33" t="s">
        <v>84</v>
      </c>
      <c r="B399" s="64"/>
      <c r="C399" s="34">
        <v>8000</v>
      </c>
      <c r="D399" s="34">
        <f t="shared" ref="D399:H399" si="213">SUM(D400,D403,D426)</f>
        <v>0</v>
      </c>
      <c r="E399" s="34">
        <f t="shared" si="213"/>
        <v>8000</v>
      </c>
      <c r="F399" s="34">
        <f t="shared" si="213"/>
        <v>3626</v>
      </c>
      <c r="G399" s="34">
        <f t="shared" si="213"/>
        <v>0</v>
      </c>
      <c r="H399" s="35">
        <f t="shared" si="213"/>
        <v>0</v>
      </c>
      <c r="I399" s="3">
        <f t="shared" si="212"/>
        <v>11626</v>
      </c>
    </row>
    <row r="400" spans="1:9" hidden="1" x14ac:dyDescent="0.2">
      <c r="A400" s="31" t="s">
        <v>30</v>
      </c>
      <c r="B400" s="55">
        <v>20</v>
      </c>
      <c r="C400" s="24">
        <v>0</v>
      </c>
      <c r="D400" s="24">
        <f t="shared" ref="D400:H400" si="214">SUM(D401)</f>
        <v>0</v>
      </c>
      <c r="E400" s="24">
        <f t="shared" si="214"/>
        <v>0</v>
      </c>
      <c r="F400" s="24">
        <f t="shared" si="214"/>
        <v>0</v>
      </c>
      <c r="G400" s="24">
        <f t="shared" si="214"/>
        <v>0</v>
      </c>
      <c r="H400" s="25">
        <f t="shared" si="214"/>
        <v>0</v>
      </c>
      <c r="I400" s="3">
        <f t="shared" si="212"/>
        <v>0</v>
      </c>
    </row>
    <row r="401" spans="1:9" hidden="1" x14ac:dyDescent="0.2">
      <c r="A401" s="27" t="s">
        <v>31</v>
      </c>
      <c r="B401" s="56" t="s">
        <v>32</v>
      </c>
      <c r="C401" s="21">
        <v>0</v>
      </c>
      <c r="D401" s="21">
        <f>SUM(D448,D497,D545,D594)</f>
        <v>0</v>
      </c>
      <c r="E401" s="21">
        <f>C401+D401</f>
        <v>0</v>
      </c>
      <c r="F401" s="21">
        <f>SUM(F448,F497,F545,F594)</f>
        <v>0</v>
      </c>
      <c r="G401" s="21">
        <f>SUM(G448,G497,G545,G594)</f>
        <v>0</v>
      </c>
      <c r="H401" s="22">
        <f>SUM(H448,H497,H545,H594)</f>
        <v>0</v>
      </c>
      <c r="I401" s="3">
        <f t="shared" si="212"/>
        <v>0</v>
      </c>
    </row>
    <row r="402" spans="1:9" hidden="1" x14ac:dyDescent="0.2">
      <c r="A402" s="27"/>
      <c r="B402" s="51"/>
      <c r="C402" s="21"/>
      <c r="D402" s="21"/>
      <c r="E402" s="21"/>
      <c r="F402" s="21"/>
      <c r="G402" s="21"/>
      <c r="H402" s="22"/>
      <c r="I402" s="3">
        <f t="shared" si="212"/>
        <v>0</v>
      </c>
    </row>
    <row r="403" spans="1:9" ht="25.5" x14ac:dyDescent="0.2">
      <c r="A403" s="31" t="s">
        <v>33</v>
      </c>
      <c r="B403" s="57">
        <v>58</v>
      </c>
      <c r="C403" s="24">
        <v>8000</v>
      </c>
      <c r="D403" s="24">
        <f t="shared" ref="D403:H403" si="215">SUM(D404,D411,D418)</f>
        <v>0</v>
      </c>
      <c r="E403" s="24">
        <f t="shared" si="215"/>
        <v>8000</v>
      </c>
      <c r="F403" s="24">
        <f t="shared" si="215"/>
        <v>3626</v>
      </c>
      <c r="G403" s="24">
        <f t="shared" si="215"/>
        <v>0</v>
      </c>
      <c r="H403" s="25">
        <f t="shared" si="215"/>
        <v>0</v>
      </c>
      <c r="I403" s="3">
        <f t="shared" si="212"/>
        <v>11626</v>
      </c>
    </row>
    <row r="404" spans="1:9" x14ac:dyDescent="0.2">
      <c r="A404" s="31" t="s">
        <v>34</v>
      </c>
      <c r="B404" s="58" t="s">
        <v>35</v>
      </c>
      <c r="C404" s="24">
        <v>4000</v>
      </c>
      <c r="D404" s="24">
        <f t="shared" ref="D404:H404" si="216">SUM(D408,D409,D410)</f>
        <v>0</v>
      </c>
      <c r="E404" s="24">
        <f t="shared" si="216"/>
        <v>4000</v>
      </c>
      <c r="F404" s="24">
        <f t="shared" si="216"/>
        <v>3626</v>
      </c>
      <c r="G404" s="24">
        <f t="shared" si="216"/>
        <v>0</v>
      </c>
      <c r="H404" s="25">
        <f t="shared" si="216"/>
        <v>0</v>
      </c>
      <c r="I404" s="3">
        <f t="shared" si="212"/>
        <v>7626</v>
      </c>
    </row>
    <row r="405" spans="1:9" hidden="1" x14ac:dyDescent="0.2">
      <c r="A405" s="32" t="s">
        <v>1</v>
      </c>
      <c r="B405" s="59"/>
      <c r="C405" s="24"/>
      <c r="D405" s="24"/>
      <c r="E405" s="24"/>
      <c r="F405" s="24"/>
      <c r="G405" s="24"/>
      <c r="H405" s="25"/>
      <c r="I405" s="3">
        <f t="shared" si="212"/>
        <v>0</v>
      </c>
    </row>
    <row r="406" spans="1:9" hidden="1" x14ac:dyDescent="0.2">
      <c r="A406" s="32" t="s">
        <v>36</v>
      </c>
      <c r="B406" s="59"/>
      <c r="C406" s="24">
        <v>0</v>
      </c>
      <c r="D406" s="24">
        <f t="shared" ref="D406:H406" si="217">D408+D409+D410-D407</f>
        <v>0</v>
      </c>
      <c r="E406" s="24">
        <f t="shared" si="217"/>
        <v>0</v>
      </c>
      <c r="F406" s="24">
        <f t="shared" si="217"/>
        <v>0</v>
      </c>
      <c r="G406" s="24">
        <f t="shared" si="217"/>
        <v>0</v>
      </c>
      <c r="H406" s="25">
        <f t="shared" si="217"/>
        <v>0</v>
      </c>
      <c r="I406" s="3">
        <f t="shared" si="212"/>
        <v>0</v>
      </c>
    </row>
    <row r="407" spans="1:9" x14ac:dyDescent="0.2">
      <c r="A407" s="32" t="s">
        <v>37</v>
      </c>
      <c r="B407" s="59"/>
      <c r="C407" s="24">
        <v>4000</v>
      </c>
      <c r="D407" s="24">
        <f t="shared" ref="D407:H410" si="218">SUM(D454,D503,D551,D600)</f>
        <v>0</v>
      </c>
      <c r="E407" s="24">
        <f t="shared" si="218"/>
        <v>4000</v>
      </c>
      <c r="F407" s="24">
        <f t="shared" si="218"/>
        <v>3626</v>
      </c>
      <c r="G407" s="24">
        <f t="shared" si="218"/>
        <v>0</v>
      </c>
      <c r="H407" s="25">
        <f t="shared" si="218"/>
        <v>0</v>
      </c>
      <c r="I407" s="3">
        <f t="shared" si="212"/>
        <v>7626</v>
      </c>
    </row>
    <row r="408" spans="1:9" x14ac:dyDescent="0.2">
      <c r="A408" s="20" t="s">
        <v>38</v>
      </c>
      <c r="B408" s="60" t="s">
        <v>39</v>
      </c>
      <c r="C408" s="21">
        <v>711</v>
      </c>
      <c r="D408" s="21">
        <f t="shared" si="218"/>
        <v>0</v>
      </c>
      <c r="E408" s="21">
        <f t="shared" ref="E408:E410" si="219">C408+D408</f>
        <v>711</v>
      </c>
      <c r="F408" s="21">
        <f t="shared" si="218"/>
        <v>644</v>
      </c>
      <c r="G408" s="21">
        <f t="shared" si="218"/>
        <v>0</v>
      </c>
      <c r="H408" s="22">
        <f t="shared" si="218"/>
        <v>0</v>
      </c>
      <c r="I408" s="3">
        <f t="shared" si="212"/>
        <v>1355</v>
      </c>
    </row>
    <row r="409" spans="1:9" x14ac:dyDescent="0.2">
      <c r="A409" s="20" t="s">
        <v>40</v>
      </c>
      <c r="B409" s="60" t="s">
        <v>41</v>
      </c>
      <c r="C409" s="21">
        <v>1658.6</v>
      </c>
      <c r="D409" s="21">
        <f t="shared" si="218"/>
        <v>0</v>
      </c>
      <c r="E409" s="21">
        <f t="shared" si="219"/>
        <v>1658.6</v>
      </c>
      <c r="F409" s="21">
        <f t="shared" si="218"/>
        <v>1504</v>
      </c>
      <c r="G409" s="21">
        <f t="shared" si="218"/>
        <v>0</v>
      </c>
      <c r="H409" s="22">
        <f t="shared" si="218"/>
        <v>0</v>
      </c>
      <c r="I409" s="3">
        <f t="shared" si="212"/>
        <v>3162.6</v>
      </c>
    </row>
    <row r="410" spans="1:9" x14ac:dyDescent="0.2">
      <c r="A410" s="20" t="s">
        <v>42</v>
      </c>
      <c r="B410" s="61" t="s">
        <v>43</v>
      </c>
      <c r="C410" s="21">
        <v>1630.4</v>
      </c>
      <c r="D410" s="21">
        <f t="shared" si="218"/>
        <v>0</v>
      </c>
      <c r="E410" s="21">
        <f t="shared" si="219"/>
        <v>1630.4</v>
      </c>
      <c r="F410" s="21">
        <f t="shared" si="218"/>
        <v>1478</v>
      </c>
      <c r="G410" s="21">
        <f t="shared" si="218"/>
        <v>0</v>
      </c>
      <c r="H410" s="22">
        <f t="shared" si="218"/>
        <v>0</v>
      </c>
      <c r="I410" s="3">
        <f t="shared" si="212"/>
        <v>3108.4</v>
      </c>
    </row>
    <row r="411" spans="1:9" x14ac:dyDescent="0.2">
      <c r="A411" s="31" t="s">
        <v>44</v>
      </c>
      <c r="B411" s="62" t="s">
        <v>45</v>
      </c>
      <c r="C411" s="24">
        <v>4000</v>
      </c>
      <c r="D411" s="24">
        <f t="shared" ref="D411:H411" si="220">SUM(D415,D416,D417)</f>
        <v>0</v>
      </c>
      <c r="E411" s="24">
        <f t="shared" si="220"/>
        <v>4000</v>
      </c>
      <c r="F411" s="24">
        <f t="shared" si="220"/>
        <v>0</v>
      </c>
      <c r="G411" s="24">
        <f t="shared" si="220"/>
        <v>0</v>
      </c>
      <c r="H411" s="25">
        <f t="shared" si="220"/>
        <v>0</v>
      </c>
      <c r="I411" s="3">
        <f t="shared" si="212"/>
        <v>4000</v>
      </c>
    </row>
    <row r="412" spans="1:9" hidden="1" x14ac:dyDescent="0.2">
      <c r="A412" s="82" t="s">
        <v>1</v>
      </c>
      <c r="B412" s="62"/>
      <c r="C412" s="24"/>
      <c r="D412" s="24"/>
      <c r="E412" s="24"/>
      <c r="F412" s="24"/>
      <c r="G412" s="24"/>
      <c r="H412" s="25"/>
      <c r="I412" s="3">
        <f t="shared" si="212"/>
        <v>0</v>
      </c>
    </row>
    <row r="413" spans="1:9" x14ac:dyDescent="0.2">
      <c r="A413" s="32" t="s">
        <v>36</v>
      </c>
      <c r="B413" s="59"/>
      <c r="C413" s="24">
        <v>3942</v>
      </c>
      <c r="D413" s="24">
        <f t="shared" ref="D413:H413" si="221">D415+D416+D417-D414</f>
        <v>0</v>
      </c>
      <c r="E413" s="24">
        <f t="shared" si="221"/>
        <v>3942</v>
      </c>
      <c r="F413" s="24">
        <f t="shared" si="221"/>
        <v>0</v>
      </c>
      <c r="G413" s="24">
        <f t="shared" si="221"/>
        <v>0</v>
      </c>
      <c r="H413" s="25">
        <f t="shared" si="221"/>
        <v>0</v>
      </c>
      <c r="I413" s="3">
        <f t="shared" si="212"/>
        <v>3942</v>
      </c>
    </row>
    <row r="414" spans="1:9" x14ac:dyDescent="0.2">
      <c r="A414" s="32" t="s">
        <v>37</v>
      </c>
      <c r="B414" s="59"/>
      <c r="C414" s="24">
        <v>58</v>
      </c>
      <c r="D414" s="24">
        <f t="shared" ref="D414:H417" si="222">SUM(D461,D510,D558,D607)</f>
        <v>0</v>
      </c>
      <c r="E414" s="24">
        <f t="shared" si="222"/>
        <v>58</v>
      </c>
      <c r="F414" s="24">
        <f t="shared" si="222"/>
        <v>0</v>
      </c>
      <c r="G414" s="24">
        <f t="shared" si="222"/>
        <v>0</v>
      </c>
      <c r="H414" s="25">
        <f t="shared" si="222"/>
        <v>0</v>
      </c>
      <c r="I414" s="3">
        <f t="shared" si="212"/>
        <v>58</v>
      </c>
    </row>
    <row r="415" spans="1:9" x14ac:dyDescent="0.2">
      <c r="A415" s="20" t="s">
        <v>38</v>
      </c>
      <c r="B415" s="61" t="s">
        <v>46</v>
      </c>
      <c r="C415" s="21">
        <v>614</v>
      </c>
      <c r="D415" s="21">
        <f t="shared" si="222"/>
        <v>0</v>
      </c>
      <c r="E415" s="21">
        <f t="shared" ref="E415:E417" si="223">C415+D415</f>
        <v>614</v>
      </c>
      <c r="F415" s="21">
        <f t="shared" si="222"/>
        <v>0</v>
      </c>
      <c r="G415" s="21">
        <f t="shared" si="222"/>
        <v>0</v>
      </c>
      <c r="H415" s="22">
        <f t="shared" si="222"/>
        <v>0</v>
      </c>
      <c r="I415" s="3">
        <f t="shared" si="212"/>
        <v>614</v>
      </c>
    </row>
    <row r="416" spans="1:9" x14ac:dyDescent="0.2">
      <c r="A416" s="20" t="s">
        <v>40</v>
      </c>
      <c r="B416" s="61" t="s">
        <v>47</v>
      </c>
      <c r="C416" s="21">
        <v>3386</v>
      </c>
      <c r="D416" s="21">
        <f t="shared" si="222"/>
        <v>0</v>
      </c>
      <c r="E416" s="21">
        <f t="shared" si="223"/>
        <v>3386</v>
      </c>
      <c r="F416" s="21">
        <f t="shared" si="222"/>
        <v>0</v>
      </c>
      <c r="G416" s="21">
        <f t="shared" si="222"/>
        <v>0</v>
      </c>
      <c r="H416" s="22">
        <f t="shared" si="222"/>
        <v>0</v>
      </c>
      <c r="I416" s="3">
        <f t="shared" si="212"/>
        <v>3386</v>
      </c>
    </row>
    <row r="417" spans="1:9" hidden="1" x14ac:dyDescent="0.2">
      <c r="A417" s="20" t="s">
        <v>42</v>
      </c>
      <c r="B417" s="61" t="s">
        <v>48</v>
      </c>
      <c r="C417" s="21">
        <v>0</v>
      </c>
      <c r="D417" s="21">
        <f t="shared" si="222"/>
        <v>0</v>
      </c>
      <c r="E417" s="21">
        <f t="shared" si="223"/>
        <v>0</v>
      </c>
      <c r="F417" s="21">
        <f t="shared" si="222"/>
        <v>0</v>
      </c>
      <c r="G417" s="21">
        <f t="shared" si="222"/>
        <v>0</v>
      </c>
      <c r="H417" s="22">
        <f t="shared" si="222"/>
        <v>0</v>
      </c>
      <c r="I417" s="3">
        <f t="shared" si="212"/>
        <v>0</v>
      </c>
    </row>
    <row r="418" spans="1:9" hidden="1" x14ac:dyDescent="0.2">
      <c r="A418" s="31" t="s">
        <v>49</v>
      </c>
      <c r="B418" s="63" t="s">
        <v>50</v>
      </c>
      <c r="C418" s="24">
        <v>0</v>
      </c>
      <c r="D418" s="24">
        <f t="shared" ref="D418:H418" si="224">SUM(D422,D423,D424)</f>
        <v>0</v>
      </c>
      <c r="E418" s="24">
        <f t="shared" si="224"/>
        <v>0</v>
      </c>
      <c r="F418" s="24">
        <f t="shared" si="224"/>
        <v>0</v>
      </c>
      <c r="G418" s="24">
        <f t="shared" si="224"/>
        <v>0</v>
      </c>
      <c r="H418" s="25">
        <f t="shared" si="224"/>
        <v>0</v>
      </c>
      <c r="I418" s="3">
        <f t="shared" si="212"/>
        <v>0</v>
      </c>
    </row>
    <row r="419" spans="1:9" hidden="1" x14ac:dyDescent="0.2">
      <c r="A419" s="82" t="s">
        <v>1</v>
      </c>
      <c r="B419" s="63"/>
      <c r="C419" s="24"/>
      <c r="D419" s="24"/>
      <c r="E419" s="24"/>
      <c r="F419" s="24"/>
      <c r="G419" s="24"/>
      <c r="H419" s="25"/>
      <c r="I419" s="3">
        <f t="shared" si="212"/>
        <v>0</v>
      </c>
    </row>
    <row r="420" spans="1:9" hidden="1" x14ac:dyDescent="0.2">
      <c r="A420" s="32" t="s">
        <v>36</v>
      </c>
      <c r="B420" s="59"/>
      <c r="C420" s="24">
        <v>0</v>
      </c>
      <c r="D420" s="24">
        <f t="shared" ref="D420:H420" si="225">D422+D423+D424-D421</f>
        <v>0</v>
      </c>
      <c r="E420" s="24">
        <f t="shared" si="225"/>
        <v>0</v>
      </c>
      <c r="F420" s="24">
        <f t="shared" si="225"/>
        <v>0</v>
      </c>
      <c r="G420" s="24">
        <f t="shared" si="225"/>
        <v>0</v>
      </c>
      <c r="H420" s="25">
        <f t="shared" si="225"/>
        <v>0</v>
      </c>
      <c r="I420" s="3">
        <f t="shared" si="212"/>
        <v>0</v>
      </c>
    </row>
    <row r="421" spans="1:9" hidden="1" x14ac:dyDescent="0.2">
      <c r="A421" s="32" t="s">
        <v>37</v>
      </c>
      <c r="B421" s="59"/>
      <c r="C421" s="24">
        <v>0</v>
      </c>
      <c r="D421" s="24">
        <f t="shared" ref="D421:H424" si="226">SUM(D468,D517,D565,D614)</f>
        <v>0</v>
      </c>
      <c r="E421" s="24">
        <f t="shared" si="226"/>
        <v>0</v>
      </c>
      <c r="F421" s="24">
        <f t="shared" si="226"/>
        <v>0</v>
      </c>
      <c r="G421" s="24">
        <f t="shared" si="226"/>
        <v>0</v>
      </c>
      <c r="H421" s="25">
        <f t="shared" si="226"/>
        <v>0</v>
      </c>
      <c r="I421" s="3">
        <f t="shared" si="212"/>
        <v>0</v>
      </c>
    </row>
    <row r="422" spans="1:9" hidden="1" x14ac:dyDescent="0.2">
      <c r="A422" s="20" t="s">
        <v>38</v>
      </c>
      <c r="B422" s="61" t="s">
        <v>51</v>
      </c>
      <c r="C422" s="21">
        <v>0</v>
      </c>
      <c r="D422" s="21">
        <f t="shared" si="226"/>
        <v>0</v>
      </c>
      <c r="E422" s="21">
        <f t="shared" ref="E422:E424" si="227">C422+D422</f>
        <v>0</v>
      </c>
      <c r="F422" s="21">
        <f t="shared" si="226"/>
        <v>0</v>
      </c>
      <c r="G422" s="21">
        <f t="shared" si="226"/>
        <v>0</v>
      </c>
      <c r="H422" s="22">
        <f t="shared" si="226"/>
        <v>0</v>
      </c>
      <c r="I422" s="3">
        <f t="shared" si="212"/>
        <v>0</v>
      </c>
    </row>
    <row r="423" spans="1:9" hidden="1" x14ac:dyDescent="0.2">
      <c r="A423" s="20" t="s">
        <v>40</v>
      </c>
      <c r="B423" s="61" t="s">
        <v>52</v>
      </c>
      <c r="C423" s="21">
        <v>0</v>
      </c>
      <c r="D423" s="21">
        <f t="shared" si="226"/>
        <v>0</v>
      </c>
      <c r="E423" s="21">
        <f t="shared" si="227"/>
        <v>0</v>
      </c>
      <c r="F423" s="21">
        <f t="shared" si="226"/>
        <v>0</v>
      </c>
      <c r="G423" s="21">
        <f t="shared" si="226"/>
        <v>0</v>
      </c>
      <c r="H423" s="22">
        <f t="shared" si="226"/>
        <v>0</v>
      </c>
      <c r="I423" s="3">
        <f t="shared" si="212"/>
        <v>0</v>
      </c>
    </row>
    <row r="424" spans="1:9" hidden="1" x14ac:dyDescent="0.2">
      <c r="A424" s="20" t="s">
        <v>42</v>
      </c>
      <c r="B424" s="61" t="s">
        <v>53</v>
      </c>
      <c r="C424" s="21">
        <v>0</v>
      </c>
      <c r="D424" s="21">
        <f t="shared" si="226"/>
        <v>0</v>
      </c>
      <c r="E424" s="21">
        <f t="shared" si="227"/>
        <v>0</v>
      </c>
      <c r="F424" s="21">
        <f t="shared" si="226"/>
        <v>0</v>
      </c>
      <c r="G424" s="21">
        <f t="shared" si="226"/>
        <v>0</v>
      </c>
      <c r="H424" s="22">
        <f t="shared" si="226"/>
        <v>0</v>
      </c>
      <c r="I424" s="3">
        <f t="shared" si="212"/>
        <v>0</v>
      </c>
    </row>
    <row r="425" spans="1:9" hidden="1" x14ac:dyDescent="0.2">
      <c r="A425" s="83"/>
      <c r="B425" s="95"/>
      <c r="C425" s="21"/>
      <c r="D425" s="21"/>
      <c r="E425" s="21"/>
      <c r="F425" s="21"/>
      <c r="G425" s="21"/>
      <c r="H425" s="22"/>
      <c r="I425" s="3">
        <f t="shared" si="212"/>
        <v>0</v>
      </c>
    </row>
    <row r="426" spans="1:9" hidden="1" x14ac:dyDescent="0.2">
      <c r="A426" s="26" t="s">
        <v>54</v>
      </c>
      <c r="B426" s="63" t="s">
        <v>55</v>
      </c>
      <c r="C426" s="24">
        <v>0</v>
      </c>
      <c r="D426" s="24">
        <f>SUM(D473,D522,D570,D619)</f>
        <v>0</v>
      </c>
      <c r="E426" s="24">
        <f>C426+D426</f>
        <v>0</v>
      </c>
      <c r="F426" s="24">
        <f>SUM(F473,F522,F570,F619)</f>
        <v>0</v>
      </c>
      <c r="G426" s="24">
        <f>SUM(G473,G522,G570,G619)</f>
        <v>0</v>
      </c>
      <c r="H426" s="25">
        <f>SUM(H473,H522,H570,H619)</f>
        <v>0</v>
      </c>
      <c r="I426" s="3">
        <f t="shared" si="212"/>
        <v>0</v>
      </c>
    </row>
    <row r="427" spans="1:9" hidden="1" x14ac:dyDescent="0.2">
      <c r="A427" s="81"/>
      <c r="B427" s="95"/>
      <c r="C427" s="21"/>
      <c r="D427" s="21"/>
      <c r="E427" s="21"/>
      <c r="F427" s="21"/>
      <c r="G427" s="21"/>
      <c r="H427" s="22"/>
      <c r="I427" s="3">
        <f t="shared" si="212"/>
        <v>0</v>
      </c>
    </row>
    <row r="428" spans="1:9" s="6" customFormat="1" ht="25.5" x14ac:dyDescent="0.2">
      <c r="A428" s="77" t="s">
        <v>66</v>
      </c>
      <c r="B428" s="78"/>
      <c r="C428" s="79">
        <v>4000</v>
      </c>
      <c r="D428" s="79">
        <f t="shared" ref="D428:H428" si="228">D429</f>
        <v>0</v>
      </c>
      <c r="E428" s="79">
        <f t="shared" si="228"/>
        <v>4000</v>
      </c>
      <c r="F428" s="79">
        <f t="shared" si="228"/>
        <v>3626</v>
      </c>
      <c r="G428" s="79">
        <f t="shared" si="228"/>
        <v>0</v>
      </c>
      <c r="H428" s="80">
        <f t="shared" si="228"/>
        <v>0</v>
      </c>
      <c r="I428" s="19">
        <f t="shared" si="212"/>
        <v>7626</v>
      </c>
    </row>
    <row r="429" spans="1:9" x14ac:dyDescent="0.2">
      <c r="A429" s="33" t="s">
        <v>61</v>
      </c>
      <c r="B429" s="64"/>
      <c r="C429" s="34">
        <v>4000</v>
      </c>
      <c r="D429" s="34">
        <f t="shared" ref="D429:H429" si="229">SUM(D430,D431,D432,D433)</f>
        <v>0</v>
      </c>
      <c r="E429" s="34">
        <f t="shared" si="229"/>
        <v>4000</v>
      </c>
      <c r="F429" s="34">
        <f t="shared" si="229"/>
        <v>3626</v>
      </c>
      <c r="G429" s="34">
        <f t="shared" si="229"/>
        <v>0</v>
      </c>
      <c r="H429" s="35">
        <f t="shared" si="229"/>
        <v>0</v>
      </c>
      <c r="I429" s="3">
        <f t="shared" si="212"/>
        <v>7626</v>
      </c>
    </row>
    <row r="430" spans="1:9" x14ac:dyDescent="0.2">
      <c r="A430" s="20" t="s">
        <v>6</v>
      </c>
      <c r="B430" s="48"/>
      <c r="C430" s="21">
        <v>4000</v>
      </c>
      <c r="D430" s="21"/>
      <c r="E430" s="21">
        <f t="shared" ref="E430" si="230">C430+D430</f>
        <v>4000</v>
      </c>
      <c r="F430" s="21">
        <v>3626</v>
      </c>
      <c r="G430" s="21"/>
      <c r="H430" s="22"/>
      <c r="I430" s="3">
        <f t="shared" si="212"/>
        <v>7626</v>
      </c>
    </row>
    <row r="431" spans="1:9" hidden="1" x14ac:dyDescent="0.2">
      <c r="A431" s="20" t="s">
        <v>7</v>
      </c>
      <c r="B431" s="94"/>
      <c r="C431" s="21">
        <v>0</v>
      </c>
      <c r="D431" s="21"/>
      <c r="E431" s="21">
        <v>0</v>
      </c>
      <c r="F431" s="21"/>
      <c r="G431" s="21"/>
      <c r="H431" s="22"/>
      <c r="I431" s="3">
        <f t="shared" si="212"/>
        <v>0</v>
      </c>
    </row>
    <row r="432" spans="1:9" ht="38.25" hidden="1" x14ac:dyDescent="0.2">
      <c r="A432" s="20" t="s">
        <v>8</v>
      </c>
      <c r="B432" s="48">
        <v>420269</v>
      </c>
      <c r="C432" s="21">
        <v>0</v>
      </c>
      <c r="D432" s="21"/>
      <c r="E432" s="21">
        <v>0</v>
      </c>
      <c r="F432" s="21"/>
      <c r="G432" s="21"/>
      <c r="H432" s="22"/>
      <c r="I432" s="3">
        <f t="shared" si="212"/>
        <v>0</v>
      </c>
    </row>
    <row r="433" spans="1:9" ht="25.5" hidden="1" x14ac:dyDescent="0.2">
      <c r="A433" s="23" t="s">
        <v>9</v>
      </c>
      <c r="B433" s="49" t="s">
        <v>10</v>
      </c>
      <c r="C433" s="24">
        <v>0</v>
      </c>
      <c r="D433" s="24">
        <v>0</v>
      </c>
      <c r="E433" s="24">
        <v>0</v>
      </c>
      <c r="F433" s="24">
        <v>0</v>
      </c>
      <c r="G433" s="24">
        <v>0</v>
      </c>
      <c r="H433" s="25">
        <v>0</v>
      </c>
      <c r="I433" s="3">
        <f t="shared" si="212"/>
        <v>0</v>
      </c>
    </row>
    <row r="434" spans="1:9" hidden="1" x14ac:dyDescent="0.2">
      <c r="A434" s="26" t="s">
        <v>11</v>
      </c>
      <c r="B434" s="50" t="s">
        <v>12</v>
      </c>
      <c r="C434" s="24">
        <v>0</v>
      </c>
      <c r="D434" s="24">
        <v>0</v>
      </c>
      <c r="E434" s="24">
        <v>0</v>
      </c>
      <c r="F434" s="24">
        <v>0</v>
      </c>
      <c r="G434" s="24">
        <v>0</v>
      </c>
      <c r="H434" s="25">
        <v>0</v>
      </c>
      <c r="I434" s="3">
        <f t="shared" si="212"/>
        <v>0</v>
      </c>
    </row>
    <row r="435" spans="1:9" hidden="1" x14ac:dyDescent="0.2">
      <c r="A435" s="27" t="s">
        <v>13</v>
      </c>
      <c r="B435" s="51" t="s">
        <v>14</v>
      </c>
      <c r="C435" s="21">
        <v>0</v>
      </c>
      <c r="D435" s="21"/>
      <c r="E435" s="21">
        <v>0</v>
      </c>
      <c r="F435" s="21"/>
      <c r="G435" s="21"/>
      <c r="H435" s="22"/>
      <c r="I435" s="3">
        <f t="shared" si="212"/>
        <v>0</v>
      </c>
    </row>
    <row r="436" spans="1:9" hidden="1" x14ac:dyDescent="0.2">
      <c r="A436" s="27" t="s">
        <v>15</v>
      </c>
      <c r="B436" s="52" t="s">
        <v>16</v>
      </c>
      <c r="C436" s="21">
        <v>0</v>
      </c>
      <c r="D436" s="21"/>
      <c r="E436" s="21">
        <v>0</v>
      </c>
      <c r="F436" s="21"/>
      <c r="G436" s="21"/>
      <c r="H436" s="22"/>
      <c r="I436" s="3">
        <f t="shared" si="212"/>
        <v>0</v>
      </c>
    </row>
    <row r="437" spans="1:9" hidden="1" x14ac:dyDescent="0.2">
      <c r="A437" s="27" t="s">
        <v>17</v>
      </c>
      <c r="B437" s="52" t="s">
        <v>18</v>
      </c>
      <c r="C437" s="21">
        <v>0</v>
      </c>
      <c r="D437" s="21"/>
      <c r="E437" s="21">
        <v>0</v>
      </c>
      <c r="F437" s="21"/>
      <c r="G437" s="21"/>
      <c r="H437" s="22"/>
      <c r="I437" s="3">
        <f t="shared" si="212"/>
        <v>0</v>
      </c>
    </row>
    <row r="438" spans="1:9" hidden="1" x14ac:dyDescent="0.2">
      <c r="A438" s="26" t="s">
        <v>19</v>
      </c>
      <c r="B438" s="53" t="s">
        <v>20</v>
      </c>
      <c r="C438" s="24">
        <v>0</v>
      </c>
      <c r="D438" s="24">
        <v>0</v>
      </c>
      <c r="E438" s="24">
        <v>0</v>
      </c>
      <c r="F438" s="24">
        <v>0</v>
      </c>
      <c r="G438" s="24">
        <v>0</v>
      </c>
      <c r="H438" s="25">
        <v>0</v>
      </c>
      <c r="I438" s="3">
        <f t="shared" si="212"/>
        <v>0</v>
      </c>
    </row>
    <row r="439" spans="1:9" hidden="1" x14ac:dyDescent="0.2">
      <c r="A439" s="27" t="s">
        <v>13</v>
      </c>
      <c r="B439" s="52" t="s">
        <v>21</v>
      </c>
      <c r="C439" s="21">
        <v>0</v>
      </c>
      <c r="D439" s="21"/>
      <c r="E439" s="21">
        <v>0</v>
      </c>
      <c r="F439" s="21"/>
      <c r="G439" s="21"/>
      <c r="H439" s="22"/>
      <c r="I439" s="3">
        <f t="shared" si="212"/>
        <v>0</v>
      </c>
    </row>
    <row r="440" spans="1:9" hidden="1" x14ac:dyDescent="0.2">
      <c r="A440" s="27" t="s">
        <v>15</v>
      </c>
      <c r="B440" s="52" t="s">
        <v>22</v>
      </c>
      <c r="C440" s="21">
        <v>0</v>
      </c>
      <c r="D440" s="21"/>
      <c r="E440" s="21">
        <v>0</v>
      </c>
      <c r="F440" s="21"/>
      <c r="G440" s="21"/>
      <c r="H440" s="22"/>
      <c r="I440" s="3">
        <f t="shared" si="212"/>
        <v>0</v>
      </c>
    </row>
    <row r="441" spans="1:9" hidden="1" x14ac:dyDescent="0.2">
      <c r="A441" s="27" t="s">
        <v>17</v>
      </c>
      <c r="B441" s="52" t="s">
        <v>23</v>
      </c>
      <c r="C441" s="21">
        <v>0</v>
      </c>
      <c r="D441" s="21"/>
      <c r="E441" s="21">
        <v>0</v>
      </c>
      <c r="F441" s="21"/>
      <c r="G441" s="21"/>
      <c r="H441" s="22"/>
      <c r="I441" s="3">
        <f t="shared" si="212"/>
        <v>0</v>
      </c>
    </row>
    <row r="442" spans="1:9" hidden="1" x14ac:dyDescent="0.2">
      <c r="A442" s="26" t="s">
        <v>24</v>
      </c>
      <c r="B442" s="53" t="s">
        <v>25</v>
      </c>
      <c r="C442" s="24">
        <v>0</v>
      </c>
      <c r="D442" s="24">
        <v>0</v>
      </c>
      <c r="E442" s="24">
        <v>0</v>
      </c>
      <c r="F442" s="24">
        <v>0</v>
      </c>
      <c r="G442" s="24">
        <v>0</v>
      </c>
      <c r="H442" s="25">
        <v>0</v>
      </c>
      <c r="I442" s="3">
        <f t="shared" si="212"/>
        <v>0</v>
      </c>
    </row>
    <row r="443" spans="1:9" hidden="1" x14ac:dyDescent="0.2">
      <c r="A443" s="27" t="s">
        <v>13</v>
      </c>
      <c r="B443" s="52" t="s">
        <v>26</v>
      </c>
      <c r="C443" s="21">
        <v>0</v>
      </c>
      <c r="D443" s="21"/>
      <c r="E443" s="21">
        <v>0</v>
      </c>
      <c r="F443" s="21"/>
      <c r="G443" s="21"/>
      <c r="H443" s="22"/>
      <c r="I443" s="3">
        <f t="shared" si="212"/>
        <v>0</v>
      </c>
    </row>
    <row r="444" spans="1:9" hidden="1" x14ac:dyDescent="0.2">
      <c r="A444" s="27" t="s">
        <v>15</v>
      </c>
      <c r="B444" s="52" t="s">
        <v>27</v>
      </c>
      <c r="C444" s="21">
        <v>0</v>
      </c>
      <c r="D444" s="21"/>
      <c r="E444" s="21">
        <v>0</v>
      </c>
      <c r="F444" s="21"/>
      <c r="G444" s="21"/>
      <c r="H444" s="22"/>
      <c r="I444" s="3">
        <f t="shared" si="212"/>
        <v>0</v>
      </c>
    </row>
    <row r="445" spans="1:9" hidden="1" x14ac:dyDescent="0.2">
      <c r="A445" s="27" t="s">
        <v>17</v>
      </c>
      <c r="B445" s="52" t="s">
        <v>28</v>
      </c>
      <c r="C445" s="21">
        <v>0</v>
      </c>
      <c r="D445" s="21"/>
      <c r="E445" s="21">
        <v>0</v>
      </c>
      <c r="F445" s="21"/>
      <c r="G445" s="21"/>
      <c r="H445" s="22"/>
      <c r="I445" s="3">
        <f t="shared" si="212"/>
        <v>0</v>
      </c>
    </row>
    <row r="446" spans="1:9" x14ac:dyDescent="0.2">
      <c r="A446" s="33" t="s">
        <v>80</v>
      </c>
      <c r="B446" s="64"/>
      <c r="C446" s="34">
        <v>4000</v>
      </c>
      <c r="D446" s="34">
        <f t="shared" ref="D446:H446" si="231">SUM(D447,D450,D473)</f>
        <v>0</v>
      </c>
      <c r="E446" s="34">
        <f t="shared" si="231"/>
        <v>4000</v>
      </c>
      <c r="F446" s="34">
        <f t="shared" si="231"/>
        <v>3626</v>
      </c>
      <c r="G446" s="34">
        <f t="shared" si="231"/>
        <v>0</v>
      </c>
      <c r="H446" s="35">
        <f t="shared" si="231"/>
        <v>0</v>
      </c>
      <c r="I446" s="3">
        <f t="shared" si="212"/>
        <v>7626</v>
      </c>
    </row>
    <row r="447" spans="1:9" hidden="1" x14ac:dyDescent="0.2">
      <c r="A447" s="31" t="s">
        <v>30</v>
      </c>
      <c r="B447" s="55">
        <v>20</v>
      </c>
      <c r="C447" s="24">
        <v>0</v>
      </c>
      <c r="D447" s="24">
        <f t="shared" ref="D447:H447" si="232">SUM(D448)</f>
        <v>0</v>
      </c>
      <c r="E447" s="24">
        <f t="shared" si="232"/>
        <v>0</v>
      </c>
      <c r="F447" s="24">
        <f t="shared" si="232"/>
        <v>0</v>
      </c>
      <c r="G447" s="24">
        <f t="shared" si="232"/>
        <v>0</v>
      </c>
      <c r="H447" s="25">
        <f t="shared" si="232"/>
        <v>0</v>
      </c>
      <c r="I447" s="3">
        <f t="shared" si="212"/>
        <v>0</v>
      </c>
    </row>
    <row r="448" spans="1:9" hidden="1" x14ac:dyDescent="0.2">
      <c r="A448" s="27" t="s">
        <v>31</v>
      </c>
      <c r="B448" s="56" t="s">
        <v>32</v>
      </c>
      <c r="C448" s="21">
        <v>0</v>
      </c>
      <c r="D448" s="21"/>
      <c r="E448" s="21">
        <f>C448+D448</f>
        <v>0</v>
      </c>
      <c r="F448" s="21"/>
      <c r="G448" s="21"/>
      <c r="H448" s="22"/>
      <c r="I448" s="3">
        <f t="shared" si="212"/>
        <v>0</v>
      </c>
    </row>
    <row r="449" spans="1:9" hidden="1" x14ac:dyDescent="0.2">
      <c r="A449" s="27"/>
      <c r="B449" s="51"/>
      <c r="C449" s="21"/>
      <c r="D449" s="21"/>
      <c r="E449" s="21"/>
      <c r="F449" s="21"/>
      <c r="G449" s="21"/>
      <c r="H449" s="22"/>
      <c r="I449" s="3">
        <f t="shared" si="212"/>
        <v>0</v>
      </c>
    </row>
    <row r="450" spans="1:9" ht="25.5" x14ac:dyDescent="0.2">
      <c r="A450" s="31" t="s">
        <v>33</v>
      </c>
      <c r="B450" s="57">
        <v>58</v>
      </c>
      <c r="C450" s="24">
        <v>4000</v>
      </c>
      <c r="D450" s="24">
        <f t="shared" ref="D450:H450" si="233">SUM(D451,D458,D465)</f>
        <v>0</v>
      </c>
      <c r="E450" s="24">
        <f t="shared" si="233"/>
        <v>4000</v>
      </c>
      <c r="F450" s="24">
        <f t="shared" si="233"/>
        <v>3626</v>
      </c>
      <c r="G450" s="24">
        <f t="shared" si="233"/>
        <v>0</v>
      </c>
      <c r="H450" s="25">
        <f t="shared" si="233"/>
        <v>0</v>
      </c>
      <c r="I450" s="3">
        <f t="shared" si="212"/>
        <v>7626</v>
      </c>
    </row>
    <row r="451" spans="1:9" x14ac:dyDescent="0.2">
      <c r="A451" s="31" t="s">
        <v>34</v>
      </c>
      <c r="B451" s="58" t="s">
        <v>35</v>
      </c>
      <c r="C451" s="24">
        <v>4000</v>
      </c>
      <c r="D451" s="24">
        <f t="shared" ref="D451:H451" si="234">SUM(D455,D456,D457)</f>
        <v>0</v>
      </c>
      <c r="E451" s="24">
        <f t="shared" si="234"/>
        <v>4000</v>
      </c>
      <c r="F451" s="24">
        <f t="shared" si="234"/>
        <v>3626</v>
      </c>
      <c r="G451" s="24">
        <f t="shared" si="234"/>
        <v>0</v>
      </c>
      <c r="H451" s="25">
        <f t="shared" si="234"/>
        <v>0</v>
      </c>
      <c r="I451" s="3">
        <f t="shared" si="212"/>
        <v>7626</v>
      </c>
    </row>
    <row r="452" spans="1:9" hidden="1" x14ac:dyDescent="0.2">
      <c r="A452" s="32" t="s">
        <v>1</v>
      </c>
      <c r="B452" s="59"/>
      <c r="C452" s="24"/>
      <c r="D452" s="24"/>
      <c r="E452" s="24"/>
      <c r="F452" s="24"/>
      <c r="G452" s="24"/>
      <c r="H452" s="25"/>
      <c r="I452" s="3">
        <f t="shared" si="212"/>
        <v>0</v>
      </c>
    </row>
    <row r="453" spans="1:9" hidden="1" x14ac:dyDescent="0.2">
      <c r="A453" s="32" t="s">
        <v>36</v>
      </c>
      <c r="B453" s="59"/>
      <c r="C453" s="24">
        <v>0</v>
      </c>
      <c r="D453" s="24">
        <f t="shared" ref="D453:H453" si="235">D455+D456+D457-D454</f>
        <v>0</v>
      </c>
      <c r="E453" s="24">
        <f t="shared" si="235"/>
        <v>0</v>
      </c>
      <c r="F453" s="24">
        <f t="shared" si="235"/>
        <v>0</v>
      </c>
      <c r="G453" s="24">
        <f t="shared" si="235"/>
        <v>0</v>
      </c>
      <c r="H453" s="25">
        <f t="shared" si="235"/>
        <v>0</v>
      </c>
      <c r="I453" s="3">
        <f t="shared" si="212"/>
        <v>0</v>
      </c>
    </row>
    <row r="454" spans="1:9" x14ac:dyDescent="0.2">
      <c r="A454" s="32" t="s">
        <v>37</v>
      </c>
      <c r="B454" s="59"/>
      <c r="C454" s="24">
        <v>4000</v>
      </c>
      <c r="D454" s="24"/>
      <c r="E454" s="24">
        <f t="shared" ref="E454:E457" si="236">C454+D454</f>
        <v>4000</v>
      </c>
      <c r="F454" s="24">
        <v>3626</v>
      </c>
      <c r="G454" s="24"/>
      <c r="H454" s="25"/>
      <c r="I454" s="3">
        <f t="shared" si="212"/>
        <v>7626</v>
      </c>
    </row>
    <row r="455" spans="1:9" x14ac:dyDescent="0.2">
      <c r="A455" s="20" t="s">
        <v>38</v>
      </c>
      <c r="B455" s="60" t="s">
        <v>39</v>
      </c>
      <c r="C455" s="21">
        <v>711</v>
      </c>
      <c r="D455" s="21"/>
      <c r="E455" s="21">
        <f t="shared" si="236"/>
        <v>711</v>
      </c>
      <c r="F455" s="21">
        <f>ROUND(3626*E455/E$451,)-1</f>
        <v>644</v>
      </c>
      <c r="G455" s="21"/>
      <c r="H455" s="22"/>
      <c r="I455" s="3">
        <f t="shared" si="212"/>
        <v>1355</v>
      </c>
    </row>
    <row r="456" spans="1:9" x14ac:dyDescent="0.2">
      <c r="A456" s="20" t="s">
        <v>40</v>
      </c>
      <c r="B456" s="60" t="s">
        <v>41</v>
      </c>
      <c r="C456" s="21">
        <v>1658.6</v>
      </c>
      <c r="D456" s="21"/>
      <c r="E456" s="21">
        <f t="shared" si="236"/>
        <v>1658.6</v>
      </c>
      <c r="F456" s="21">
        <f t="shared" ref="F456:F457" si="237">ROUND(3626*E456/E$451,)</f>
        <v>1504</v>
      </c>
      <c r="G456" s="21"/>
      <c r="H456" s="22"/>
      <c r="I456" s="3">
        <f t="shared" si="212"/>
        <v>3162.6</v>
      </c>
    </row>
    <row r="457" spans="1:9" x14ac:dyDescent="0.2">
      <c r="A457" s="20" t="s">
        <v>42</v>
      </c>
      <c r="B457" s="61" t="s">
        <v>43</v>
      </c>
      <c r="C457" s="21">
        <v>1630.4</v>
      </c>
      <c r="D457" s="21"/>
      <c r="E457" s="21">
        <f t="shared" si="236"/>
        <v>1630.4</v>
      </c>
      <c r="F457" s="21">
        <f t="shared" si="237"/>
        <v>1478</v>
      </c>
      <c r="G457" s="21"/>
      <c r="H457" s="22"/>
      <c r="I457" s="3">
        <f t="shared" si="212"/>
        <v>3108.4</v>
      </c>
    </row>
    <row r="458" spans="1:9" hidden="1" x14ac:dyDescent="0.2">
      <c r="A458" s="31" t="s">
        <v>44</v>
      </c>
      <c r="B458" s="62" t="s">
        <v>45</v>
      </c>
      <c r="C458" s="24">
        <v>0</v>
      </c>
      <c r="D458" s="24">
        <f t="shared" ref="D458:H458" si="238">SUM(D462,D463,D464)</f>
        <v>0</v>
      </c>
      <c r="E458" s="24">
        <f t="shared" si="238"/>
        <v>0</v>
      </c>
      <c r="F458" s="24">
        <f t="shared" si="238"/>
        <v>0</v>
      </c>
      <c r="G458" s="24">
        <f t="shared" si="238"/>
        <v>0</v>
      </c>
      <c r="H458" s="25">
        <f t="shared" si="238"/>
        <v>0</v>
      </c>
      <c r="I458" s="3">
        <f t="shared" si="212"/>
        <v>0</v>
      </c>
    </row>
    <row r="459" spans="1:9" hidden="1" x14ac:dyDescent="0.2">
      <c r="A459" s="82" t="s">
        <v>1</v>
      </c>
      <c r="B459" s="62"/>
      <c r="C459" s="24"/>
      <c r="D459" s="24"/>
      <c r="E459" s="24"/>
      <c r="F459" s="24"/>
      <c r="G459" s="24"/>
      <c r="H459" s="25"/>
      <c r="I459" s="3">
        <f t="shared" si="212"/>
        <v>0</v>
      </c>
    </row>
    <row r="460" spans="1:9" hidden="1" x14ac:dyDescent="0.2">
      <c r="A460" s="32" t="s">
        <v>36</v>
      </c>
      <c r="B460" s="59"/>
      <c r="C460" s="24">
        <v>0</v>
      </c>
      <c r="D460" s="24">
        <f t="shared" ref="D460:H460" si="239">D462+D463+D464-D461</f>
        <v>0</v>
      </c>
      <c r="E460" s="24">
        <f t="shared" si="239"/>
        <v>0</v>
      </c>
      <c r="F460" s="24">
        <f t="shared" si="239"/>
        <v>0</v>
      </c>
      <c r="G460" s="24">
        <f t="shared" si="239"/>
        <v>0</v>
      </c>
      <c r="H460" s="25">
        <f t="shared" si="239"/>
        <v>0</v>
      </c>
      <c r="I460" s="3">
        <f t="shared" si="212"/>
        <v>0</v>
      </c>
    </row>
    <row r="461" spans="1:9" hidden="1" x14ac:dyDescent="0.2">
      <c r="A461" s="32" t="s">
        <v>37</v>
      </c>
      <c r="B461" s="59"/>
      <c r="C461" s="24">
        <v>0</v>
      </c>
      <c r="D461" s="24"/>
      <c r="E461" s="24">
        <f t="shared" ref="E461:E464" si="240">C461+D461</f>
        <v>0</v>
      </c>
      <c r="F461" s="24"/>
      <c r="G461" s="24"/>
      <c r="H461" s="25"/>
      <c r="I461" s="3">
        <f t="shared" si="212"/>
        <v>0</v>
      </c>
    </row>
    <row r="462" spans="1:9" hidden="1" x14ac:dyDescent="0.2">
      <c r="A462" s="20" t="s">
        <v>38</v>
      </c>
      <c r="B462" s="61" t="s">
        <v>46</v>
      </c>
      <c r="C462" s="21">
        <v>0</v>
      </c>
      <c r="D462" s="21"/>
      <c r="E462" s="21">
        <f t="shared" si="240"/>
        <v>0</v>
      </c>
      <c r="F462" s="21"/>
      <c r="G462" s="21"/>
      <c r="H462" s="22"/>
      <c r="I462" s="3">
        <f t="shared" ref="I462:I525" si="241">SUM(E462:H462)</f>
        <v>0</v>
      </c>
    </row>
    <row r="463" spans="1:9" hidden="1" x14ac:dyDescent="0.2">
      <c r="A463" s="20" t="s">
        <v>40</v>
      </c>
      <c r="B463" s="61" t="s">
        <v>47</v>
      </c>
      <c r="C463" s="21">
        <v>0</v>
      </c>
      <c r="D463" s="21"/>
      <c r="E463" s="21">
        <f t="shared" si="240"/>
        <v>0</v>
      </c>
      <c r="F463" s="21"/>
      <c r="G463" s="21"/>
      <c r="H463" s="22"/>
      <c r="I463" s="3">
        <f t="shared" si="241"/>
        <v>0</v>
      </c>
    </row>
    <row r="464" spans="1:9" hidden="1" x14ac:dyDescent="0.2">
      <c r="A464" s="20" t="s">
        <v>42</v>
      </c>
      <c r="B464" s="61" t="s">
        <v>48</v>
      </c>
      <c r="C464" s="21">
        <v>0</v>
      </c>
      <c r="D464" s="21"/>
      <c r="E464" s="21">
        <f t="shared" si="240"/>
        <v>0</v>
      </c>
      <c r="F464" s="21"/>
      <c r="G464" s="21"/>
      <c r="H464" s="22"/>
      <c r="I464" s="3">
        <f t="shared" si="241"/>
        <v>0</v>
      </c>
    </row>
    <row r="465" spans="1:9" hidden="1" x14ac:dyDescent="0.2">
      <c r="A465" s="31" t="s">
        <v>49</v>
      </c>
      <c r="B465" s="63" t="s">
        <v>50</v>
      </c>
      <c r="C465" s="24">
        <v>0</v>
      </c>
      <c r="D465" s="24">
        <f t="shared" ref="D465:H465" si="242">SUM(D469,D470,D471)</f>
        <v>0</v>
      </c>
      <c r="E465" s="24">
        <f t="shared" si="242"/>
        <v>0</v>
      </c>
      <c r="F465" s="24">
        <f t="shared" si="242"/>
        <v>0</v>
      </c>
      <c r="G465" s="24">
        <f t="shared" si="242"/>
        <v>0</v>
      </c>
      <c r="H465" s="25">
        <f t="shared" si="242"/>
        <v>0</v>
      </c>
      <c r="I465" s="3">
        <f t="shared" si="241"/>
        <v>0</v>
      </c>
    </row>
    <row r="466" spans="1:9" hidden="1" x14ac:dyDescent="0.2">
      <c r="A466" s="82" t="s">
        <v>1</v>
      </c>
      <c r="B466" s="63"/>
      <c r="C466" s="24"/>
      <c r="D466" s="24"/>
      <c r="E466" s="24"/>
      <c r="F466" s="24"/>
      <c r="G466" s="24"/>
      <c r="H466" s="25"/>
      <c r="I466" s="3">
        <f t="shared" si="241"/>
        <v>0</v>
      </c>
    </row>
    <row r="467" spans="1:9" hidden="1" x14ac:dyDescent="0.2">
      <c r="A467" s="32" t="s">
        <v>36</v>
      </c>
      <c r="B467" s="59"/>
      <c r="C467" s="24">
        <v>0</v>
      </c>
      <c r="D467" s="24">
        <f t="shared" ref="D467:H467" si="243">D469+D470+D471-D468</f>
        <v>0</v>
      </c>
      <c r="E467" s="24">
        <f t="shared" si="243"/>
        <v>0</v>
      </c>
      <c r="F467" s="24">
        <f t="shared" si="243"/>
        <v>0</v>
      </c>
      <c r="G467" s="24">
        <f t="shared" si="243"/>
        <v>0</v>
      </c>
      <c r="H467" s="25">
        <f t="shared" si="243"/>
        <v>0</v>
      </c>
      <c r="I467" s="3">
        <f t="shared" si="241"/>
        <v>0</v>
      </c>
    </row>
    <row r="468" spans="1:9" hidden="1" x14ac:dyDescent="0.2">
      <c r="A468" s="32" t="s">
        <v>37</v>
      </c>
      <c r="B468" s="59"/>
      <c r="C468" s="24">
        <v>0</v>
      </c>
      <c r="D468" s="24"/>
      <c r="E468" s="24">
        <f t="shared" ref="E468:E471" si="244">C468+D468</f>
        <v>0</v>
      </c>
      <c r="F468" s="24"/>
      <c r="G468" s="24"/>
      <c r="H468" s="25"/>
      <c r="I468" s="3">
        <f t="shared" si="241"/>
        <v>0</v>
      </c>
    </row>
    <row r="469" spans="1:9" hidden="1" x14ac:dyDescent="0.2">
      <c r="A469" s="20" t="s">
        <v>38</v>
      </c>
      <c r="B469" s="61" t="s">
        <v>51</v>
      </c>
      <c r="C469" s="21">
        <v>0</v>
      </c>
      <c r="D469" s="21"/>
      <c r="E469" s="21">
        <f t="shared" si="244"/>
        <v>0</v>
      </c>
      <c r="F469" s="21"/>
      <c r="G469" s="21"/>
      <c r="H469" s="22"/>
      <c r="I469" s="3">
        <f t="shared" si="241"/>
        <v>0</v>
      </c>
    </row>
    <row r="470" spans="1:9" hidden="1" x14ac:dyDescent="0.2">
      <c r="A470" s="20" t="s">
        <v>40</v>
      </c>
      <c r="B470" s="61" t="s">
        <v>52</v>
      </c>
      <c r="C470" s="21">
        <v>0</v>
      </c>
      <c r="D470" s="21"/>
      <c r="E470" s="21">
        <f t="shared" si="244"/>
        <v>0</v>
      </c>
      <c r="F470" s="21"/>
      <c r="G470" s="21"/>
      <c r="H470" s="22"/>
      <c r="I470" s="3">
        <f t="shared" si="241"/>
        <v>0</v>
      </c>
    </row>
    <row r="471" spans="1:9" hidden="1" x14ac:dyDescent="0.2">
      <c r="A471" s="20" t="s">
        <v>42</v>
      </c>
      <c r="B471" s="61" t="s">
        <v>53</v>
      </c>
      <c r="C471" s="21">
        <v>0</v>
      </c>
      <c r="D471" s="21"/>
      <c r="E471" s="21">
        <f t="shared" si="244"/>
        <v>0</v>
      </c>
      <c r="F471" s="21"/>
      <c r="G471" s="21"/>
      <c r="H471" s="22"/>
      <c r="I471" s="3">
        <f t="shared" si="241"/>
        <v>0</v>
      </c>
    </row>
    <row r="472" spans="1:9" hidden="1" x14ac:dyDescent="0.2">
      <c r="A472" s="83"/>
      <c r="B472" s="95"/>
      <c r="C472" s="21"/>
      <c r="D472" s="21"/>
      <c r="E472" s="21"/>
      <c r="F472" s="21"/>
      <c r="G472" s="21"/>
      <c r="H472" s="22"/>
      <c r="I472" s="3">
        <f t="shared" si="241"/>
        <v>0</v>
      </c>
    </row>
    <row r="473" spans="1:9" hidden="1" x14ac:dyDescent="0.2">
      <c r="A473" s="26" t="s">
        <v>54</v>
      </c>
      <c r="B473" s="63" t="s">
        <v>55</v>
      </c>
      <c r="C473" s="24">
        <v>0</v>
      </c>
      <c r="D473" s="24"/>
      <c r="E473" s="24">
        <f>C473+D473</f>
        <v>0</v>
      </c>
      <c r="F473" s="24"/>
      <c r="G473" s="24"/>
      <c r="H473" s="25"/>
      <c r="I473" s="3">
        <f t="shared" si="241"/>
        <v>0</v>
      </c>
    </row>
    <row r="474" spans="1:9" hidden="1" x14ac:dyDescent="0.2">
      <c r="A474" s="83"/>
      <c r="B474" s="95"/>
      <c r="C474" s="21"/>
      <c r="D474" s="21"/>
      <c r="E474" s="21"/>
      <c r="F474" s="21"/>
      <c r="G474" s="21"/>
      <c r="H474" s="22"/>
      <c r="I474" s="3">
        <f t="shared" si="241"/>
        <v>0</v>
      </c>
    </row>
    <row r="475" spans="1:9" hidden="1" x14ac:dyDescent="0.2">
      <c r="A475" s="26" t="s">
        <v>56</v>
      </c>
      <c r="B475" s="63"/>
      <c r="C475" s="24">
        <v>0</v>
      </c>
      <c r="D475" s="24">
        <f t="shared" ref="D475:H475" si="245">D428-D446</f>
        <v>0</v>
      </c>
      <c r="E475" s="24">
        <f t="shared" si="245"/>
        <v>0</v>
      </c>
      <c r="F475" s="24">
        <f t="shared" si="245"/>
        <v>0</v>
      </c>
      <c r="G475" s="24">
        <f t="shared" si="245"/>
        <v>0</v>
      </c>
      <c r="H475" s="25">
        <f t="shared" si="245"/>
        <v>0</v>
      </c>
      <c r="I475" s="3">
        <f t="shared" si="241"/>
        <v>0</v>
      </c>
    </row>
    <row r="476" spans="1:9" hidden="1" x14ac:dyDescent="0.2">
      <c r="A476" s="81"/>
      <c r="B476" s="95"/>
      <c r="C476" s="21"/>
      <c r="D476" s="21"/>
      <c r="E476" s="21"/>
      <c r="F476" s="21"/>
      <c r="G476" s="21"/>
      <c r="H476" s="22"/>
      <c r="I476" s="3">
        <f t="shared" si="241"/>
        <v>0</v>
      </c>
    </row>
    <row r="477" spans="1:9" s="6" customFormat="1" ht="25.5" x14ac:dyDescent="0.2">
      <c r="A477" s="77" t="s">
        <v>67</v>
      </c>
      <c r="B477" s="78"/>
      <c r="C477" s="79">
        <v>3230</v>
      </c>
      <c r="D477" s="79">
        <f t="shared" ref="D477:H477" si="246">D478</f>
        <v>0</v>
      </c>
      <c r="E477" s="79">
        <f t="shared" si="246"/>
        <v>3230</v>
      </c>
      <c r="F477" s="79">
        <f t="shared" si="246"/>
        <v>0</v>
      </c>
      <c r="G477" s="79">
        <f t="shared" si="246"/>
        <v>0</v>
      </c>
      <c r="H477" s="80">
        <f t="shared" si="246"/>
        <v>0</v>
      </c>
      <c r="I477" s="19">
        <f t="shared" si="241"/>
        <v>3230</v>
      </c>
    </row>
    <row r="478" spans="1:9" x14ac:dyDescent="0.2">
      <c r="A478" s="33" t="s">
        <v>61</v>
      </c>
      <c r="B478" s="64"/>
      <c r="C478" s="34">
        <v>3230</v>
      </c>
      <c r="D478" s="34">
        <f t="shared" ref="D478:H478" si="247">SUM(D479,D480,D481,D482)</f>
        <v>0</v>
      </c>
      <c r="E478" s="34">
        <f t="shared" si="247"/>
        <v>3230</v>
      </c>
      <c r="F478" s="34">
        <f t="shared" si="247"/>
        <v>0</v>
      </c>
      <c r="G478" s="34">
        <f t="shared" si="247"/>
        <v>0</v>
      </c>
      <c r="H478" s="35">
        <f t="shared" si="247"/>
        <v>0</v>
      </c>
      <c r="I478" s="3">
        <f t="shared" si="241"/>
        <v>3230</v>
      </c>
    </row>
    <row r="479" spans="1:9" x14ac:dyDescent="0.2">
      <c r="A479" s="20" t="s">
        <v>6</v>
      </c>
      <c r="B479" s="48"/>
      <c r="C479" s="21">
        <v>3230</v>
      </c>
      <c r="D479" s="21">
        <v>-2276</v>
      </c>
      <c r="E479" s="21">
        <f>SUM(C479,D479)</f>
        <v>954</v>
      </c>
      <c r="F479" s="21"/>
      <c r="G479" s="21"/>
      <c r="H479" s="22"/>
      <c r="I479" s="3">
        <f t="shared" si="241"/>
        <v>954</v>
      </c>
    </row>
    <row r="480" spans="1:9" hidden="1" x14ac:dyDescent="0.2">
      <c r="A480" s="20" t="s">
        <v>7</v>
      </c>
      <c r="B480" s="94"/>
      <c r="C480" s="21">
        <v>0</v>
      </c>
      <c r="D480" s="21"/>
      <c r="E480" s="21">
        <f t="shared" ref="E480:E481" si="248">SUM(C480,D480)</f>
        <v>0</v>
      </c>
      <c r="F480" s="21"/>
      <c r="G480" s="21"/>
      <c r="H480" s="22"/>
      <c r="I480" s="3">
        <f t="shared" si="241"/>
        <v>0</v>
      </c>
    </row>
    <row r="481" spans="1:9" ht="38.25" x14ac:dyDescent="0.2">
      <c r="A481" s="20" t="s">
        <v>8</v>
      </c>
      <c r="B481" s="48">
        <v>420269</v>
      </c>
      <c r="C481" s="21">
        <v>0</v>
      </c>
      <c r="D481" s="21">
        <v>315</v>
      </c>
      <c r="E481" s="21">
        <f t="shared" si="248"/>
        <v>315</v>
      </c>
      <c r="F481" s="21"/>
      <c r="G481" s="21"/>
      <c r="H481" s="22"/>
      <c r="I481" s="3">
        <f t="shared" si="241"/>
        <v>315</v>
      </c>
    </row>
    <row r="482" spans="1:9" ht="25.5" x14ac:dyDescent="0.2">
      <c r="A482" s="23" t="s">
        <v>9</v>
      </c>
      <c r="B482" s="49" t="s">
        <v>10</v>
      </c>
      <c r="C482" s="24">
        <v>0</v>
      </c>
      <c r="D482" s="24">
        <f t="shared" ref="D482:H482" si="249">SUM(D483,D487,D491)</f>
        <v>1961</v>
      </c>
      <c r="E482" s="24">
        <f t="shared" si="249"/>
        <v>1961</v>
      </c>
      <c r="F482" s="24">
        <f t="shared" si="249"/>
        <v>0</v>
      </c>
      <c r="G482" s="24">
        <f t="shared" si="249"/>
        <v>0</v>
      </c>
      <c r="H482" s="25">
        <f t="shared" si="249"/>
        <v>0</v>
      </c>
      <c r="I482" s="3">
        <f t="shared" si="241"/>
        <v>1961</v>
      </c>
    </row>
    <row r="483" spans="1:9" hidden="1" x14ac:dyDescent="0.2">
      <c r="A483" s="26" t="s">
        <v>11</v>
      </c>
      <c r="B483" s="50" t="s">
        <v>12</v>
      </c>
      <c r="C483" s="24">
        <v>0</v>
      </c>
      <c r="D483" s="24">
        <f t="shared" ref="D483:H483" si="250">SUM(D484:D486)</f>
        <v>0</v>
      </c>
      <c r="E483" s="24">
        <f t="shared" si="250"/>
        <v>0</v>
      </c>
      <c r="F483" s="24">
        <f t="shared" si="250"/>
        <v>0</v>
      </c>
      <c r="G483" s="24">
        <f t="shared" si="250"/>
        <v>0</v>
      </c>
      <c r="H483" s="25">
        <f t="shared" si="250"/>
        <v>0</v>
      </c>
      <c r="I483" s="3">
        <f t="shared" si="241"/>
        <v>0</v>
      </c>
    </row>
    <row r="484" spans="1:9" hidden="1" x14ac:dyDescent="0.2">
      <c r="A484" s="27" t="s">
        <v>13</v>
      </c>
      <c r="B484" s="51" t="s">
        <v>14</v>
      </c>
      <c r="C484" s="21">
        <v>0</v>
      </c>
      <c r="D484" s="21"/>
      <c r="E484" s="21">
        <f t="shared" ref="E484:E486" si="251">SUM(C484,D484)</f>
        <v>0</v>
      </c>
      <c r="F484" s="21"/>
      <c r="G484" s="21"/>
      <c r="H484" s="22"/>
      <c r="I484" s="3">
        <f t="shared" si="241"/>
        <v>0</v>
      </c>
    </row>
    <row r="485" spans="1:9" hidden="1" x14ac:dyDescent="0.2">
      <c r="A485" s="27" t="s">
        <v>15</v>
      </c>
      <c r="B485" s="52" t="s">
        <v>16</v>
      </c>
      <c r="C485" s="21">
        <v>0</v>
      </c>
      <c r="D485" s="21"/>
      <c r="E485" s="21">
        <f t="shared" si="251"/>
        <v>0</v>
      </c>
      <c r="F485" s="21"/>
      <c r="G485" s="21"/>
      <c r="H485" s="22"/>
      <c r="I485" s="3">
        <f t="shared" si="241"/>
        <v>0</v>
      </c>
    </row>
    <row r="486" spans="1:9" hidden="1" x14ac:dyDescent="0.2">
      <c r="A486" s="27" t="s">
        <v>17</v>
      </c>
      <c r="B486" s="52" t="s">
        <v>18</v>
      </c>
      <c r="C486" s="21">
        <v>0</v>
      </c>
      <c r="D486" s="21"/>
      <c r="E486" s="21">
        <f t="shared" si="251"/>
        <v>0</v>
      </c>
      <c r="F486" s="21"/>
      <c r="G486" s="21"/>
      <c r="H486" s="22"/>
      <c r="I486" s="3">
        <f t="shared" si="241"/>
        <v>0</v>
      </c>
    </row>
    <row r="487" spans="1:9" x14ac:dyDescent="0.2">
      <c r="A487" s="26" t="s">
        <v>19</v>
      </c>
      <c r="B487" s="53" t="s">
        <v>20</v>
      </c>
      <c r="C487" s="24">
        <v>0</v>
      </c>
      <c r="D487" s="24">
        <f t="shared" ref="D487:H487" si="252">SUM(D488:D490)</f>
        <v>1961</v>
      </c>
      <c r="E487" s="24">
        <f t="shared" si="252"/>
        <v>1961</v>
      </c>
      <c r="F487" s="24">
        <f t="shared" si="252"/>
        <v>0</v>
      </c>
      <c r="G487" s="24">
        <f t="shared" si="252"/>
        <v>0</v>
      </c>
      <c r="H487" s="25">
        <f t="shared" si="252"/>
        <v>0</v>
      </c>
      <c r="I487" s="3">
        <f t="shared" si="241"/>
        <v>1961</v>
      </c>
    </row>
    <row r="488" spans="1:9" hidden="1" x14ac:dyDescent="0.2">
      <c r="A488" s="27" t="s">
        <v>13</v>
      </c>
      <c r="B488" s="52" t="s">
        <v>21</v>
      </c>
      <c r="C488" s="21">
        <v>0</v>
      </c>
      <c r="D488" s="21"/>
      <c r="E488" s="21">
        <f t="shared" ref="E488:E490" si="253">SUM(C488,D488)</f>
        <v>0</v>
      </c>
      <c r="F488" s="21"/>
      <c r="G488" s="21"/>
      <c r="H488" s="22"/>
      <c r="I488" s="3">
        <f t="shared" si="241"/>
        <v>0</v>
      </c>
    </row>
    <row r="489" spans="1:9" x14ac:dyDescent="0.2">
      <c r="A489" s="27" t="s">
        <v>15</v>
      </c>
      <c r="B489" s="52" t="s">
        <v>22</v>
      </c>
      <c r="C489" s="21">
        <v>0</v>
      </c>
      <c r="D489" s="21">
        <v>1961</v>
      </c>
      <c r="E489" s="21">
        <f t="shared" si="253"/>
        <v>1961</v>
      </c>
      <c r="F489" s="21"/>
      <c r="G489" s="21"/>
      <c r="H489" s="22"/>
      <c r="I489" s="3">
        <f t="shared" si="241"/>
        <v>1961</v>
      </c>
    </row>
    <row r="490" spans="1:9" hidden="1" x14ac:dyDescent="0.2">
      <c r="A490" s="27" t="s">
        <v>17</v>
      </c>
      <c r="B490" s="52" t="s">
        <v>23</v>
      </c>
      <c r="C490" s="21">
        <v>0</v>
      </c>
      <c r="D490" s="21"/>
      <c r="E490" s="21">
        <f t="shared" si="253"/>
        <v>0</v>
      </c>
      <c r="F490" s="21"/>
      <c r="G490" s="21"/>
      <c r="H490" s="22"/>
      <c r="I490" s="3">
        <f t="shared" si="241"/>
        <v>0</v>
      </c>
    </row>
    <row r="491" spans="1:9" hidden="1" x14ac:dyDescent="0.2">
      <c r="A491" s="26" t="s">
        <v>24</v>
      </c>
      <c r="B491" s="53" t="s">
        <v>25</v>
      </c>
      <c r="C491" s="24">
        <v>0</v>
      </c>
      <c r="D491" s="24">
        <f t="shared" ref="D491:H491" si="254">SUM(D492:D494)</f>
        <v>0</v>
      </c>
      <c r="E491" s="24">
        <f t="shared" si="254"/>
        <v>0</v>
      </c>
      <c r="F491" s="24">
        <f t="shared" si="254"/>
        <v>0</v>
      </c>
      <c r="G491" s="24">
        <f t="shared" si="254"/>
        <v>0</v>
      </c>
      <c r="H491" s="25">
        <f t="shared" si="254"/>
        <v>0</v>
      </c>
      <c r="I491" s="3">
        <f t="shared" si="241"/>
        <v>0</v>
      </c>
    </row>
    <row r="492" spans="1:9" hidden="1" x14ac:dyDescent="0.2">
      <c r="A492" s="27" t="s">
        <v>13</v>
      </c>
      <c r="B492" s="52" t="s">
        <v>26</v>
      </c>
      <c r="C492" s="21">
        <v>0</v>
      </c>
      <c r="D492" s="21"/>
      <c r="E492" s="21">
        <f t="shared" ref="E492:E494" si="255">SUM(C492,D492)</f>
        <v>0</v>
      </c>
      <c r="F492" s="21"/>
      <c r="G492" s="21"/>
      <c r="H492" s="22"/>
      <c r="I492" s="3">
        <f t="shared" si="241"/>
        <v>0</v>
      </c>
    </row>
    <row r="493" spans="1:9" hidden="1" x14ac:dyDescent="0.2">
      <c r="A493" s="27" t="s">
        <v>15</v>
      </c>
      <c r="B493" s="52" t="s">
        <v>27</v>
      </c>
      <c r="C493" s="21">
        <v>0</v>
      </c>
      <c r="D493" s="21"/>
      <c r="E493" s="21">
        <f t="shared" si="255"/>
        <v>0</v>
      </c>
      <c r="F493" s="21"/>
      <c r="G493" s="21"/>
      <c r="H493" s="22"/>
      <c r="I493" s="3">
        <f t="shared" si="241"/>
        <v>0</v>
      </c>
    </row>
    <row r="494" spans="1:9" hidden="1" x14ac:dyDescent="0.2">
      <c r="A494" s="27" t="s">
        <v>17</v>
      </c>
      <c r="B494" s="52" t="s">
        <v>28</v>
      </c>
      <c r="C494" s="21">
        <v>0</v>
      </c>
      <c r="D494" s="21"/>
      <c r="E494" s="21">
        <f t="shared" si="255"/>
        <v>0</v>
      </c>
      <c r="F494" s="21"/>
      <c r="G494" s="21"/>
      <c r="H494" s="22"/>
      <c r="I494" s="3">
        <f t="shared" si="241"/>
        <v>0</v>
      </c>
    </row>
    <row r="495" spans="1:9" x14ac:dyDescent="0.2">
      <c r="A495" s="33" t="s">
        <v>80</v>
      </c>
      <c r="B495" s="64"/>
      <c r="C495" s="34">
        <v>3230</v>
      </c>
      <c r="D495" s="34">
        <f t="shared" ref="D495:H495" si="256">SUM(D496,D499,D522)</f>
        <v>0</v>
      </c>
      <c r="E495" s="34">
        <f t="shared" si="256"/>
        <v>3230</v>
      </c>
      <c r="F495" s="34">
        <f t="shared" si="256"/>
        <v>0</v>
      </c>
      <c r="G495" s="34">
        <f t="shared" si="256"/>
        <v>0</v>
      </c>
      <c r="H495" s="35">
        <f t="shared" si="256"/>
        <v>0</v>
      </c>
      <c r="I495" s="3">
        <f t="shared" si="241"/>
        <v>3230</v>
      </c>
    </row>
    <row r="496" spans="1:9" hidden="1" x14ac:dyDescent="0.2">
      <c r="A496" s="31" t="s">
        <v>30</v>
      </c>
      <c r="B496" s="55">
        <v>20</v>
      </c>
      <c r="C496" s="24">
        <v>0</v>
      </c>
      <c r="D496" s="24">
        <f t="shared" ref="D496:H496" si="257">SUM(D497)</f>
        <v>0</v>
      </c>
      <c r="E496" s="24">
        <f t="shared" si="257"/>
        <v>0</v>
      </c>
      <c r="F496" s="24">
        <f t="shared" si="257"/>
        <v>0</v>
      </c>
      <c r="G496" s="24">
        <f t="shared" si="257"/>
        <v>0</v>
      </c>
      <c r="H496" s="25">
        <f t="shared" si="257"/>
        <v>0</v>
      </c>
      <c r="I496" s="3">
        <f t="shared" si="241"/>
        <v>0</v>
      </c>
    </row>
    <row r="497" spans="1:9" hidden="1" x14ac:dyDescent="0.2">
      <c r="A497" s="27" t="s">
        <v>31</v>
      </c>
      <c r="B497" s="56" t="s">
        <v>32</v>
      </c>
      <c r="C497" s="21">
        <v>0</v>
      </c>
      <c r="D497" s="21"/>
      <c r="E497" s="21">
        <f>C497+D497</f>
        <v>0</v>
      </c>
      <c r="F497" s="21"/>
      <c r="G497" s="21"/>
      <c r="H497" s="22"/>
      <c r="I497" s="3">
        <f t="shared" si="241"/>
        <v>0</v>
      </c>
    </row>
    <row r="498" spans="1:9" hidden="1" x14ac:dyDescent="0.2">
      <c r="A498" s="27"/>
      <c r="B498" s="51"/>
      <c r="C498" s="21"/>
      <c r="D498" s="21"/>
      <c r="E498" s="21"/>
      <c r="F498" s="21"/>
      <c r="G498" s="21"/>
      <c r="H498" s="22"/>
      <c r="I498" s="3">
        <f t="shared" si="241"/>
        <v>0</v>
      </c>
    </row>
    <row r="499" spans="1:9" ht="25.5" x14ac:dyDescent="0.2">
      <c r="A499" s="31" t="s">
        <v>33</v>
      </c>
      <c r="B499" s="57">
        <v>58</v>
      </c>
      <c r="C499" s="24">
        <v>3230</v>
      </c>
      <c r="D499" s="24">
        <f t="shared" ref="D499:H499" si="258">SUM(D500,D507,D514)</f>
        <v>0</v>
      </c>
      <c r="E499" s="24">
        <f t="shared" si="258"/>
        <v>3230</v>
      </c>
      <c r="F499" s="24">
        <f t="shared" si="258"/>
        <v>0</v>
      </c>
      <c r="G499" s="24">
        <f t="shared" si="258"/>
        <v>0</v>
      </c>
      <c r="H499" s="25">
        <f t="shared" si="258"/>
        <v>0</v>
      </c>
      <c r="I499" s="3">
        <f t="shared" si="241"/>
        <v>3230</v>
      </c>
    </row>
    <row r="500" spans="1:9" hidden="1" x14ac:dyDescent="0.2">
      <c r="A500" s="31" t="s">
        <v>34</v>
      </c>
      <c r="B500" s="58" t="s">
        <v>35</v>
      </c>
      <c r="C500" s="24">
        <v>0</v>
      </c>
      <c r="D500" s="24">
        <f t="shared" ref="D500:H500" si="259">SUM(D504,D505,D506)</f>
        <v>0</v>
      </c>
      <c r="E500" s="24">
        <f t="shared" si="259"/>
        <v>0</v>
      </c>
      <c r="F500" s="24">
        <f t="shared" si="259"/>
        <v>0</v>
      </c>
      <c r="G500" s="24">
        <f t="shared" si="259"/>
        <v>0</v>
      </c>
      <c r="H500" s="25">
        <f t="shared" si="259"/>
        <v>0</v>
      </c>
      <c r="I500" s="3">
        <f t="shared" si="241"/>
        <v>0</v>
      </c>
    </row>
    <row r="501" spans="1:9" hidden="1" x14ac:dyDescent="0.2">
      <c r="A501" s="32" t="s">
        <v>1</v>
      </c>
      <c r="B501" s="59"/>
      <c r="C501" s="24"/>
      <c r="D501" s="24"/>
      <c r="E501" s="24"/>
      <c r="F501" s="24"/>
      <c r="G501" s="24"/>
      <c r="H501" s="25"/>
      <c r="I501" s="3">
        <f t="shared" si="241"/>
        <v>0</v>
      </c>
    </row>
    <row r="502" spans="1:9" hidden="1" x14ac:dyDescent="0.2">
      <c r="A502" s="32" t="s">
        <v>36</v>
      </c>
      <c r="B502" s="59"/>
      <c r="C502" s="24">
        <v>0</v>
      </c>
      <c r="D502" s="24">
        <f t="shared" ref="D502:H502" si="260">D504+D505+D506-D503</f>
        <v>0</v>
      </c>
      <c r="E502" s="24">
        <f t="shared" si="260"/>
        <v>0</v>
      </c>
      <c r="F502" s="24">
        <f t="shared" si="260"/>
        <v>0</v>
      </c>
      <c r="G502" s="24">
        <f t="shared" si="260"/>
        <v>0</v>
      </c>
      <c r="H502" s="25">
        <f t="shared" si="260"/>
        <v>0</v>
      </c>
      <c r="I502" s="3">
        <f t="shared" si="241"/>
        <v>0</v>
      </c>
    </row>
    <row r="503" spans="1:9" hidden="1" x14ac:dyDescent="0.2">
      <c r="A503" s="32" t="s">
        <v>37</v>
      </c>
      <c r="B503" s="59"/>
      <c r="C503" s="24">
        <v>0</v>
      </c>
      <c r="D503" s="24"/>
      <c r="E503" s="24">
        <f t="shared" ref="E503:E506" si="261">C503+D503</f>
        <v>0</v>
      </c>
      <c r="F503" s="24"/>
      <c r="G503" s="24"/>
      <c r="H503" s="25"/>
      <c r="I503" s="3">
        <f t="shared" si="241"/>
        <v>0</v>
      </c>
    </row>
    <row r="504" spans="1:9" hidden="1" x14ac:dyDescent="0.2">
      <c r="A504" s="20" t="s">
        <v>38</v>
      </c>
      <c r="B504" s="60" t="s">
        <v>39</v>
      </c>
      <c r="C504" s="21">
        <v>0</v>
      </c>
      <c r="D504" s="21"/>
      <c r="E504" s="21">
        <f t="shared" si="261"/>
        <v>0</v>
      </c>
      <c r="F504" s="21"/>
      <c r="G504" s="21"/>
      <c r="H504" s="22"/>
      <c r="I504" s="3">
        <f t="shared" si="241"/>
        <v>0</v>
      </c>
    </row>
    <row r="505" spans="1:9" hidden="1" x14ac:dyDescent="0.2">
      <c r="A505" s="20" t="s">
        <v>40</v>
      </c>
      <c r="B505" s="60" t="s">
        <v>41</v>
      </c>
      <c r="C505" s="21">
        <v>0</v>
      </c>
      <c r="D505" s="21"/>
      <c r="E505" s="21">
        <f t="shared" si="261"/>
        <v>0</v>
      </c>
      <c r="F505" s="21"/>
      <c r="G505" s="21"/>
      <c r="H505" s="22"/>
      <c r="I505" s="3">
        <f t="shared" si="241"/>
        <v>0</v>
      </c>
    </row>
    <row r="506" spans="1:9" hidden="1" x14ac:dyDescent="0.2">
      <c r="A506" s="20" t="s">
        <v>42</v>
      </c>
      <c r="B506" s="61" t="s">
        <v>43</v>
      </c>
      <c r="C506" s="21">
        <v>0</v>
      </c>
      <c r="D506" s="21"/>
      <c r="E506" s="21">
        <f t="shared" si="261"/>
        <v>0</v>
      </c>
      <c r="F506" s="21"/>
      <c r="G506" s="21"/>
      <c r="H506" s="22"/>
      <c r="I506" s="3">
        <f t="shared" si="241"/>
        <v>0</v>
      </c>
    </row>
    <row r="507" spans="1:9" x14ac:dyDescent="0.2">
      <c r="A507" s="31" t="s">
        <v>44</v>
      </c>
      <c r="B507" s="62" t="s">
        <v>45</v>
      </c>
      <c r="C507" s="24">
        <v>3230</v>
      </c>
      <c r="D507" s="24">
        <f t="shared" ref="D507:H507" si="262">SUM(D511,D512,D513)</f>
        <v>0</v>
      </c>
      <c r="E507" s="24">
        <f t="shared" si="262"/>
        <v>3230</v>
      </c>
      <c r="F507" s="24">
        <f t="shared" si="262"/>
        <v>0</v>
      </c>
      <c r="G507" s="24">
        <f t="shared" si="262"/>
        <v>0</v>
      </c>
      <c r="H507" s="25">
        <f t="shared" si="262"/>
        <v>0</v>
      </c>
      <c r="I507" s="3">
        <f t="shared" si="241"/>
        <v>3230</v>
      </c>
    </row>
    <row r="508" spans="1:9" hidden="1" x14ac:dyDescent="0.2">
      <c r="A508" s="82" t="s">
        <v>1</v>
      </c>
      <c r="B508" s="62"/>
      <c r="C508" s="24"/>
      <c r="D508" s="24"/>
      <c r="E508" s="24"/>
      <c r="F508" s="24"/>
      <c r="G508" s="24"/>
      <c r="H508" s="25"/>
      <c r="I508" s="3">
        <f t="shared" si="241"/>
        <v>0</v>
      </c>
    </row>
    <row r="509" spans="1:9" x14ac:dyDescent="0.2">
      <c r="A509" s="32" t="s">
        <v>36</v>
      </c>
      <c r="B509" s="59"/>
      <c r="C509" s="24">
        <v>3230</v>
      </c>
      <c r="D509" s="24">
        <f t="shared" ref="D509:H509" si="263">D511+D512+D513-D510</f>
        <v>0</v>
      </c>
      <c r="E509" s="24">
        <f t="shared" si="263"/>
        <v>3230</v>
      </c>
      <c r="F509" s="24">
        <f t="shared" si="263"/>
        <v>0</v>
      </c>
      <c r="G509" s="24">
        <f t="shared" si="263"/>
        <v>0</v>
      </c>
      <c r="H509" s="25">
        <f t="shared" si="263"/>
        <v>0</v>
      </c>
      <c r="I509" s="3">
        <f t="shared" si="241"/>
        <v>3230</v>
      </c>
    </row>
    <row r="510" spans="1:9" hidden="1" x14ac:dyDescent="0.2">
      <c r="A510" s="32" t="s">
        <v>37</v>
      </c>
      <c r="B510" s="59"/>
      <c r="C510" s="24">
        <v>0</v>
      </c>
      <c r="D510" s="24"/>
      <c r="E510" s="24">
        <f t="shared" ref="E510:E513" si="264">C510+D510</f>
        <v>0</v>
      </c>
      <c r="F510" s="24"/>
      <c r="G510" s="24"/>
      <c r="H510" s="25"/>
      <c r="I510" s="3">
        <f t="shared" si="241"/>
        <v>0</v>
      </c>
    </row>
    <row r="511" spans="1:9" x14ac:dyDescent="0.2">
      <c r="A511" s="20" t="s">
        <v>38</v>
      </c>
      <c r="B511" s="61" t="s">
        <v>46</v>
      </c>
      <c r="C511" s="21">
        <v>496</v>
      </c>
      <c r="D511" s="21"/>
      <c r="E511" s="21">
        <f t="shared" si="264"/>
        <v>496</v>
      </c>
      <c r="F511" s="21"/>
      <c r="G511" s="21"/>
      <c r="H511" s="22"/>
      <c r="I511" s="3">
        <f t="shared" si="241"/>
        <v>496</v>
      </c>
    </row>
    <row r="512" spans="1:9" x14ac:dyDescent="0.2">
      <c r="A512" s="20" t="s">
        <v>40</v>
      </c>
      <c r="B512" s="61" t="s">
        <v>47</v>
      </c>
      <c r="C512" s="21">
        <v>2734</v>
      </c>
      <c r="D512" s="21"/>
      <c r="E512" s="21">
        <f t="shared" si="264"/>
        <v>2734</v>
      </c>
      <c r="F512" s="21"/>
      <c r="G512" s="21"/>
      <c r="H512" s="22"/>
      <c r="I512" s="3">
        <f t="shared" si="241"/>
        <v>2734</v>
      </c>
    </row>
    <row r="513" spans="1:9" hidden="1" x14ac:dyDescent="0.2">
      <c r="A513" s="20" t="s">
        <v>42</v>
      </c>
      <c r="B513" s="61" t="s">
        <v>48</v>
      </c>
      <c r="C513" s="21">
        <v>0</v>
      </c>
      <c r="D513" s="21"/>
      <c r="E513" s="21">
        <f t="shared" si="264"/>
        <v>0</v>
      </c>
      <c r="F513" s="21"/>
      <c r="G513" s="21"/>
      <c r="H513" s="22"/>
      <c r="I513" s="3">
        <f t="shared" si="241"/>
        <v>0</v>
      </c>
    </row>
    <row r="514" spans="1:9" hidden="1" x14ac:dyDescent="0.2">
      <c r="A514" s="31" t="s">
        <v>49</v>
      </c>
      <c r="B514" s="63" t="s">
        <v>50</v>
      </c>
      <c r="C514" s="24">
        <v>0</v>
      </c>
      <c r="D514" s="24">
        <f t="shared" ref="D514:H514" si="265">SUM(D518,D519,D520)</f>
        <v>0</v>
      </c>
      <c r="E514" s="24">
        <f t="shared" si="265"/>
        <v>0</v>
      </c>
      <c r="F514" s="24">
        <f t="shared" si="265"/>
        <v>0</v>
      </c>
      <c r="G514" s="24">
        <f t="shared" si="265"/>
        <v>0</v>
      </c>
      <c r="H514" s="25">
        <f t="shared" si="265"/>
        <v>0</v>
      </c>
      <c r="I514" s="3">
        <f t="shared" si="241"/>
        <v>0</v>
      </c>
    </row>
    <row r="515" spans="1:9" hidden="1" x14ac:dyDescent="0.2">
      <c r="A515" s="82" t="s">
        <v>1</v>
      </c>
      <c r="B515" s="63"/>
      <c r="C515" s="24"/>
      <c r="D515" s="24"/>
      <c r="E515" s="24"/>
      <c r="F515" s="24"/>
      <c r="G515" s="24"/>
      <c r="H515" s="25"/>
      <c r="I515" s="3">
        <f t="shared" si="241"/>
        <v>0</v>
      </c>
    </row>
    <row r="516" spans="1:9" hidden="1" x14ac:dyDescent="0.2">
      <c r="A516" s="32" t="s">
        <v>36</v>
      </c>
      <c r="B516" s="59"/>
      <c r="C516" s="24">
        <v>0</v>
      </c>
      <c r="D516" s="24">
        <f t="shared" ref="D516:H516" si="266">D518+D519+D520-D517</f>
        <v>0</v>
      </c>
      <c r="E516" s="24">
        <f t="shared" si="266"/>
        <v>0</v>
      </c>
      <c r="F516" s="24">
        <f t="shared" si="266"/>
        <v>0</v>
      </c>
      <c r="G516" s="24">
        <f t="shared" si="266"/>
        <v>0</v>
      </c>
      <c r="H516" s="25">
        <f t="shared" si="266"/>
        <v>0</v>
      </c>
      <c r="I516" s="3">
        <f t="shared" si="241"/>
        <v>0</v>
      </c>
    </row>
    <row r="517" spans="1:9" hidden="1" x14ac:dyDescent="0.2">
      <c r="A517" s="32" t="s">
        <v>37</v>
      </c>
      <c r="B517" s="59"/>
      <c r="C517" s="24">
        <v>0</v>
      </c>
      <c r="D517" s="24"/>
      <c r="E517" s="24">
        <f t="shared" ref="E517:E520" si="267">C517+D517</f>
        <v>0</v>
      </c>
      <c r="F517" s="24"/>
      <c r="G517" s="24"/>
      <c r="H517" s="25"/>
      <c r="I517" s="3">
        <f t="shared" si="241"/>
        <v>0</v>
      </c>
    </row>
    <row r="518" spans="1:9" hidden="1" x14ac:dyDescent="0.2">
      <c r="A518" s="20" t="s">
        <v>38</v>
      </c>
      <c r="B518" s="61" t="s">
        <v>51</v>
      </c>
      <c r="C518" s="21">
        <v>0</v>
      </c>
      <c r="D518" s="21"/>
      <c r="E518" s="21">
        <f t="shared" si="267"/>
        <v>0</v>
      </c>
      <c r="F518" s="21"/>
      <c r="G518" s="21"/>
      <c r="H518" s="22"/>
      <c r="I518" s="3">
        <f t="shared" si="241"/>
        <v>0</v>
      </c>
    </row>
    <row r="519" spans="1:9" hidden="1" x14ac:dyDescent="0.2">
      <c r="A519" s="20" t="s">
        <v>40</v>
      </c>
      <c r="B519" s="61" t="s">
        <v>52</v>
      </c>
      <c r="C519" s="21">
        <v>0</v>
      </c>
      <c r="D519" s="21"/>
      <c r="E519" s="21">
        <f t="shared" si="267"/>
        <v>0</v>
      </c>
      <c r="F519" s="21"/>
      <c r="G519" s="21"/>
      <c r="H519" s="22"/>
      <c r="I519" s="3">
        <f t="shared" si="241"/>
        <v>0</v>
      </c>
    </row>
    <row r="520" spans="1:9" hidden="1" x14ac:dyDescent="0.2">
      <c r="A520" s="20" t="s">
        <v>42</v>
      </c>
      <c r="B520" s="61" t="s">
        <v>53</v>
      </c>
      <c r="C520" s="21">
        <v>0</v>
      </c>
      <c r="D520" s="21"/>
      <c r="E520" s="21">
        <f t="shared" si="267"/>
        <v>0</v>
      </c>
      <c r="F520" s="21"/>
      <c r="G520" s="21"/>
      <c r="H520" s="22"/>
      <c r="I520" s="3">
        <f t="shared" si="241"/>
        <v>0</v>
      </c>
    </row>
    <row r="521" spans="1:9" hidden="1" x14ac:dyDescent="0.2">
      <c r="A521" s="83"/>
      <c r="B521" s="95"/>
      <c r="C521" s="21"/>
      <c r="D521" s="21"/>
      <c r="E521" s="21"/>
      <c r="F521" s="21"/>
      <c r="G521" s="21"/>
      <c r="H521" s="22"/>
      <c r="I521" s="3">
        <f t="shared" si="241"/>
        <v>0</v>
      </c>
    </row>
    <row r="522" spans="1:9" hidden="1" x14ac:dyDescent="0.2">
      <c r="A522" s="26" t="s">
        <v>54</v>
      </c>
      <c r="B522" s="63" t="s">
        <v>55</v>
      </c>
      <c r="C522" s="24">
        <v>0</v>
      </c>
      <c r="D522" s="24"/>
      <c r="E522" s="24">
        <f>C522+D522</f>
        <v>0</v>
      </c>
      <c r="F522" s="24"/>
      <c r="G522" s="24"/>
      <c r="H522" s="25"/>
      <c r="I522" s="3">
        <f t="shared" si="241"/>
        <v>0</v>
      </c>
    </row>
    <row r="523" spans="1:9" hidden="1" x14ac:dyDescent="0.2">
      <c r="A523" s="83"/>
      <c r="B523" s="95"/>
      <c r="C523" s="21"/>
      <c r="D523" s="21"/>
      <c r="E523" s="21"/>
      <c r="F523" s="21"/>
      <c r="G523" s="21"/>
      <c r="H523" s="22"/>
      <c r="I523" s="3">
        <f t="shared" si="241"/>
        <v>0</v>
      </c>
    </row>
    <row r="524" spans="1:9" hidden="1" x14ac:dyDescent="0.2">
      <c r="A524" s="26" t="s">
        <v>56</v>
      </c>
      <c r="B524" s="63"/>
      <c r="C524" s="24">
        <v>0</v>
      </c>
      <c r="D524" s="24">
        <f t="shared" ref="D524:H524" si="268">D477-D495</f>
        <v>0</v>
      </c>
      <c r="E524" s="24">
        <f t="shared" si="268"/>
        <v>0</v>
      </c>
      <c r="F524" s="24">
        <f t="shared" si="268"/>
        <v>0</v>
      </c>
      <c r="G524" s="24">
        <f t="shared" si="268"/>
        <v>0</v>
      </c>
      <c r="H524" s="25">
        <f t="shared" si="268"/>
        <v>0</v>
      </c>
      <c r="I524" s="3">
        <f t="shared" si="241"/>
        <v>0</v>
      </c>
    </row>
    <row r="525" spans="1:9" s="6" customFormat="1" ht="25.5" x14ac:dyDescent="0.2">
      <c r="A525" s="77" t="s">
        <v>68</v>
      </c>
      <c r="B525" s="78"/>
      <c r="C525" s="79">
        <v>380</v>
      </c>
      <c r="D525" s="79">
        <f t="shared" ref="D525:H525" si="269">D526</f>
        <v>0</v>
      </c>
      <c r="E525" s="79">
        <f t="shared" si="269"/>
        <v>380</v>
      </c>
      <c r="F525" s="79">
        <f t="shared" si="269"/>
        <v>0</v>
      </c>
      <c r="G525" s="79">
        <f t="shared" si="269"/>
        <v>0</v>
      </c>
      <c r="H525" s="80">
        <f t="shared" si="269"/>
        <v>0</v>
      </c>
      <c r="I525" s="19">
        <f t="shared" si="241"/>
        <v>380</v>
      </c>
    </row>
    <row r="526" spans="1:9" x14ac:dyDescent="0.2">
      <c r="A526" s="33" t="s">
        <v>61</v>
      </c>
      <c r="B526" s="64"/>
      <c r="C526" s="34">
        <v>380</v>
      </c>
      <c r="D526" s="34">
        <f t="shared" ref="D526:H526" si="270">SUM(D527,D528,D529,D530)</f>
        <v>0</v>
      </c>
      <c r="E526" s="34">
        <f t="shared" si="270"/>
        <v>380</v>
      </c>
      <c r="F526" s="34">
        <f t="shared" si="270"/>
        <v>0</v>
      </c>
      <c r="G526" s="34">
        <f t="shared" si="270"/>
        <v>0</v>
      </c>
      <c r="H526" s="35">
        <f t="shared" si="270"/>
        <v>0</v>
      </c>
      <c r="I526" s="3">
        <f t="shared" ref="I526:I589" si="271">SUM(E526:H526)</f>
        <v>380</v>
      </c>
    </row>
    <row r="527" spans="1:9" x14ac:dyDescent="0.2">
      <c r="A527" s="20" t="s">
        <v>6</v>
      </c>
      <c r="B527" s="48"/>
      <c r="C527" s="21">
        <v>380</v>
      </c>
      <c r="D527" s="21">
        <v>-104</v>
      </c>
      <c r="E527" s="21">
        <f>SUM(C527,D527)</f>
        <v>276</v>
      </c>
      <c r="F527" s="21"/>
      <c r="G527" s="21"/>
      <c r="H527" s="22"/>
      <c r="I527" s="3">
        <f t="shared" si="271"/>
        <v>276</v>
      </c>
    </row>
    <row r="528" spans="1:9" hidden="1" x14ac:dyDescent="0.2">
      <c r="A528" s="20" t="s">
        <v>7</v>
      </c>
      <c r="B528" s="94"/>
      <c r="C528" s="21">
        <v>0</v>
      </c>
      <c r="D528" s="21"/>
      <c r="E528" s="21">
        <f t="shared" ref="E528:E529" si="272">SUM(C528,D528)</f>
        <v>0</v>
      </c>
      <c r="F528" s="21"/>
      <c r="G528" s="21"/>
      <c r="H528" s="22"/>
      <c r="I528" s="3">
        <f t="shared" si="271"/>
        <v>0</v>
      </c>
    </row>
    <row r="529" spans="1:9" ht="38.25" x14ac:dyDescent="0.2">
      <c r="A529" s="20" t="s">
        <v>8</v>
      </c>
      <c r="B529" s="48">
        <v>420269</v>
      </c>
      <c r="C529" s="21">
        <v>0</v>
      </c>
      <c r="D529" s="21">
        <v>14</v>
      </c>
      <c r="E529" s="21">
        <f t="shared" si="272"/>
        <v>14</v>
      </c>
      <c r="F529" s="21"/>
      <c r="G529" s="21"/>
      <c r="H529" s="22"/>
      <c r="I529" s="3">
        <f t="shared" si="271"/>
        <v>14</v>
      </c>
    </row>
    <row r="530" spans="1:9" ht="25.5" x14ac:dyDescent="0.2">
      <c r="A530" s="23" t="s">
        <v>9</v>
      </c>
      <c r="B530" s="49" t="s">
        <v>10</v>
      </c>
      <c r="C530" s="24">
        <v>0</v>
      </c>
      <c r="D530" s="24">
        <f t="shared" ref="D530:H530" si="273">SUM(D531,D535,D539)</f>
        <v>90</v>
      </c>
      <c r="E530" s="24">
        <f t="shared" si="273"/>
        <v>90</v>
      </c>
      <c r="F530" s="24">
        <f t="shared" si="273"/>
        <v>0</v>
      </c>
      <c r="G530" s="24">
        <f t="shared" si="273"/>
        <v>0</v>
      </c>
      <c r="H530" s="25">
        <f t="shared" si="273"/>
        <v>0</v>
      </c>
      <c r="I530" s="3">
        <f t="shared" si="271"/>
        <v>90</v>
      </c>
    </row>
    <row r="531" spans="1:9" hidden="1" x14ac:dyDescent="0.2">
      <c r="A531" s="26" t="s">
        <v>11</v>
      </c>
      <c r="B531" s="50" t="s">
        <v>12</v>
      </c>
      <c r="C531" s="24">
        <v>0</v>
      </c>
      <c r="D531" s="24">
        <f t="shared" ref="D531:H531" si="274">SUM(D532:D534)</f>
        <v>0</v>
      </c>
      <c r="E531" s="24">
        <f t="shared" si="274"/>
        <v>0</v>
      </c>
      <c r="F531" s="24">
        <f t="shared" si="274"/>
        <v>0</v>
      </c>
      <c r="G531" s="24">
        <f t="shared" si="274"/>
        <v>0</v>
      </c>
      <c r="H531" s="25">
        <f t="shared" si="274"/>
        <v>0</v>
      </c>
      <c r="I531" s="3">
        <f t="shared" si="271"/>
        <v>0</v>
      </c>
    </row>
    <row r="532" spans="1:9" hidden="1" x14ac:dyDescent="0.2">
      <c r="A532" s="27" t="s">
        <v>13</v>
      </c>
      <c r="B532" s="51" t="s">
        <v>14</v>
      </c>
      <c r="C532" s="21">
        <v>0</v>
      </c>
      <c r="D532" s="21"/>
      <c r="E532" s="21">
        <f t="shared" ref="E532:E534" si="275">SUM(C532,D532)</f>
        <v>0</v>
      </c>
      <c r="F532" s="21"/>
      <c r="G532" s="21"/>
      <c r="H532" s="22"/>
      <c r="I532" s="3">
        <f t="shared" si="271"/>
        <v>0</v>
      </c>
    </row>
    <row r="533" spans="1:9" hidden="1" x14ac:dyDescent="0.2">
      <c r="A533" s="27" t="s">
        <v>15</v>
      </c>
      <c r="B533" s="52" t="s">
        <v>16</v>
      </c>
      <c r="C533" s="21">
        <v>0</v>
      </c>
      <c r="D533" s="21"/>
      <c r="E533" s="21">
        <f t="shared" si="275"/>
        <v>0</v>
      </c>
      <c r="F533" s="21"/>
      <c r="G533" s="21"/>
      <c r="H533" s="22"/>
      <c r="I533" s="3">
        <f t="shared" si="271"/>
        <v>0</v>
      </c>
    </row>
    <row r="534" spans="1:9" hidden="1" x14ac:dyDescent="0.2">
      <c r="A534" s="27" t="s">
        <v>17</v>
      </c>
      <c r="B534" s="52" t="s">
        <v>18</v>
      </c>
      <c r="C534" s="21">
        <v>0</v>
      </c>
      <c r="D534" s="21"/>
      <c r="E534" s="21">
        <f t="shared" si="275"/>
        <v>0</v>
      </c>
      <c r="F534" s="21"/>
      <c r="G534" s="21"/>
      <c r="H534" s="22"/>
      <c r="I534" s="3">
        <f t="shared" si="271"/>
        <v>0</v>
      </c>
    </row>
    <row r="535" spans="1:9" x14ac:dyDescent="0.2">
      <c r="A535" s="26" t="s">
        <v>19</v>
      </c>
      <c r="B535" s="53" t="s">
        <v>20</v>
      </c>
      <c r="C535" s="24">
        <v>0</v>
      </c>
      <c r="D535" s="24">
        <f t="shared" ref="D535:H535" si="276">SUM(D536:D538)</f>
        <v>90</v>
      </c>
      <c r="E535" s="24">
        <f t="shared" si="276"/>
        <v>90</v>
      </c>
      <c r="F535" s="24">
        <f t="shared" si="276"/>
        <v>0</v>
      </c>
      <c r="G535" s="24">
        <f t="shared" si="276"/>
        <v>0</v>
      </c>
      <c r="H535" s="25">
        <f t="shared" si="276"/>
        <v>0</v>
      </c>
      <c r="I535" s="3">
        <f t="shared" si="271"/>
        <v>90</v>
      </c>
    </row>
    <row r="536" spans="1:9" hidden="1" x14ac:dyDescent="0.2">
      <c r="A536" s="27" t="s">
        <v>13</v>
      </c>
      <c r="B536" s="52" t="s">
        <v>21</v>
      </c>
      <c r="C536" s="21">
        <v>0</v>
      </c>
      <c r="D536" s="21"/>
      <c r="E536" s="21">
        <f t="shared" ref="E536:E538" si="277">SUM(C536,D536)</f>
        <v>0</v>
      </c>
      <c r="F536" s="21"/>
      <c r="G536" s="21"/>
      <c r="H536" s="22"/>
      <c r="I536" s="3">
        <f t="shared" si="271"/>
        <v>0</v>
      </c>
    </row>
    <row r="537" spans="1:9" x14ac:dyDescent="0.2">
      <c r="A537" s="27" t="s">
        <v>15</v>
      </c>
      <c r="B537" s="52" t="s">
        <v>22</v>
      </c>
      <c r="C537" s="21">
        <v>0</v>
      </c>
      <c r="D537" s="21">
        <v>90</v>
      </c>
      <c r="E537" s="21">
        <f t="shared" si="277"/>
        <v>90</v>
      </c>
      <c r="F537" s="21"/>
      <c r="G537" s="21"/>
      <c r="H537" s="22"/>
      <c r="I537" s="3">
        <f t="shared" si="271"/>
        <v>90</v>
      </c>
    </row>
    <row r="538" spans="1:9" hidden="1" x14ac:dyDescent="0.2">
      <c r="A538" s="27" t="s">
        <v>17</v>
      </c>
      <c r="B538" s="52" t="s">
        <v>23</v>
      </c>
      <c r="C538" s="21">
        <v>0</v>
      </c>
      <c r="D538" s="21"/>
      <c r="E538" s="21">
        <f t="shared" si="277"/>
        <v>0</v>
      </c>
      <c r="F538" s="21"/>
      <c r="G538" s="21"/>
      <c r="H538" s="22"/>
      <c r="I538" s="3">
        <f t="shared" si="271"/>
        <v>0</v>
      </c>
    </row>
    <row r="539" spans="1:9" hidden="1" x14ac:dyDescent="0.2">
      <c r="A539" s="26" t="s">
        <v>24</v>
      </c>
      <c r="B539" s="53" t="s">
        <v>25</v>
      </c>
      <c r="C539" s="24">
        <v>0</v>
      </c>
      <c r="D539" s="24">
        <f t="shared" ref="D539:H539" si="278">SUM(D540:D542)</f>
        <v>0</v>
      </c>
      <c r="E539" s="24">
        <f t="shared" si="278"/>
        <v>0</v>
      </c>
      <c r="F539" s="24">
        <f t="shared" si="278"/>
        <v>0</v>
      </c>
      <c r="G539" s="24">
        <f t="shared" si="278"/>
        <v>0</v>
      </c>
      <c r="H539" s="25">
        <f t="shared" si="278"/>
        <v>0</v>
      </c>
      <c r="I539" s="3">
        <f t="shared" si="271"/>
        <v>0</v>
      </c>
    </row>
    <row r="540" spans="1:9" hidden="1" x14ac:dyDescent="0.2">
      <c r="A540" s="27" t="s">
        <v>13</v>
      </c>
      <c r="B540" s="52" t="s">
        <v>26</v>
      </c>
      <c r="C540" s="21">
        <v>0</v>
      </c>
      <c r="D540" s="21"/>
      <c r="E540" s="21">
        <f t="shared" ref="E540:E542" si="279">SUM(C540,D540)</f>
        <v>0</v>
      </c>
      <c r="F540" s="21"/>
      <c r="G540" s="21"/>
      <c r="H540" s="22"/>
      <c r="I540" s="3">
        <f t="shared" si="271"/>
        <v>0</v>
      </c>
    </row>
    <row r="541" spans="1:9" hidden="1" x14ac:dyDescent="0.2">
      <c r="A541" s="27" t="s">
        <v>15</v>
      </c>
      <c r="B541" s="52" t="s">
        <v>27</v>
      </c>
      <c r="C541" s="21">
        <v>0</v>
      </c>
      <c r="D541" s="21"/>
      <c r="E541" s="21">
        <f t="shared" si="279"/>
        <v>0</v>
      </c>
      <c r="F541" s="21"/>
      <c r="G541" s="21"/>
      <c r="H541" s="22"/>
      <c r="I541" s="3">
        <f t="shared" si="271"/>
        <v>0</v>
      </c>
    </row>
    <row r="542" spans="1:9" hidden="1" x14ac:dyDescent="0.2">
      <c r="A542" s="27" t="s">
        <v>17</v>
      </c>
      <c r="B542" s="52" t="s">
        <v>28</v>
      </c>
      <c r="C542" s="21">
        <v>0</v>
      </c>
      <c r="D542" s="21"/>
      <c r="E542" s="21">
        <f t="shared" si="279"/>
        <v>0</v>
      </c>
      <c r="F542" s="21"/>
      <c r="G542" s="21"/>
      <c r="H542" s="22"/>
      <c r="I542" s="3">
        <f t="shared" si="271"/>
        <v>0</v>
      </c>
    </row>
    <row r="543" spans="1:9" x14ac:dyDescent="0.2">
      <c r="A543" s="33" t="s">
        <v>80</v>
      </c>
      <c r="B543" s="64"/>
      <c r="C543" s="34">
        <v>380</v>
      </c>
      <c r="D543" s="34">
        <f t="shared" ref="D543:H543" si="280">SUM(D544,D547,D570)</f>
        <v>0</v>
      </c>
      <c r="E543" s="34">
        <f t="shared" si="280"/>
        <v>380</v>
      </c>
      <c r="F543" s="34">
        <f t="shared" si="280"/>
        <v>0</v>
      </c>
      <c r="G543" s="34">
        <f t="shared" si="280"/>
        <v>0</v>
      </c>
      <c r="H543" s="35">
        <f t="shared" si="280"/>
        <v>0</v>
      </c>
      <c r="I543" s="3">
        <f t="shared" si="271"/>
        <v>380</v>
      </c>
    </row>
    <row r="544" spans="1:9" hidden="1" x14ac:dyDescent="0.2">
      <c r="A544" s="31" t="s">
        <v>30</v>
      </c>
      <c r="B544" s="55">
        <v>20</v>
      </c>
      <c r="C544" s="24">
        <v>0</v>
      </c>
      <c r="D544" s="24">
        <f t="shared" ref="D544:H544" si="281">SUM(D545)</f>
        <v>0</v>
      </c>
      <c r="E544" s="24">
        <f t="shared" si="281"/>
        <v>0</v>
      </c>
      <c r="F544" s="24">
        <f t="shared" si="281"/>
        <v>0</v>
      </c>
      <c r="G544" s="24">
        <f t="shared" si="281"/>
        <v>0</v>
      </c>
      <c r="H544" s="25">
        <f t="shared" si="281"/>
        <v>0</v>
      </c>
      <c r="I544" s="3">
        <f t="shared" si="271"/>
        <v>0</v>
      </c>
    </row>
    <row r="545" spans="1:9" hidden="1" x14ac:dyDescent="0.2">
      <c r="A545" s="27" t="s">
        <v>31</v>
      </c>
      <c r="B545" s="56" t="s">
        <v>32</v>
      </c>
      <c r="C545" s="21">
        <v>0</v>
      </c>
      <c r="D545" s="21"/>
      <c r="E545" s="21">
        <f>C545+D545</f>
        <v>0</v>
      </c>
      <c r="F545" s="21"/>
      <c r="G545" s="21"/>
      <c r="H545" s="22"/>
      <c r="I545" s="3">
        <f t="shared" si="271"/>
        <v>0</v>
      </c>
    </row>
    <row r="546" spans="1:9" hidden="1" x14ac:dyDescent="0.2">
      <c r="A546" s="27"/>
      <c r="B546" s="51"/>
      <c r="C546" s="21"/>
      <c r="D546" s="21"/>
      <c r="E546" s="21"/>
      <c r="F546" s="21"/>
      <c r="G546" s="21"/>
      <c r="H546" s="22"/>
      <c r="I546" s="3">
        <f t="shared" si="271"/>
        <v>0</v>
      </c>
    </row>
    <row r="547" spans="1:9" ht="25.5" x14ac:dyDescent="0.2">
      <c r="A547" s="31" t="s">
        <v>33</v>
      </c>
      <c r="B547" s="57">
        <v>58</v>
      </c>
      <c r="C547" s="24">
        <v>380</v>
      </c>
      <c r="D547" s="24">
        <f t="shared" ref="D547:H547" si="282">SUM(D548,D555,D562)</f>
        <v>0</v>
      </c>
      <c r="E547" s="24">
        <f t="shared" si="282"/>
        <v>380</v>
      </c>
      <c r="F547" s="24">
        <f t="shared" si="282"/>
        <v>0</v>
      </c>
      <c r="G547" s="24">
        <f t="shared" si="282"/>
        <v>0</v>
      </c>
      <c r="H547" s="25">
        <f t="shared" si="282"/>
        <v>0</v>
      </c>
      <c r="I547" s="3">
        <f t="shared" si="271"/>
        <v>380</v>
      </c>
    </row>
    <row r="548" spans="1:9" hidden="1" x14ac:dyDescent="0.2">
      <c r="A548" s="31" t="s">
        <v>34</v>
      </c>
      <c r="B548" s="58" t="s">
        <v>35</v>
      </c>
      <c r="C548" s="24">
        <v>0</v>
      </c>
      <c r="D548" s="24">
        <f t="shared" ref="D548:H548" si="283">SUM(D552,D553,D554)</f>
        <v>0</v>
      </c>
      <c r="E548" s="24">
        <f t="shared" si="283"/>
        <v>0</v>
      </c>
      <c r="F548" s="24">
        <f t="shared" si="283"/>
        <v>0</v>
      </c>
      <c r="G548" s="24">
        <f t="shared" si="283"/>
        <v>0</v>
      </c>
      <c r="H548" s="25">
        <f t="shared" si="283"/>
        <v>0</v>
      </c>
      <c r="I548" s="3">
        <f t="shared" si="271"/>
        <v>0</v>
      </c>
    </row>
    <row r="549" spans="1:9" hidden="1" x14ac:dyDescent="0.2">
      <c r="A549" s="32" t="s">
        <v>1</v>
      </c>
      <c r="B549" s="59"/>
      <c r="C549" s="24"/>
      <c r="D549" s="24"/>
      <c r="E549" s="24"/>
      <c r="F549" s="24"/>
      <c r="G549" s="24"/>
      <c r="H549" s="25"/>
      <c r="I549" s="3">
        <f t="shared" si="271"/>
        <v>0</v>
      </c>
    </row>
    <row r="550" spans="1:9" hidden="1" x14ac:dyDescent="0.2">
      <c r="A550" s="32" t="s">
        <v>36</v>
      </c>
      <c r="B550" s="59"/>
      <c r="C550" s="24">
        <v>0</v>
      </c>
      <c r="D550" s="24">
        <f t="shared" ref="D550:H550" si="284">D552+D553+D554-D551</f>
        <v>0</v>
      </c>
      <c r="E550" s="24">
        <f t="shared" si="284"/>
        <v>0</v>
      </c>
      <c r="F550" s="24">
        <f t="shared" si="284"/>
        <v>0</v>
      </c>
      <c r="G550" s="24">
        <f t="shared" si="284"/>
        <v>0</v>
      </c>
      <c r="H550" s="25">
        <f t="shared" si="284"/>
        <v>0</v>
      </c>
      <c r="I550" s="3">
        <f t="shared" si="271"/>
        <v>0</v>
      </c>
    </row>
    <row r="551" spans="1:9" hidden="1" x14ac:dyDescent="0.2">
      <c r="A551" s="32" t="s">
        <v>37</v>
      </c>
      <c r="B551" s="59"/>
      <c r="C551" s="24">
        <v>0</v>
      </c>
      <c r="D551" s="24"/>
      <c r="E551" s="24">
        <f t="shared" ref="E551:E554" si="285">C551+D551</f>
        <v>0</v>
      </c>
      <c r="F551" s="24"/>
      <c r="G551" s="24"/>
      <c r="H551" s="25"/>
      <c r="I551" s="3">
        <f t="shared" si="271"/>
        <v>0</v>
      </c>
    </row>
    <row r="552" spans="1:9" hidden="1" x14ac:dyDescent="0.2">
      <c r="A552" s="20" t="s">
        <v>38</v>
      </c>
      <c r="B552" s="60" t="s">
        <v>39</v>
      </c>
      <c r="C552" s="21">
        <v>0</v>
      </c>
      <c r="D552" s="21"/>
      <c r="E552" s="21">
        <f t="shared" si="285"/>
        <v>0</v>
      </c>
      <c r="F552" s="21"/>
      <c r="G552" s="21"/>
      <c r="H552" s="22"/>
      <c r="I552" s="3">
        <f t="shared" si="271"/>
        <v>0</v>
      </c>
    </row>
    <row r="553" spans="1:9" hidden="1" x14ac:dyDescent="0.2">
      <c r="A553" s="20" t="s">
        <v>40</v>
      </c>
      <c r="B553" s="60" t="s">
        <v>41</v>
      </c>
      <c r="C553" s="21">
        <v>0</v>
      </c>
      <c r="D553" s="21"/>
      <c r="E553" s="21">
        <f t="shared" si="285"/>
        <v>0</v>
      </c>
      <c r="F553" s="21"/>
      <c r="G553" s="21"/>
      <c r="H553" s="22"/>
      <c r="I553" s="3">
        <f t="shared" si="271"/>
        <v>0</v>
      </c>
    </row>
    <row r="554" spans="1:9" hidden="1" x14ac:dyDescent="0.2">
      <c r="A554" s="20" t="s">
        <v>42</v>
      </c>
      <c r="B554" s="61" t="s">
        <v>43</v>
      </c>
      <c r="C554" s="21">
        <v>0</v>
      </c>
      <c r="D554" s="21"/>
      <c r="E554" s="21">
        <f t="shared" si="285"/>
        <v>0</v>
      </c>
      <c r="F554" s="21"/>
      <c r="G554" s="21"/>
      <c r="H554" s="22"/>
      <c r="I554" s="3">
        <f t="shared" si="271"/>
        <v>0</v>
      </c>
    </row>
    <row r="555" spans="1:9" x14ac:dyDescent="0.2">
      <c r="A555" s="31" t="s">
        <v>44</v>
      </c>
      <c r="B555" s="62" t="s">
        <v>45</v>
      </c>
      <c r="C555" s="24">
        <v>380</v>
      </c>
      <c r="D555" s="24">
        <f t="shared" ref="D555:H555" si="286">SUM(D559,D560,D561)</f>
        <v>0</v>
      </c>
      <c r="E555" s="24">
        <f t="shared" si="286"/>
        <v>380</v>
      </c>
      <c r="F555" s="24">
        <f t="shared" si="286"/>
        <v>0</v>
      </c>
      <c r="G555" s="24">
        <f t="shared" si="286"/>
        <v>0</v>
      </c>
      <c r="H555" s="25">
        <f t="shared" si="286"/>
        <v>0</v>
      </c>
      <c r="I555" s="3">
        <f t="shared" si="271"/>
        <v>380</v>
      </c>
    </row>
    <row r="556" spans="1:9" hidden="1" x14ac:dyDescent="0.2">
      <c r="A556" s="82" t="s">
        <v>1</v>
      </c>
      <c r="B556" s="62"/>
      <c r="C556" s="24"/>
      <c r="D556" s="24"/>
      <c r="E556" s="24"/>
      <c r="F556" s="24"/>
      <c r="G556" s="24"/>
      <c r="H556" s="25"/>
      <c r="I556" s="3">
        <f t="shared" si="271"/>
        <v>0</v>
      </c>
    </row>
    <row r="557" spans="1:9" x14ac:dyDescent="0.2">
      <c r="A557" s="32" t="s">
        <v>36</v>
      </c>
      <c r="B557" s="59"/>
      <c r="C557" s="24">
        <v>332</v>
      </c>
      <c r="D557" s="24">
        <f t="shared" ref="D557:H557" si="287">D559+D560+D561-D558</f>
        <v>0</v>
      </c>
      <c r="E557" s="24">
        <f t="shared" si="287"/>
        <v>332</v>
      </c>
      <c r="F557" s="24">
        <f t="shared" si="287"/>
        <v>0</v>
      </c>
      <c r="G557" s="24">
        <f t="shared" si="287"/>
        <v>0</v>
      </c>
      <c r="H557" s="25">
        <f t="shared" si="287"/>
        <v>0</v>
      </c>
      <c r="I557" s="3">
        <f t="shared" si="271"/>
        <v>332</v>
      </c>
    </row>
    <row r="558" spans="1:9" x14ac:dyDescent="0.2">
      <c r="A558" s="32" t="s">
        <v>37</v>
      </c>
      <c r="B558" s="59"/>
      <c r="C558" s="24">
        <v>48</v>
      </c>
      <c r="D558" s="24"/>
      <c r="E558" s="24">
        <f t="shared" ref="E558:E561" si="288">C558+D558</f>
        <v>48</v>
      </c>
      <c r="F558" s="24"/>
      <c r="G558" s="24"/>
      <c r="H558" s="25"/>
      <c r="I558" s="3">
        <f t="shared" si="271"/>
        <v>48</v>
      </c>
    </row>
    <row r="559" spans="1:9" x14ac:dyDescent="0.2">
      <c r="A559" s="20" t="s">
        <v>38</v>
      </c>
      <c r="B559" s="61" t="s">
        <v>46</v>
      </c>
      <c r="C559" s="21">
        <v>58</v>
      </c>
      <c r="D559" s="21"/>
      <c r="E559" s="21">
        <f t="shared" si="288"/>
        <v>58</v>
      </c>
      <c r="F559" s="21"/>
      <c r="G559" s="21"/>
      <c r="H559" s="22"/>
      <c r="I559" s="3">
        <f t="shared" si="271"/>
        <v>58</v>
      </c>
    </row>
    <row r="560" spans="1:9" x14ac:dyDescent="0.2">
      <c r="A560" s="20" t="s">
        <v>40</v>
      </c>
      <c r="B560" s="61" t="s">
        <v>47</v>
      </c>
      <c r="C560" s="21">
        <v>322</v>
      </c>
      <c r="D560" s="21"/>
      <c r="E560" s="21">
        <f t="shared" si="288"/>
        <v>322</v>
      </c>
      <c r="F560" s="21"/>
      <c r="G560" s="21"/>
      <c r="H560" s="22"/>
      <c r="I560" s="3">
        <f t="shared" si="271"/>
        <v>322</v>
      </c>
    </row>
    <row r="561" spans="1:9" hidden="1" x14ac:dyDescent="0.2">
      <c r="A561" s="20" t="s">
        <v>42</v>
      </c>
      <c r="B561" s="61" t="s">
        <v>48</v>
      </c>
      <c r="C561" s="21">
        <v>0</v>
      </c>
      <c r="D561" s="21"/>
      <c r="E561" s="21">
        <f t="shared" si="288"/>
        <v>0</v>
      </c>
      <c r="F561" s="21"/>
      <c r="G561" s="21"/>
      <c r="H561" s="22"/>
      <c r="I561" s="3">
        <f t="shared" si="271"/>
        <v>0</v>
      </c>
    </row>
    <row r="562" spans="1:9" hidden="1" x14ac:dyDescent="0.2">
      <c r="A562" s="31" t="s">
        <v>49</v>
      </c>
      <c r="B562" s="63" t="s">
        <v>50</v>
      </c>
      <c r="C562" s="24">
        <v>0</v>
      </c>
      <c r="D562" s="24">
        <f t="shared" ref="D562:H562" si="289">SUM(D566,D567,D568)</f>
        <v>0</v>
      </c>
      <c r="E562" s="24">
        <f t="shared" si="289"/>
        <v>0</v>
      </c>
      <c r="F562" s="24">
        <f t="shared" si="289"/>
        <v>0</v>
      </c>
      <c r="G562" s="24">
        <f t="shared" si="289"/>
        <v>0</v>
      </c>
      <c r="H562" s="25">
        <f t="shared" si="289"/>
        <v>0</v>
      </c>
      <c r="I562" s="3">
        <f t="shared" si="271"/>
        <v>0</v>
      </c>
    </row>
    <row r="563" spans="1:9" hidden="1" x14ac:dyDescent="0.2">
      <c r="A563" s="82" t="s">
        <v>1</v>
      </c>
      <c r="B563" s="63"/>
      <c r="C563" s="24"/>
      <c r="D563" s="24"/>
      <c r="E563" s="24"/>
      <c r="F563" s="24"/>
      <c r="G563" s="24"/>
      <c r="H563" s="25"/>
      <c r="I563" s="3">
        <f t="shared" si="271"/>
        <v>0</v>
      </c>
    </row>
    <row r="564" spans="1:9" hidden="1" x14ac:dyDescent="0.2">
      <c r="A564" s="32" t="s">
        <v>36</v>
      </c>
      <c r="B564" s="59"/>
      <c r="C564" s="24">
        <v>0</v>
      </c>
      <c r="D564" s="24">
        <f t="shared" ref="D564:H564" si="290">D566+D567+D568-D565</f>
        <v>0</v>
      </c>
      <c r="E564" s="24">
        <f t="shared" si="290"/>
        <v>0</v>
      </c>
      <c r="F564" s="24">
        <f t="shared" si="290"/>
        <v>0</v>
      </c>
      <c r="G564" s="24">
        <f t="shared" si="290"/>
        <v>0</v>
      </c>
      <c r="H564" s="25">
        <f t="shared" si="290"/>
        <v>0</v>
      </c>
      <c r="I564" s="3">
        <f t="shared" si="271"/>
        <v>0</v>
      </c>
    </row>
    <row r="565" spans="1:9" hidden="1" x14ac:dyDescent="0.2">
      <c r="A565" s="32" t="s">
        <v>37</v>
      </c>
      <c r="B565" s="59"/>
      <c r="C565" s="24">
        <v>0</v>
      </c>
      <c r="D565" s="24"/>
      <c r="E565" s="24">
        <f t="shared" ref="E565:E568" si="291">C565+D565</f>
        <v>0</v>
      </c>
      <c r="F565" s="24"/>
      <c r="G565" s="24"/>
      <c r="H565" s="25"/>
      <c r="I565" s="3">
        <f t="shared" si="271"/>
        <v>0</v>
      </c>
    </row>
    <row r="566" spans="1:9" hidden="1" x14ac:dyDescent="0.2">
      <c r="A566" s="20" t="s">
        <v>38</v>
      </c>
      <c r="B566" s="61" t="s">
        <v>51</v>
      </c>
      <c r="C566" s="21">
        <v>0</v>
      </c>
      <c r="D566" s="21"/>
      <c r="E566" s="21">
        <f t="shared" si="291"/>
        <v>0</v>
      </c>
      <c r="F566" s="21"/>
      <c r="G566" s="21"/>
      <c r="H566" s="22"/>
      <c r="I566" s="3">
        <f t="shared" si="271"/>
        <v>0</v>
      </c>
    </row>
    <row r="567" spans="1:9" hidden="1" x14ac:dyDescent="0.2">
      <c r="A567" s="20" t="s">
        <v>40</v>
      </c>
      <c r="B567" s="61" t="s">
        <v>52</v>
      </c>
      <c r="C567" s="21">
        <v>0</v>
      </c>
      <c r="D567" s="21"/>
      <c r="E567" s="21">
        <f t="shared" si="291"/>
        <v>0</v>
      </c>
      <c r="F567" s="21"/>
      <c r="G567" s="21"/>
      <c r="H567" s="22"/>
      <c r="I567" s="3">
        <f t="shared" si="271"/>
        <v>0</v>
      </c>
    </row>
    <row r="568" spans="1:9" hidden="1" x14ac:dyDescent="0.2">
      <c r="A568" s="20" t="s">
        <v>42</v>
      </c>
      <c r="B568" s="61" t="s">
        <v>53</v>
      </c>
      <c r="C568" s="21">
        <v>0</v>
      </c>
      <c r="D568" s="21"/>
      <c r="E568" s="21">
        <f t="shared" si="291"/>
        <v>0</v>
      </c>
      <c r="F568" s="21"/>
      <c r="G568" s="21"/>
      <c r="H568" s="22"/>
      <c r="I568" s="3">
        <f t="shared" si="271"/>
        <v>0</v>
      </c>
    </row>
    <row r="569" spans="1:9" hidden="1" x14ac:dyDescent="0.2">
      <c r="A569" s="83"/>
      <c r="B569" s="95"/>
      <c r="C569" s="21"/>
      <c r="D569" s="21"/>
      <c r="E569" s="21"/>
      <c r="F569" s="21"/>
      <c r="G569" s="21"/>
      <c r="H569" s="22"/>
      <c r="I569" s="3">
        <f t="shared" si="271"/>
        <v>0</v>
      </c>
    </row>
    <row r="570" spans="1:9" hidden="1" x14ac:dyDescent="0.2">
      <c r="A570" s="26" t="s">
        <v>54</v>
      </c>
      <c r="B570" s="63" t="s">
        <v>55</v>
      </c>
      <c r="C570" s="24">
        <v>0</v>
      </c>
      <c r="D570" s="24"/>
      <c r="E570" s="24">
        <f>C570+D570</f>
        <v>0</v>
      </c>
      <c r="F570" s="24"/>
      <c r="G570" s="24"/>
      <c r="H570" s="25"/>
      <c r="I570" s="3">
        <f t="shared" si="271"/>
        <v>0</v>
      </c>
    </row>
    <row r="571" spans="1:9" hidden="1" x14ac:dyDescent="0.2">
      <c r="A571" s="83"/>
      <c r="B571" s="95"/>
      <c r="C571" s="21"/>
      <c r="D571" s="21"/>
      <c r="E571" s="21"/>
      <c r="F571" s="21"/>
      <c r="G571" s="21"/>
      <c r="H571" s="22"/>
      <c r="I571" s="3">
        <f t="shared" si="271"/>
        <v>0</v>
      </c>
    </row>
    <row r="572" spans="1:9" hidden="1" x14ac:dyDescent="0.2">
      <c r="A572" s="26" t="s">
        <v>56</v>
      </c>
      <c r="B572" s="63"/>
      <c r="C572" s="24">
        <v>0</v>
      </c>
      <c r="D572" s="24">
        <f t="shared" ref="D572:H572" si="292">D525-D543</f>
        <v>0</v>
      </c>
      <c r="E572" s="24">
        <f t="shared" si="292"/>
        <v>0</v>
      </c>
      <c r="F572" s="24">
        <f t="shared" si="292"/>
        <v>0</v>
      </c>
      <c r="G572" s="24">
        <f t="shared" si="292"/>
        <v>0</v>
      </c>
      <c r="H572" s="25">
        <f t="shared" si="292"/>
        <v>0</v>
      </c>
      <c r="I572" s="3">
        <f t="shared" si="271"/>
        <v>0</v>
      </c>
    </row>
    <row r="573" spans="1:9" hidden="1" x14ac:dyDescent="0.2">
      <c r="A573" s="81"/>
      <c r="B573" s="95"/>
      <c r="C573" s="21"/>
      <c r="D573" s="21"/>
      <c r="E573" s="21"/>
      <c r="F573" s="21"/>
      <c r="G573" s="21"/>
      <c r="H573" s="22"/>
      <c r="I573" s="3">
        <f t="shared" si="271"/>
        <v>0</v>
      </c>
    </row>
    <row r="574" spans="1:9" s="6" customFormat="1" x14ac:dyDescent="0.2">
      <c r="A574" s="77" t="s">
        <v>100</v>
      </c>
      <c r="B574" s="78"/>
      <c r="C574" s="79">
        <v>390</v>
      </c>
      <c r="D574" s="79">
        <f t="shared" ref="D574:H574" si="293">D575</f>
        <v>0</v>
      </c>
      <c r="E574" s="79">
        <f t="shared" si="293"/>
        <v>390</v>
      </c>
      <c r="F574" s="79">
        <f t="shared" si="293"/>
        <v>0</v>
      </c>
      <c r="G574" s="79">
        <f t="shared" si="293"/>
        <v>0</v>
      </c>
      <c r="H574" s="80">
        <f t="shared" si="293"/>
        <v>0</v>
      </c>
      <c r="I574" s="19">
        <f t="shared" si="271"/>
        <v>390</v>
      </c>
    </row>
    <row r="575" spans="1:9" x14ac:dyDescent="0.2">
      <c r="A575" s="33" t="s">
        <v>61</v>
      </c>
      <c r="B575" s="64"/>
      <c r="C575" s="34">
        <v>390</v>
      </c>
      <c r="D575" s="34">
        <f t="shared" ref="D575:H575" si="294">SUM(D576,D577,D578,D579)</f>
        <v>0</v>
      </c>
      <c r="E575" s="34">
        <f t="shared" si="294"/>
        <v>390</v>
      </c>
      <c r="F575" s="34">
        <f t="shared" si="294"/>
        <v>0</v>
      </c>
      <c r="G575" s="34">
        <f t="shared" si="294"/>
        <v>0</v>
      </c>
      <c r="H575" s="35">
        <f t="shared" si="294"/>
        <v>0</v>
      </c>
      <c r="I575" s="3">
        <f t="shared" si="271"/>
        <v>390</v>
      </c>
    </row>
    <row r="576" spans="1:9" x14ac:dyDescent="0.2">
      <c r="A576" s="20" t="s">
        <v>6</v>
      </c>
      <c r="B576" s="48"/>
      <c r="C576" s="21">
        <v>390</v>
      </c>
      <c r="D576" s="21">
        <v>-226</v>
      </c>
      <c r="E576" s="21">
        <f>SUM(C576,D576)</f>
        <v>164</v>
      </c>
      <c r="F576" s="21"/>
      <c r="G576" s="21"/>
      <c r="H576" s="22"/>
      <c r="I576" s="3">
        <f t="shared" si="271"/>
        <v>164</v>
      </c>
    </row>
    <row r="577" spans="1:9" hidden="1" x14ac:dyDescent="0.2">
      <c r="A577" s="20" t="s">
        <v>7</v>
      </c>
      <c r="B577" s="94"/>
      <c r="C577" s="21">
        <v>0</v>
      </c>
      <c r="D577" s="21"/>
      <c r="E577" s="21">
        <f t="shared" ref="E577:E578" si="295">SUM(C577,D577)</f>
        <v>0</v>
      </c>
      <c r="F577" s="21"/>
      <c r="G577" s="21"/>
      <c r="H577" s="22"/>
      <c r="I577" s="3">
        <f t="shared" si="271"/>
        <v>0</v>
      </c>
    </row>
    <row r="578" spans="1:9" ht="38.25" x14ac:dyDescent="0.2">
      <c r="A578" s="20" t="s">
        <v>8</v>
      </c>
      <c r="B578" s="48">
        <v>420269</v>
      </c>
      <c r="C578" s="21">
        <v>0</v>
      </c>
      <c r="D578" s="21">
        <v>30</v>
      </c>
      <c r="E578" s="21">
        <f t="shared" si="295"/>
        <v>30</v>
      </c>
      <c r="F578" s="21"/>
      <c r="G578" s="21"/>
      <c r="H578" s="22"/>
      <c r="I578" s="3">
        <f t="shared" si="271"/>
        <v>30</v>
      </c>
    </row>
    <row r="579" spans="1:9" ht="25.5" x14ac:dyDescent="0.2">
      <c r="A579" s="23" t="s">
        <v>9</v>
      </c>
      <c r="B579" s="49" t="s">
        <v>10</v>
      </c>
      <c r="C579" s="24">
        <v>0</v>
      </c>
      <c r="D579" s="24">
        <f t="shared" ref="D579:H579" si="296">SUM(D580,D584,D588)</f>
        <v>196</v>
      </c>
      <c r="E579" s="24">
        <f t="shared" si="296"/>
        <v>196</v>
      </c>
      <c r="F579" s="24">
        <f t="shared" si="296"/>
        <v>0</v>
      </c>
      <c r="G579" s="24">
        <f t="shared" si="296"/>
        <v>0</v>
      </c>
      <c r="H579" s="25">
        <f t="shared" si="296"/>
        <v>0</v>
      </c>
      <c r="I579" s="3">
        <f t="shared" si="271"/>
        <v>196</v>
      </c>
    </row>
    <row r="580" spans="1:9" hidden="1" x14ac:dyDescent="0.2">
      <c r="A580" s="26" t="s">
        <v>11</v>
      </c>
      <c r="B580" s="50" t="s">
        <v>12</v>
      </c>
      <c r="C580" s="24">
        <v>0</v>
      </c>
      <c r="D580" s="24">
        <f t="shared" ref="D580:H580" si="297">SUM(D581:D583)</f>
        <v>0</v>
      </c>
      <c r="E580" s="24">
        <f t="shared" si="297"/>
        <v>0</v>
      </c>
      <c r="F580" s="24">
        <f t="shared" si="297"/>
        <v>0</v>
      </c>
      <c r="G580" s="24">
        <f t="shared" si="297"/>
        <v>0</v>
      </c>
      <c r="H580" s="25">
        <f t="shared" si="297"/>
        <v>0</v>
      </c>
      <c r="I580" s="3">
        <f t="shared" si="271"/>
        <v>0</v>
      </c>
    </row>
    <row r="581" spans="1:9" hidden="1" x14ac:dyDescent="0.2">
      <c r="A581" s="27" t="s">
        <v>13</v>
      </c>
      <c r="B581" s="51" t="s">
        <v>14</v>
      </c>
      <c r="C581" s="21">
        <v>0</v>
      </c>
      <c r="D581" s="21"/>
      <c r="E581" s="21">
        <f t="shared" ref="E581:E583" si="298">SUM(C581,D581)</f>
        <v>0</v>
      </c>
      <c r="F581" s="21"/>
      <c r="G581" s="21"/>
      <c r="H581" s="22"/>
      <c r="I581" s="3">
        <f t="shared" si="271"/>
        <v>0</v>
      </c>
    </row>
    <row r="582" spans="1:9" hidden="1" x14ac:dyDescent="0.2">
      <c r="A582" s="27" t="s">
        <v>15</v>
      </c>
      <c r="B582" s="52" t="s">
        <v>16</v>
      </c>
      <c r="C582" s="21">
        <v>0</v>
      </c>
      <c r="D582" s="21"/>
      <c r="E582" s="21">
        <f t="shared" si="298"/>
        <v>0</v>
      </c>
      <c r="F582" s="21"/>
      <c r="G582" s="21"/>
      <c r="H582" s="22"/>
      <c r="I582" s="3">
        <f t="shared" si="271"/>
        <v>0</v>
      </c>
    </row>
    <row r="583" spans="1:9" hidden="1" x14ac:dyDescent="0.2">
      <c r="A583" s="27" t="s">
        <v>17</v>
      </c>
      <c r="B583" s="52" t="s">
        <v>18</v>
      </c>
      <c r="C583" s="21">
        <v>0</v>
      </c>
      <c r="D583" s="21"/>
      <c r="E583" s="21">
        <f t="shared" si="298"/>
        <v>0</v>
      </c>
      <c r="F583" s="21"/>
      <c r="G583" s="21"/>
      <c r="H583" s="22"/>
      <c r="I583" s="3">
        <f t="shared" si="271"/>
        <v>0</v>
      </c>
    </row>
    <row r="584" spans="1:9" x14ac:dyDescent="0.2">
      <c r="A584" s="26" t="s">
        <v>19</v>
      </c>
      <c r="B584" s="53" t="s">
        <v>20</v>
      </c>
      <c r="C584" s="24">
        <v>0</v>
      </c>
      <c r="D584" s="24">
        <f t="shared" ref="D584:H584" si="299">SUM(D585:D587)</f>
        <v>196</v>
      </c>
      <c r="E584" s="24">
        <f t="shared" si="299"/>
        <v>196</v>
      </c>
      <c r="F584" s="24">
        <f t="shared" si="299"/>
        <v>0</v>
      </c>
      <c r="G584" s="24">
        <f t="shared" si="299"/>
        <v>0</v>
      </c>
      <c r="H584" s="25">
        <f t="shared" si="299"/>
        <v>0</v>
      </c>
      <c r="I584" s="3">
        <f t="shared" si="271"/>
        <v>196</v>
      </c>
    </row>
    <row r="585" spans="1:9" x14ac:dyDescent="0.2">
      <c r="A585" s="27" t="s">
        <v>13</v>
      </c>
      <c r="B585" s="52" t="s">
        <v>21</v>
      </c>
      <c r="C585" s="21">
        <v>0</v>
      </c>
      <c r="D585" s="21">
        <v>95</v>
      </c>
      <c r="E585" s="21">
        <f t="shared" ref="E585:E587" si="300">SUM(C585,D585)</f>
        <v>95</v>
      </c>
      <c r="F585" s="21"/>
      <c r="G585" s="21"/>
      <c r="H585" s="22"/>
      <c r="I585" s="3">
        <f t="shared" si="271"/>
        <v>95</v>
      </c>
    </row>
    <row r="586" spans="1:9" x14ac:dyDescent="0.2">
      <c r="A586" s="27" t="s">
        <v>15</v>
      </c>
      <c r="B586" s="52" t="s">
        <v>22</v>
      </c>
      <c r="C586" s="21">
        <v>0</v>
      </c>
      <c r="D586" s="21">
        <v>101</v>
      </c>
      <c r="E586" s="21">
        <f t="shared" si="300"/>
        <v>101</v>
      </c>
      <c r="F586" s="21"/>
      <c r="G586" s="21"/>
      <c r="H586" s="22"/>
      <c r="I586" s="3">
        <f t="shared" si="271"/>
        <v>101</v>
      </c>
    </row>
    <row r="587" spans="1:9" hidden="1" x14ac:dyDescent="0.2">
      <c r="A587" s="27" t="s">
        <v>17</v>
      </c>
      <c r="B587" s="52" t="s">
        <v>23</v>
      </c>
      <c r="C587" s="21">
        <v>0</v>
      </c>
      <c r="D587" s="21"/>
      <c r="E587" s="21">
        <f t="shared" si="300"/>
        <v>0</v>
      </c>
      <c r="F587" s="21"/>
      <c r="G587" s="21"/>
      <c r="H587" s="22"/>
      <c r="I587" s="3">
        <f t="shared" si="271"/>
        <v>0</v>
      </c>
    </row>
    <row r="588" spans="1:9" hidden="1" x14ac:dyDescent="0.2">
      <c r="A588" s="26" t="s">
        <v>24</v>
      </c>
      <c r="B588" s="53" t="s">
        <v>25</v>
      </c>
      <c r="C588" s="24">
        <v>0</v>
      </c>
      <c r="D588" s="24">
        <f t="shared" ref="D588:H588" si="301">SUM(D589:D591)</f>
        <v>0</v>
      </c>
      <c r="E588" s="24">
        <f t="shared" si="301"/>
        <v>0</v>
      </c>
      <c r="F588" s="24">
        <f t="shared" si="301"/>
        <v>0</v>
      </c>
      <c r="G588" s="24">
        <f t="shared" si="301"/>
        <v>0</v>
      </c>
      <c r="H588" s="25">
        <f t="shared" si="301"/>
        <v>0</v>
      </c>
      <c r="I588" s="3">
        <f t="shared" si="271"/>
        <v>0</v>
      </c>
    </row>
    <row r="589" spans="1:9" hidden="1" x14ac:dyDescent="0.2">
      <c r="A589" s="27" t="s">
        <v>13</v>
      </c>
      <c r="B589" s="52" t="s">
        <v>26</v>
      </c>
      <c r="C589" s="21">
        <v>0</v>
      </c>
      <c r="D589" s="21"/>
      <c r="E589" s="21">
        <f t="shared" ref="E589:E591" si="302">SUM(C589,D589)</f>
        <v>0</v>
      </c>
      <c r="F589" s="21"/>
      <c r="G589" s="21"/>
      <c r="H589" s="22"/>
      <c r="I589" s="3">
        <f t="shared" si="271"/>
        <v>0</v>
      </c>
    </row>
    <row r="590" spans="1:9" hidden="1" x14ac:dyDescent="0.2">
      <c r="A590" s="27" t="s">
        <v>15</v>
      </c>
      <c r="B590" s="52" t="s">
        <v>27</v>
      </c>
      <c r="C590" s="21">
        <v>0</v>
      </c>
      <c r="D590" s="21"/>
      <c r="E590" s="21">
        <f t="shared" si="302"/>
        <v>0</v>
      </c>
      <c r="F590" s="21"/>
      <c r="G590" s="21"/>
      <c r="H590" s="22"/>
      <c r="I590" s="3">
        <f t="shared" ref="I590:I653" si="303">SUM(E590:H590)</f>
        <v>0</v>
      </c>
    </row>
    <row r="591" spans="1:9" hidden="1" x14ac:dyDescent="0.2">
      <c r="A591" s="27" t="s">
        <v>17</v>
      </c>
      <c r="B591" s="52" t="s">
        <v>28</v>
      </c>
      <c r="C591" s="21">
        <v>0</v>
      </c>
      <c r="D591" s="21"/>
      <c r="E591" s="21">
        <f t="shared" si="302"/>
        <v>0</v>
      </c>
      <c r="F591" s="21"/>
      <c r="G591" s="21"/>
      <c r="H591" s="22"/>
      <c r="I591" s="3">
        <f t="shared" si="303"/>
        <v>0</v>
      </c>
    </row>
    <row r="592" spans="1:9" x14ac:dyDescent="0.2">
      <c r="A592" s="33" t="s">
        <v>80</v>
      </c>
      <c r="B592" s="64"/>
      <c r="C592" s="34">
        <v>390</v>
      </c>
      <c r="D592" s="34">
        <f t="shared" ref="D592:H592" si="304">SUM(D593,D596,D619)</f>
        <v>0</v>
      </c>
      <c r="E592" s="34">
        <f t="shared" si="304"/>
        <v>390</v>
      </c>
      <c r="F592" s="34">
        <f t="shared" si="304"/>
        <v>0</v>
      </c>
      <c r="G592" s="34">
        <f t="shared" si="304"/>
        <v>0</v>
      </c>
      <c r="H592" s="35">
        <f t="shared" si="304"/>
        <v>0</v>
      </c>
      <c r="I592" s="3">
        <f t="shared" si="303"/>
        <v>390</v>
      </c>
    </row>
    <row r="593" spans="1:9" hidden="1" x14ac:dyDescent="0.2">
      <c r="A593" s="31" t="s">
        <v>30</v>
      </c>
      <c r="B593" s="55">
        <v>20</v>
      </c>
      <c r="C593" s="24">
        <v>0</v>
      </c>
      <c r="D593" s="24">
        <f t="shared" ref="D593:H593" si="305">SUM(D594)</f>
        <v>0</v>
      </c>
      <c r="E593" s="24">
        <f t="shared" si="305"/>
        <v>0</v>
      </c>
      <c r="F593" s="24">
        <f t="shared" si="305"/>
        <v>0</v>
      </c>
      <c r="G593" s="24">
        <f t="shared" si="305"/>
        <v>0</v>
      </c>
      <c r="H593" s="25">
        <f t="shared" si="305"/>
        <v>0</v>
      </c>
      <c r="I593" s="3">
        <f t="shared" si="303"/>
        <v>0</v>
      </c>
    </row>
    <row r="594" spans="1:9" hidden="1" x14ac:dyDescent="0.2">
      <c r="A594" s="27" t="s">
        <v>31</v>
      </c>
      <c r="B594" s="56" t="s">
        <v>32</v>
      </c>
      <c r="C594" s="21">
        <v>0</v>
      </c>
      <c r="D594" s="21"/>
      <c r="E594" s="21">
        <f>C594+D594</f>
        <v>0</v>
      </c>
      <c r="F594" s="21"/>
      <c r="G594" s="21"/>
      <c r="H594" s="22"/>
      <c r="I594" s="3">
        <f t="shared" si="303"/>
        <v>0</v>
      </c>
    </row>
    <row r="595" spans="1:9" hidden="1" x14ac:dyDescent="0.2">
      <c r="A595" s="27"/>
      <c r="B595" s="51"/>
      <c r="C595" s="21"/>
      <c r="D595" s="21"/>
      <c r="E595" s="21"/>
      <c r="F595" s="21"/>
      <c r="G595" s="21"/>
      <c r="H595" s="22"/>
      <c r="I595" s="3">
        <f t="shared" si="303"/>
        <v>0</v>
      </c>
    </row>
    <row r="596" spans="1:9" ht="25.5" x14ac:dyDescent="0.2">
      <c r="A596" s="31" t="s">
        <v>33</v>
      </c>
      <c r="B596" s="57">
        <v>58</v>
      </c>
      <c r="C596" s="24">
        <v>390</v>
      </c>
      <c r="D596" s="24">
        <f t="shared" ref="D596:H596" si="306">SUM(D597,D604,D611)</f>
        <v>0</v>
      </c>
      <c r="E596" s="24">
        <f t="shared" si="306"/>
        <v>390</v>
      </c>
      <c r="F596" s="24">
        <f t="shared" si="306"/>
        <v>0</v>
      </c>
      <c r="G596" s="24">
        <f t="shared" si="306"/>
        <v>0</v>
      </c>
      <c r="H596" s="25">
        <f t="shared" si="306"/>
        <v>0</v>
      </c>
      <c r="I596" s="3">
        <f t="shared" si="303"/>
        <v>390</v>
      </c>
    </row>
    <row r="597" spans="1:9" hidden="1" x14ac:dyDescent="0.2">
      <c r="A597" s="31" t="s">
        <v>34</v>
      </c>
      <c r="B597" s="58" t="s">
        <v>35</v>
      </c>
      <c r="C597" s="24">
        <v>0</v>
      </c>
      <c r="D597" s="24">
        <f t="shared" ref="D597:H597" si="307">SUM(D601,D602,D603)</f>
        <v>0</v>
      </c>
      <c r="E597" s="24">
        <f t="shared" si="307"/>
        <v>0</v>
      </c>
      <c r="F597" s="24">
        <f t="shared" si="307"/>
        <v>0</v>
      </c>
      <c r="G597" s="24">
        <f t="shared" si="307"/>
        <v>0</v>
      </c>
      <c r="H597" s="25">
        <f t="shared" si="307"/>
        <v>0</v>
      </c>
      <c r="I597" s="3">
        <f t="shared" si="303"/>
        <v>0</v>
      </c>
    </row>
    <row r="598" spans="1:9" hidden="1" x14ac:dyDescent="0.2">
      <c r="A598" s="32" t="s">
        <v>1</v>
      </c>
      <c r="B598" s="59"/>
      <c r="C598" s="24"/>
      <c r="D598" s="24"/>
      <c r="E598" s="24"/>
      <c r="F598" s="24"/>
      <c r="G598" s="24"/>
      <c r="H598" s="25"/>
      <c r="I598" s="3">
        <f t="shared" si="303"/>
        <v>0</v>
      </c>
    </row>
    <row r="599" spans="1:9" hidden="1" x14ac:dyDescent="0.2">
      <c r="A599" s="32" t="s">
        <v>36</v>
      </c>
      <c r="B599" s="59"/>
      <c r="C599" s="24">
        <v>0</v>
      </c>
      <c r="D599" s="24">
        <f t="shared" ref="D599:H599" si="308">D601+D602+D603-D600</f>
        <v>0</v>
      </c>
      <c r="E599" s="24">
        <f t="shared" si="308"/>
        <v>0</v>
      </c>
      <c r="F599" s="24">
        <f t="shared" si="308"/>
        <v>0</v>
      </c>
      <c r="G599" s="24">
        <f t="shared" si="308"/>
        <v>0</v>
      </c>
      <c r="H599" s="25">
        <f t="shared" si="308"/>
        <v>0</v>
      </c>
      <c r="I599" s="3">
        <f t="shared" si="303"/>
        <v>0</v>
      </c>
    </row>
    <row r="600" spans="1:9" hidden="1" x14ac:dyDescent="0.2">
      <c r="A600" s="32" t="s">
        <v>37</v>
      </c>
      <c r="B600" s="59"/>
      <c r="C600" s="24">
        <v>0</v>
      </c>
      <c r="D600" s="24"/>
      <c r="E600" s="24">
        <f t="shared" ref="E600:E603" si="309">C600+D600</f>
        <v>0</v>
      </c>
      <c r="F600" s="24"/>
      <c r="G600" s="24"/>
      <c r="H600" s="25"/>
      <c r="I600" s="3">
        <f t="shared" si="303"/>
        <v>0</v>
      </c>
    </row>
    <row r="601" spans="1:9" hidden="1" x14ac:dyDescent="0.2">
      <c r="A601" s="20" t="s">
        <v>38</v>
      </c>
      <c r="B601" s="60" t="s">
        <v>39</v>
      </c>
      <c r="C601" s="21">
        <v>0</v>
      </c>
      <c r="D601" s="21"/>
      <c r="E601" s="21">
        <f t="shared" si="309"/>
        <v>0</v>
      </c>
      <c r="F601" s="21"/>
      <c r="G601" s="21"/>
      <c r="H601" s="22"/>
      <c r="I601" s="3">
        <f t="shared" si="303"/>
        <v>0</v>
      </c>
    </row>
    <row r="602" spans="1:9" hidden="1" x14ac:dyDescent="0.2">
      <c r="A602" s="20" t="s">
        <v>40</v>
      </c>
      <c r="B602" s="60" t="s">
        <v>41</v>
      </c>
      <c r="C602" s="21">
        <v>0</v>
      </c>
      <c r="D602" s="21"/>
      <c r="E602" s="21">
        <f t="shared" si="309"/>
        <v>0</v>
      </c>
      <c r="F602" s="21"/>
      <c r="G602" s="21"/>
      <c r="H602" s="22"/>
      <c r="I602" s="3">
        <f t="shared" si="303"/>
        <v>0</v>
      </c>
    </row>
    <row r="603" spans="1:9" hidden="1" x14ac:dyDescent="0.2">
      <c r="A603" s="20" t="s">
        <v>42</v>
      </c>
      <c r="B603" s="61" t="s">
        <v>43</v>
      </c>
      <c r="C603" s="21">
        <v>0</v>
      </c>
      <c r="D603" s="21"/>
      <c r="E603" s="21">
        <f t="shared" si="309"/>
        <v>0</v>
      </c>
      <c r="F603" s="21"/>
      <c r="G603" s="21"/>
      <c r="H603" s="22"/>
      <c r="I603" s="3">
        <f t="shared" si="303"/>
        <v>0</v>
      </c>
    </row>
    <row r="604" spans="1:9" x14ac:dyDescent="0.2">
      <c r="A604" s="31" t="s">
        <v>44</v>
      </c>
      <c r="B604" s="62" t="s">
        <v>45</v>
      </c>
      <c r="C604" s="24">
        <v>390</v>
      </c>
      <c r="D604" s="24">
        <f t="shared" ref="D604:H604" si="310">SUM(D608,D609,D610)</f>
        <v>0</v>
      </c>
      <c r="E604" s="24">
        <f t="shared" si="310"/>
        <v>390</v>
      </c>
      <c r="F604" s="24">
        <f t="shared" si="310"/>
        <v>0</v>
      </c>
      <c r="G604" s="24">
        <f t="shared" si="310"/>
        <v>0</v>
      </c>
      <c r="H604" s="25">
        <f t="shared" si="310"/>
        <v>0</v>
      </c>
      <c r="I604" s="3">
        <f t="shared" si="303"/>
        <v>390</v>
      </c>
    </row>
    <row r="605" spans="1:9" hidden="1" x14ac:dyDescent="0.2">
      <c r="A605" s="82" t="s">
        <v>1</v>
      </c>
      <c r="B605" s="62"/>
      <c r="C605" s="24"/>
      <c r="D605" s="24"/>
      <c r="E605" s="24"/>
      <c r="F605" s="24"/>
      <c r="G605" s="24"/>
      <c r="H605" s="25"/>
      <c r="I605" s="3">
        <f t="shared" si="303"/>
        <v>0</v>
      </c>
    </row>
    <row r="606" spans="1:9" x14ac:dyDescent="0.2">
      <c r="A606" s="32" t="s">
        <v>36</v>
      </c>
      <c r="B606" s="59"/>
      <c r="C606" s="24">
        <v>380</v>
      </c>
      <c r="D606" s="24">
        <f t="shared" ref="D606:H606" si="311">D608+D609+D610-D607</f>
        <v>0</v>
      </c>
      <c r="E606" s="24">
        <f t="shared" si="311"/>
        <v>380</v>
      </c>
      <c r="F606" s="24">
        <f t="shared" si="311"/>
        <v>0</v>
      </c>
      <c r="G606" s="24">
        <f t="shared" si="311"/>
        <v>0</v>
      </c>
      <c r="H606" s="25">
        <f t="shared" si="311"/>
        <v>0</v>
      </c>
      <c r="I606" s="3">
        <f t="shared" si="303"/>
        <v>380</v>
      </c>
    </row>
    <row r="607" spans="1:9" x14ac:dyDescent="0.2">
      <c r="A607" s="32" t="s">
        <v>37</v>
      </c>
      <c r="B607" s="59"/>
      <c r="C607" s="24">
        <v>10</v>
      </c>
      <c r="D607" s="24"/>
      <c r="E607" s="24">
        <f t="shared" ref="E607:E610" si="312">C607+D607</f>
        <v>10</v>
      </c>
      <c r="F607" s="24"/>
      <c r="G607" s="24"/>
      <c r="H607" s="25"/>
      <c r="I607" s="3">
        <f t="shared" si="303"/>
        <v>10</v>
      </c>
    </row>
    <row r="608" spans="1:9" x14ac:dyDescent="0.2">
      <c r="A608" s="20" t="s">
        <v>38</v>
      </c>
      <c r="B608" s="61" t="s">
        <v>46</v>
      </c>
      <c r="C608" s="21">
        <v>60</v>
      </c>
      <c r="D608" s="21"/>
      <c r="E608" s="21">
        <f t="shared" si="312"/>
        <v>60</v>
      </c>
      <c r="F608" s="21"/>
      <c r="G608" s="21"/>
      <c r="H608" s="22"/>
      <c r="I608" s="3">
        <f t="shared" si="303"/>
        <v>60</v>
      </c>
    </row>
    <row r="609" spans="1:9" x14ac:dyDescent="0.2">
      <c r="A609" s="20" t="s">
        <v>40</v>
      </c>
      <c r="B609" s="61" t="s">
        <v>47</v>
      </c>
      <c r="C609" s="21">
        <v>330</v>
      </c>
      <c r="D609" s="21"/>
      <c r="E609" s="21">
        <f t="shared" si="312"/>
        <v>330</v>
      </c>
      <c r="F609" s="21"/>
      <c r="G609" s="21"/>
      <c r="H609" s="22"/>
      <c r="I609" s="3">
        <f t="shared" si="303"/>
        <v>330</v>
      </c>
    </row>
    <row r="610" spans="1:9" hidden="1" x14ac:dyDescent="0.2">
      <c r="A610" s="20" t="s">
        <v>42</v>
      </c>
      <c r="B610" s="61" t="s">
        <v>48</v>
      </c>
      <c r="C610" s="21">
        <v>0</v>
      </c>
      <c r="D610" s="21"/>
      <c r="E610" s="21">
        <f t="shared" si="312"/>
        <v>0</v>
      </c>
      <c r="F610" s="21"/>
      <c r="G610" s="21"/>
      <c r="H610" s="22"/>
      <c r="I610" s="3">
        <f t="shared" si="303"/>
        <v>0</v>
      </c>
    </row>
    <row r="611" spans="1:9" hidden="1" x14ac:dyDescent="0.2">
      <c r="A611" s="31" t="s">
        <v>49</v>
      </c>
      <c r="B611" s="63" t="s">
        <v>50</v>
      </c>
      <c r="C611" s="24">
        <v>0</v>
      </c>
      <c r="D611" s="24">
        <f t="shared" ref="D611:H611" si="313">SUM(D615,D616,D617)</f>
        <v>0</v>
      </c>
      <c r="E611" s="24">
        <f t="shared" si="313"/>
        <v>0</v>
      </c>
      <c r="F611" s="24">
        <f t="shared" si="313"/>
        <v>0</v>
      </c>
      <c r="G611" s="24">
        <f t="shared" si="313"/>
        <v>0</v>
      </c>
      <c r="H611" s="25">
        <f t="shared" si="313"/>
        <v>0</v>
      </c>
      <c r="I611" s="3">
        <f t="shared" si="303"/>
        <v>0</v>
      </c>
    </row>
    <row r="612" spans="1:9" hidden="1" x14ac:dyDescent="0.2">
      <c r="A612" s="82" t="s">
        <v>1</v>
      </c>
      <c r="B612" s="63"/>
      <c r="C612" s="24"/>
      <c r="D612" s="24"/>
      <c r="E612" s="24"/>
      <c r="F612" s="24"/>
      <c r="G612" s="24"/>
      <c r="H612" s="25"/>
      <c r="I612" s="3">
        <f t="shared" si="303"/>
        <v>0</v>
      </c>
    </row>
    <row r="613" spans="1:9" hidden="1" x14ac:dyDescent="0.2">
      <c r="A613" s="32" t="s">
        <v>36</v>
      </c>
      <c r="B613" s="59"/>
      <c r="C613" s="24">
        <v>0</v>
      </c>
      <c r="D613" s="24">
        <f t="shared" ref="D613:H613" si="314">D615+D616+D617-D614</f>
        <v>0</v>
      </c>
      <c r="E613" s="24">
        <f t="shared" si="314"/>
        <v>0</v>
      </c>
      <c r="F613" s="24">
        <f t="shared" si="314"/>
        <v>0</v>
      </c>
      <c r="G613" s="24">
        <f t="shared" si="314"/>
        <v>0</v>
      </c>
      <c r="H613" s="25">
        <f t="shared" si="314"/>
        <v>0</v>
      </c>
      <c r="I613" s="3">
        <f t="shared" si="303"/>
        <v>0</v>
      </c>
    </row>
    <row r="614" spans="1:9" hidden="1" x14ac:dyDescent="0.2">
      <c r="A614" s="32" t="s">
        <v>37</v>
      </c>
      <c r="B614" s="59"/>
      <c r="C614" s="24">
        <v>0</v>
      </c>
      <c r="D614" s="24"/>
      <c r="E614" s="24">
        <f t="shared" ref="E614:E617" si="315">C614+D614</f>
        <v>0</v>
      </c>
      <c r="F614" s="24"/>
      <c r="G614" s="24"/>
      <c r="H614" s="25"/>
      <c r="I614" s="3">
        <f t="shared" si="303"/>
        <v>0</v>
      </c>
    </row>
    <row r="615" spans="1:9" hidden="1" x14ac:dyDescent="0.2">
      <c r="A615" s="20" t="s">
        <v>38</v>
      </c>
      <c r="B615" s="61" t="s">
        <v>51</v>
      </c>
      <c r="C615" s="21">
        <v>0</v>
      </c>
      <c r="D615" s="21"/>
      <c r="E615" s="21">
        <f t="shared" si="315"/>
        <v>0</v>
      </c>
      <c r="F615" s="21"/>
      <c r="G615" s="21"/>
      <c r="H615" s="22"/>
      <c r="I615" s="3">
        <f t="shared" si="303"/>
        <v>0</v>
      </c>
    </row>
    <row r="616" spans="1:9" hidden="1" x14ac:dyDescent="0.2">
      <c r="A616" s="20" t="s">
        <v>40</v>
      </c>
      <c r="B616" s="61" t="s">
        <v>52</v>
      </c>
      <c r="C616" s="21">
        <v>0</v>
      </c>
      <c r="D616" s="21"/>
      <c r="E616" s="21">
        <f t="shared" si="315"/>
        <v>0</v>
      </c>
      <c r="F616" s="21"/>
      <c r="G616" s="21"/>
      <c r="H616" s="22"/>
      <c r="I616" s="3">
        <f t="shared" si="303"/>
        <v>0</v>
      </c>
    </row>
    <row r="617" spans="1:9" hidden="1" x14ac:dyDescent="0.2">
      <c r="A617" s="20" t="s">
        <v>42</v>
      </c>
      <c r="B617" s="61" t="s">
        <v>53</v>
      </c>
      <c r="C617" s="21">
        <v>0</v>
      </c>
      <c r="D617" s="21"/>
      <c r="E617" s="21">
        <f t="shared" si="315"/>
        <v>0</v>
      </c>
      <c r="F617" s="21"/>
      <c r="G617" s="21"/>
      <c r="H617" s="22"/>
      <c r="I617" s="3">
        <f t="shared" si="303"/>
        <v>0</v>
      </c>
    </row>
    <row r="618" spans="1:9" hidden="1" x14ac:dyDescent="0.2">
      <c r="A618" s="83"/>
      <c r="B618" s="95"/>
      <c r="C618" s="21"/>
      <c r="D618" s="21"/>
      <c r="E618" s="21"/>
      <c r="F618" s="21"/>
      <c r="G618" s="21"/>
      <c r="H618" s="22"/>
      <c r="I618" s="3">
        <f t="shared" si="303"/>
        <v>0</v>
      </c>
    </row>
    <row r="619" spans="1:9" hidden="1" x14ac:dyDescent="0.2">
      <c r="A619" s="26" t="s">
        <v>54</v>
      </c>
      <c r="B619" s="63" t="s">
        <v>55</v>
      </c>
      <c r="C619" s="24">
        <v>0</v>
      </c>
      <c r="D619" s="24"/>
      <c r="E619" s="24">
        <f>C619+D619</f>
        <v>0</v>
      </c>
      <c r="F619" s="24"/>
      <c r="G619" s="24"/>
      <c r="H619" s="25"/>
      <c r="I619" s="3">
        <f t="shared" si="303"/>
        <v>0</v>
      </c>
    </row>
    <row r="620" spans="1:9" hidden="1" x14ac:dyDescent="0.2">
      <c r="A620" s="83"/>
      <c r="B620" s="95"/>
      <c r="C620" s="21"/>
      <c r="D620" s="21"/>
      <c r="E620" s="21"/>
      <c r="F620" s="21"/>
      <c r="G620" s="21"/>
      <c r="H620" s="22"/>
      <c r="I620" s="3">
        <f t="shared" si="303"/>
        <v>0</v>
      </c>
    </row>
    <row r="621" spans="1:9" hidden="1" x14ac:dyDescent="0.2">
      <c r="A621" s="26" t="s">
        <v>56</v>
      </c>
      <c r="B621" s="63"/>
      <c r="C621" s="24">
        <v>0</v>
      </c>
      <c r="D621" s="24">
        <f t="shared" ref="D621:H621" si="316">D574-D592</f>
        <v>0</v>
      </c>
      <c r="E621" s="24">
        <f t="shared" si="316"/>
        <v>0</v>
      </c>
      <c r="F621" s="24">
        <f t="shared" si="316"/>
        <v>0</v>
      </c>
      <c r="G621" s="24">
        <f t="shared" si="316"/>
        <v>0</v>
      </c>
      <c r="H621" s="25">
        <f t="shared" si="316"/>
        <v>0</v>
      </c>
      <c r="I621" s="3">
        <f t="shared" si="303"/>
        <v>0</v>
      </c>
    </row>
    <row r="622" spans="1:9" hidden="1" x14ac:dyDescent="0.2">
      <c r="A622" s="81"/>
      <c r="B622" s="95"/>
      <c r="C622" s="21"/>
      <c r="D622" s="21"/>
      <c r="E622" s="21"/>
      <c r="F622" s="21"/>
      <c r="G622" s="21"/>
      <c r="H622" s="22"/>
      <c r="I622" s="3">
        <f t="shared" si="303"/>
        <v>0</v>
      </c>
    </row>
    <row r="623" spans="1:9" s="6" customFormat="1" x14ac:dyDescent="0.2">
      <c r="A623" s="28" t="s">
        <v>95</v>
      </c>
      <c r="B623" s="54" t="s">
        <v>29</v>
      </c>
      <c r="C623" s="29">
        <v>4034</v>
      </c>
      <c r="D623" s="29">
        <f t="shared" ref="D623:H623" si="317">D653</f>
        <v>0</v>
      </c>
      <c r="E623" s="29">
        <f t="shared" si="317"/>
        <v>4034</v>
      </c>
      <c r="F623" s="29">
        <f t="shared" si="317"/>
        <v>1281.8</v>
      </c>
      <c r="G623" s="29">
        <f t="shared" si="317"/>
        <v>612</v>
      </c>
      <c r="H623" s="30">
        <f t="shared" si="317"/>
        <v>612</v>
      </c>
      <c r="I623" s="19">
        <f t="shared" si="303"/>
        <v>6539.8</v>
      </c>
    </row>
    <row r="624" spans="1:9" x14ac:dyDescent="0.2">
      <c r="A624" s="33" t="s">
        <v>80</v>
      </c>
      <c r="B624" s="64"/>
      <c r="C624" s="34">
        <v>4034</v>
      </c>
      <c r="D624" s="34">
        <f t="shared" ref="D624:H624" si="318">SUM(D625,D628,D651)</f>
        <v>0</v>
      </c>
      <c r="E624" s="34">
        <f t="shared" si="318"/>
        <v>4034</v>
      </c>
      <c r="F624" s="34">
        <f t="shared" si="318"/>
        <v>1281.8</v>
      </c>
      <c r="G624" s="34">
        <f t="shared" si="318"/>
        <v>612</v>
      </c>
      <c r="H624" s="35">
        <f t="shared" si="318"/>
        <v>612</v>
      </c>
      <c r="I624" s="3">
        <f t="shared" si="303"/>
        <v>6539.8</v>
      </c>
    </row>
    <row r="625" spans="1:9" x14ac:dyDescent="0.2">
      <c r="A625" s="31" t="s">
        <v>30</v>
      </c>
      <c r="B625" s="55">
        <v>20</v>
      </c>
      <c r="C625" s="24">
        <v>2</v>
      </c>
      <c r="D625" s="24">
        <f t="shared" ref="D625:H625" si="319">SUM(D626)</f>
        <v>0</v>
      </c>
      <c r="E625" s="24">
        <f t="shared" si="319"/>
        <v>2</v>
      </c>
      <c r="F625" s="24">
        <f t="shared" si="319"/>
        <v>0</v>
      </c>
      <c r="G625" s="24">
        <f t="shared" si="319"/>
        <v>0</v>
      </c>
      <c r="H625" s="25">
        <f t="shared" si="319"/>
        <v>0</v>
      </c>
      <c r="I625" s="3">
        <f t="shared" si="303"/>
        <v>2</v>
      </c>
    </row>
    <row r="626" spans="1:9" x14ac:dyDescent="0.2">
      <c r="A626" s="27" t="s">
        <v>31</v>
      </c>
      <c r="B626" s="56" t="s">
        <v>32</v>
      </c>
      <c r="C626" s="21">
        <v>2</v>
      </c>
      <c r="D626" s="21">
        <f>D673</f>
        <v>0</v>
      </c>
      <c r="E626" s="21">
        <f>C626+D626</f>
        <v>2</v>
      </c>
      <c r="F626" s="21">
        <f t="shared" ref="F626:H626" si="320">F673</f>
        <v>0</v>
      </c>
      <c r="G626" s="21">
        <f t="shared" si="320"/>
        <v>0</v>
      </c>
      <c r="H626" s="22">
        <f t="shared" si="320"/>
        <v>0</v>
      </c>
      <c r="I626" s="3">
        <f t="shared" si="303"/>
        <v>2</v>
      </c>
    </row>
    <row r="627" spans="1:9" hidden="1" x14ac:dyDescent="0.2">
      <c r="A627" s="27"/>
      <c r="B627" s="51"/>
      <c r="C627" s="21"/>
      <c r="D627" s="21"/>
      <c r="E627" s="21"/>
      <c r="F627" s="21"/>
      <c r="G627" s="21"/>
      <c r="H627" s="22"/>
      <c r="I627" s="3">
        <f t="shared" si="303"/>
        <v>0</v>
      </c>
    </row>
    <row r="628" spans="1:9" ht="25.5" x14ac:dyDescent="0.2">
      <c r="A628" s="31" t="s">
        <v>33</v>
      </c>
      <c r="B628" s="57">
        <v>58</v>
      </c>
      <c r="C628" s="24">
        <v>4032</v>
      </c>
      <c r="D628" s="24">
        <f t="shared" ref="D628:H628" si="321">SUM(D629,D636,D643)</f>
        <v>0</v>
      </c>
      <c r="E628" s="24">
        <f t="shared" si="321"/>
        <v>4032</v>
      </c>
      <c r="F628" s="24">
        <f t="shared" si="321"/>
        <v>1281.8</v>
      </c>
      <c r="G628" s="24">
        <f t="shared" si="321"/>
        <v>612</v>
      </c>
      <c r="H628" s="25">
        <f t="shared" si="321"/>
        <v>612</v>
      </c>
      <c r="I628" s="3">
        <f t="shared" si="303"/>
        <v>6537.8</v>
      </c>
    </row>
    <row r="629" spans="1:9" x14ac:dyDescent="0.2">
      <c r="A629" s="31" t="s">
        <v>34</v>
      </c>
      <c r="B629" s="58" t="s">
        <v>35</v>
      </c>
      <c r="C629" s="24">
        <v>4032</v>
      </c>
      <c r="D629" s="24">
        <f t="shared" ref="D629:H629" si="322">SUM(D633,D634,D635)</f>
        <v>0</v>
      </c>
      <c r="E629" s="24">
        <f t="shared" si="322"/>
        <v>4032</v>
      </c>
      <c r="F629" s="24">
        <f t="shared" si="322"/>
        <v>1281.8</v>
      </c>
      <c r="G629" s="24">
        <f t="shared" si="322"/>
        <v>612</v>
      </c>
      <c r="H629" s="25">
        <f t="shared" si="322"/>
        <v>612</v>
      </c>
      <c r="I629" s="3">
        <f t="shared" si="303"/>
        <v>6537.8</v>
      </c>
    </row>
    <row r="630" spans="1:9" hidden="1" x14ac:dyDescent="0.2">
      <c r="A630" s="32" t="s">
        <v>1</v>
      </c>
      <c r="B630" s="59"/>
      <c r="C630" s="24"/>
      <c r="D630" s="24"/>
      <c r="E630" s="24"/>
      <c r="F630" s="24"/>
      <c r="G630" s="24"/>
      <c r="H630" s="25"/>
      <c r="I630" s="3">
        <f t="shared" si="303"/>
        <v>0</v>
      </c>
    </row>
    <row r="631" spans="1:9" x14ac:dyDescent="0.2">
      <c r="A631" s="32" t="s">
        <v>36</v>
      </c>
      <c r="B631" s="59"/>
      <c r="C631" s="24">
        <v>654</v>
      </c>
      <c r="D631" s="24">
        <f t="shared" ref="D631:H631" si="323">D633+D634+D635-D632</f>
        <v>0</v>
      </c>
      <c r="E631" s="24">
        <f t="shared" si="323"/>
        <v>654</v>
      </c>
      <c r="F631" s="24">
        <f t="shared" si="323"/>
        <v>1281.8</v>
      </c>
      <c r="G631" s="24">
        <f t="shared" si="323"/>
        <v>612</v>
      </c>
      <c r="H631" s="25">
        <f t="shared" si="323"/>
        <v>612</v>
      </c>
      <c r="I631" s="3">
        <f t="shared" si="303"/>
        <v>3159.8</v>
      </c>
    </row>
    <row r="632" spans="1:9" x14ac:dyDescent="0.2">
      <c r="A632" s="32" t="s">
        <v>37</v>
      </c>
      <c r="B632" s="59"/>
      <c r="C632" s="24">
        <v>3378</v>
      </c>
      <c r="D632" s="24">
        <f t="shared" ref="D632:H635" si="324">D679</f>
        <v>0</v>
      </c>
      <c r="E632" s="24">
        <f t="shared" si="324"/>
        <v>3378</v>
      </c>
      <c r="F632" s="24">
        <f t="shared" si="324"/>
        <v>0</v>
      </c>
      <c r="G632" s="24">
        <f t="shared" si="324"/>
        <v>0</v>
      </c>
      <c r="H632" s="25">
        <f t="shared" si="324"/>
        <v>0</v>
      </c>
      <c r="I632" s="3">
        <f t="shared" si="303"/>
        <v>3378</v>
      </c>
    </row>
    <row r="633" spans="1:9" x14ac:dyDescent="0.2">
      <c r="A633" s="20" t="s">
        <v>38</v>
      </c>
      <c r="B633" s="60" t="s">
        <v>39</v>
      </c>
      <c r="C633" s="21">
        <v>605</v>
      </c>
      <c r="D633" s="21">
        <f t="shared" si="324"/>
        <v>0</v>
      </c>
      <c r="E633" s="21">
        <f t="shared" ref="E633:E635" si="325">C633+D633</f>
        <v>605</v>
      </c>
      <c r="F633" s="21">
        <f t="shared" si="324"/>
        <v>0</v>
      </c>
      <c r="G633" s="21">
        <f t="shared" si="324"/>
        <v>0</v>
      </c>
      <c r="H633" s="22">
        <f t="shared" si="324"/>
        <v>0</v>
      </c>
      <c r="I633" s="3">
        <f t="shared" si="303"/>
        <v>605</v>
      </c>
    </row>
    <row r="634" spans="1:9" x14ac:dyDescent="0.2">
      <c r="A634" s="20" t="s">
        <v>40</v>
      </c>
      <c r="B634" s="60" t="s">
        <v>41</v>
      </c>
      <c r="C634" s="21">
        <v>3427</v>
      </c>
      <c r="D634" s="21">
        <f t="shared" si="324"/>
        <v>0</v>
      </c>
      <c r="E634" s="21">
        <f t="shared" si="325"/>
        <v>3427</v>
      </c>
      <c r="F634" s="21">
        <f t="shared" si="324"/>
        <v>0</v>
      </c>
      <c r="G634" s="21">
        <f t="shared" si="324"/>
        <v>0</v>
      </c>
      <c r="H634" s="22">
        <f t="shared" si="324"/>
        <v>0</v>
      </c>
      <c r="I634" s="3">
        <f t="shared" si="303"/>
        <v>3427</v>
      </c>
    </row>
    <row r="635" spans="1:9" x14ac:dyDescent="0.2">
      <c r="A635" s="20" t="s">
        <v>42</v>
      </c>
      <c r="B635" s="61" t="s">
        <v>43</v>
      </c>
      <c r="C635" s="21">
        <v>0</v>
      </c>
      <c r="D635" s="21">
        <f t="shared" si="324"/>
        <v>0</v>
      </c>
      <c r="E635" s="21">
        <f t="shared" si="325"/>
        <v>0</v>
      </c>
      <c r="F635" s="21">
        <f t="shared" si="324"/>
        <v>1281.8</v>
      </c>
      <c r="G635" s="21">
        <f t="shared" si="324"/>
        <v>612</v>
      </c>
      <c r="H635" s="22">
        <f t="shared" si="324"/>
        <v>612</v>
      </c>
      <c r="I635" s="3">
        <f t="shared" si="303"/>
        <v>2505.8000000000002</v>
      </c>
    </row>
    <row r="636" spans="1:9" hidden="1" x14ac:dyDescent="0.2">
      <c r="A636" s="31" t="s">
        <v>44</v>
      </c>
      <c r="B636" s="62" t="s">
        <v>45</v>
      </c>
      <c r="C636" s="24">
        <v>0</v>
      </c>
      <c r="D636" s="24">
        <f t="shared" ref="D636:H636" si="326">SUM(D640,D641,D642)</f>
        <v>0</v>
      </c>
      <c r="E636" s="24">
        <f t="shared" si="326"/>
        <v>0</v>
      </c>
      <c r="F636" s="24">
        <f t="shared" si="326"/>
        <v>0</v>
      </c>
      <c r="G636" s="24">
        <f t="shared" si="326"/>
        <v>0</v>
      </c>
      <c r="H636" s="25">
        <f t="shared" si="326"/>
        <v>0</v>
      </c>
      <c r="I636" s="3">
        <f t="shared" si="303"/>
        <v>0</v>
      </c>
    </row>
    <row r="637" spans="1:9" hidden="1" x14ac:dyDescent="0.2">
      <c r="A637" s="82" t="s">
        <v>1</v>
      </c>
      <c r="B637" s="62"/>
      <c r="C637" s="24"/>
      <c r="D637" s="24"/>
      <c r="E637" s="24"/>
      <c r="F637" s="24"/>
      <c r="G637" s="24"/>
      <c r="H637" s="25"/>
      <c r="I637" s="3">
        <f t="shared" si="303"/>
        <v>0</v>
      </c>
    </row>
    <row r="638" spans="1:9" hidden="1" x14ac:dyDescent="0.2">
      <c r="A638" s="32" t="s">
        <v>36</v>
      </c>
      <c r="B638" s="59"/>
      <c r="C638" s="24">
        <v>0</v>
      </c>
      <c r="D638" s="24">
        <f t="shared" ref="D638:H638" si="327">D640+D641+D642-D639</f>
        <v>0</v>
      </c>
      <c r="E638" s="24">
        <f t="shared" si="327"/>
        <v>0</v>
      </c>
      <c r="F638" s="24">
        <f t="shared" si="327"/>
        <v>0</v>
      </c>
      <c r="G638" s="24">
        <f t="shared" si="327"/>
        <v>0</v>
      </c>
      <c r="H638" s="25">
        <f t="shared" si="327"/>
        <v>0</v>
      </c>
      <c r="I638" s="3">
        <f t="shared" si="303"/>
        <v>0</v>
      </c>
    </row>
    <row r="639" spans="1:9" hidden="1" x14ac:dyDescent="0.2">
      <c r="A639" s="32" t="s">
        <v>37</v>
      </c>
      <c r="B639" s="59"/>
      <c r="C639" s="24">
        <v>0</v>
      </c>
      <c r="D639" s="24">
        <f t="shared" ref="D639:H642" si="328">D686</f>
        <v>0</v>
      </c>
      <c r="E639" s="24">
        <f t="shared" si="328"/>
        <v>0</v>
      </c>
      <c r="F639" s="24">
        <f t="shared" si="328"/>
        <v>0</v>
      </c>
      <c r="G639" s="24">
        <f t="shared" si="328"/>
        <v>0</v>
      </c>
      <c r="H639" s="25">
        <f t="shared" si="328"/>
        <v>0</v>
      </c>
      <c r="I639" s="3">
        <f t="shared" si="303"/>
        <v>0</v>
      </c>
    </row>
    <row r="640" spans="1:9" hidden="1" x14ac:dyDescent="0.2">
      <c r="A640" s="20" t="s">
        <v>38</v>
      </c>
      <c r="B640" s="61" t="s">
        <v>46</v>
      </c>
      <c r="C640" s="21">
        <v>0</v>
      </c>
      <c r="D640" s="21">
        <f t="shared" si="328"/>
        <v>0</v>
      </c>
      <c r="E640" s="21">
        <f t="shared" ref="E640:E642" si="329">C640+D640</f>
        <v>0</v>
      </c>
      <c r="F640" s="21">
        <f t="shared" si="328"/>
        <v>0</v>
      </c>
      <c r="G640" s="21">
        <f t="shared" si="328"/>
        <v>0</v>
      </c>
      <c r="H640" s="22">
        <f t="shared" si="328"/>
        <v>0</v>
      </c>
      <c r="I640" s="3">
        <f t="shared" si="303"/>
        <v>0</v>
      </c>
    </row>
    <row r="641" spans="1:9" hidden="1" x14ac:dyDescent="0.2">
      <c r="A641" s="20" t="s">
        <v>40</v>
      </c>
      <c r="B641" s="61" t="s">
        <v>47</v>
      </c>
      <c r="C641" s="21">
        <v>0</v>
      </c>
      <c r="D641" s="21">
        <f t="shared" si="328"/>
        <v>0</v>
      </c>
      <c r="E641" s="21">
        <f t="shared" si="329"/>
        <v>0</v>
      </c>
      <c r="F641" s="21">
        <f t="shared" si="328"/>
        <v>0</v>
      </c>
      <c r="G641" s="21">
        <f t="shared" si="328"/>
        <v>0</v>
      </c>
      <c r="H641" s="22">
        <f t="shared" si="328"/>
        <v>0</v>
      </c>
      <c r="I641" s="3">
        <f t="shared" si="303"/>
        <v>0</v>
      </c>
    </row>
    <row r="642" spans="1:9" hidden="1" x14ac:dyDescent="0.2">
      <c r="A642" s="20" t="s">
        <v>42</v>
      </c>
      <c r="B642" s="61" t="s">
        <v>48</v>
      </c>
      <c r="C642" s="21">
        <v>0</v>
      </c>
      <c r="D642" s="21">
        <f t="shared" si="328"/>
        <v>0</v>
      </c>
      <c r="E642" s="21">
        <f t="shared" si="329"/>
        <v>0</v>
      </c>
      <c r="F642" s="21">
        <f t="shared" si="328"/>
        <v>0</v>
      </c>
      <c r="G642" s="21">
        <f t="shared" si="328"/>
        <v>0</v>
      </c>
      <c r="H642" s="22">
        <f t="shared" si="328"/>
        <v>0</v>
      </c>
      <c r="I642" s="3">
        <f t="shared" si="303"/>
        <v>0</v>
      </c>
    </row>
    <row r="643" spans="1:9" hidden="1" x14ac:dyDescent="0.2">
      <c r="A643" s="31" t="s">
        <v>49</v>
      </c>
      <c r="B643" s="63" t="s">
        <v>50</v>
      </c>
      <c r="C643" s="24">
        <v>0</v>
      </c>
      <c r="D643" s="24">
        <f t="shared" ref="D643:H643" si="330">SUM(D647,D648,D649)</f>
        <v>0</v>
      </c>
      <c r="E643" s="24">
        <f t="shared" si="330"/>
        <v>0</v>
      </c>
      <c r="F643" s="24">
        <f t="shared" si="330"/>
        <v>0</v>
      </c>
      <c r="G643" s="24">
        <f t="shared" si="330"/>
        <v>0</v>
      </c>
      <c r="H643" s="25">
        <f t="shared" si="330"/>
        <v>0</v>
      </c>
      <c r="I643" s="3">
        <f t="shared" si="303"/>
        <v>0</v>
      </c>
    </row>
    <row r="644" spans="1:9" hidden="1" x14ac:dyDescent="0.2">
      <c r="A644" s="82" t="s">
        <v>1</v>
      </c>
      <c r="B644" s="63"/>
      <c r="C644" s="24"/>
      <c r="D644" s="24"/>
      <c r="E644" s="24"/>
      <c r="F644" s="24"/>
      <c r="G644" s="24"/>
      <c r="H644" s="25"/>
      <c r="I644" s="3">
        <f t="shared" si="303"/>
        <v>0</v>
      </c>
    </row>
    <row r="645" spans="1:9" hidden="1" x14ac:dyDescent="0.2">
      <c r="A645" s="32" t="s">
        <v>36</v>
      </c>
      <c r="B645" s="59"/>
      <c r="C645" s="24">
        <v>0</v>
      </c>
      <c r="D645" s="24">
        <f t="shared" ref="D645:H645" si="331">D647+D648+D649-D646</f>
        <v>0</v>
      </c>
      <c r="E645" s="24">
        <f t="shared" si="331"/>
        <v>0</v>
      </c>
      <c r="F645" s="24">
        <f t="shared" si="331"/>
        <v>0</v>
      </c>
      <c r="G645" s="24">
        <f t="shared" si="331"/>
        <v>0</v>
      </c>
      <c r="H645" s="25">
        <f t="shared" si="331"/>
        <v>0</v>
      </c>
      <c r="I645" s="3">
        <f t="shared" si="303"/>
        <v>0</v>
      </c>
    </row>
    <row r="646" spans="1:9" hidden="1" x14ac:dyDescent="0.2">
      <c r="A646" s="32" t="s">
        <v>37</v>
      </c>
      <c r="B646" s="59"/>
      <c r="C646" s="24">
        <v>0</v>
      </c>
      <c r="D646" s="24">
        <f t="shared" ref="D646:H649" si="332">D693</f>
        <v>0</v>
      </c>
      <c r="E646" s="24">
        <f t="shared" si="332"/>
        <v>0</v>
      </c>
      <c r="F646" s="24">
        <f t="shared" si="332"/>
        <v>0</v>
      </c>
      <c r="G646" s="24">
        <f t="shared" si="332"/>
        <v>0</v>
      </c>
      <c r="H646" s="25">
        <f t="shared" si="332"/>
        <v>0</v>
      </c>
      <c r="I646" s="3">
        <f t="shared" si="303"/>
        <v>0</v>
      </c>
    </row>
    <row r="647" spans="1:9" hidden="1" x14ac:dyDescent="0.2">
      <c r="A647" s="20" t="s">
        <v>38</v>
      </c>
      <c r="B647" s="61" t="s">
        <v>51</v>
      </c>
      <c r="C647" s="21">
        <v>0</v>
      </c>
      <c r="D647" s="21">
        <f t="shared" si="332"/>
        <v>0</v>
      </c>
      <c r="E647" s="21">
        <f t="shared" ref="E647:E649" si="333">C647+D647</f>
        <v>0</v>
      </c>
      <c r="F647" s="21">
        <f t="shared" si="332"/>
        <v>0</v>
      </c>
      <c r="G647" s="21">
        <f t="shared" si="332"/>
        <v>0</v>
      </c>
      <c r="H647" s="22">
        <f t="shared" si="332"/>
        <v>0</v>
      </c>
      <c r="I647" s="3">
        <f t="shared" si="303"/>
        <v>0</v>
      </c>
    </row>
    <row r="648" spans="1:9" hidden="1" x14ac:dyDescent="0.2">
      <c r="A648" s="20" t="s">
        <v>40</v>
      </c>
      <c r="B648" s="61" t="s">
        <v>52</v>
      </c>
      <c r="C648" s="21">
        <v>0</v>
      </c>
      <c r="D648" s="21">
        <f t="shared" si="332"/>
        <v>0</v>
      </c>
      <c r="E648" s="21">
        <f t="shared" si="333"/>
        <v>0</v>
      </c>
      <c r="F648" s="21">
        <f t="shared" si="332"/>
        <v>0</v>
      </c>
      <c r="G648" s="21">
        <f t="shared" si="332"/>
        <v>0</v>
      </c>
      <c r="H648" s="22">
        <f t="shared" si="332"/>
        <v>0</v>
      </c>
      <c r="I648" s="3">
        <f t="shared" si="303"/>
        <v>0</v>
      </c>
    </row>
    <row r="649" spans="1:9" hidden="1" x14ac:dyDescent="0.2">
      <c r="A649" s="20" t="s">
        <v>42</v>
      </c>
      <c r="B649" s="61" t="s">
        <v>53</v>
      </c>
      <c r="C649" s="21">
        <v>0</v>
      </c>
      <c r="D649" s="21">
        <f t="shared" si="332"/>
        <v>0</v>
      </c>
      <c r="E649" s="21">
        <f t="shared" si="333"/>
        <v>0</v>
      </c>
      <c r="F649" s="21">
        <f t="shared" si="332"/>
        <v>0</v>
      </c>
      <c r="G649" s="21">
        <f t="shared" si="332"/>
        <v>0</v>
      </c>
      <c r="H649" s="22">
        <f t="shared" si="332"/>
        <v>0</v>
      </c>
      <c r="I649" s="3">
        <f t="shared" si="303"/>
        <v>0</v>
      </c>
    </row>
    <row r="650" spans="1:9" hidden="1" x14ac:dyDescent="0.2">
      <c r="A650" s="83"/>
      <c r="B650" s="95"/>
      <c r="C650" s="21"/>
      <c r="D650" s="21"/>
      <c r="E650" s="21"/>
      <c r="F650" s="21"/>
      <c r="G650" s="21"/>
      <c r="H650" s="22"/>
      <c r="I650" s="3">
        <f t="shared" si="303"/>
        <v>0</v>
      </c>
    </row>
    <row r="651" spans="1:9" hidden="1" x14ac:dyDescent="0.2">
      <c r="A651" s="26" t="s">
        <v>54</v>
      </c>
      <c r="B651" s="63" t="s">
        <v>55</v>
      </c>
      <c r="C651" s="24">
        <v>0</v>
      </c>
      <c r="D651" s="24">
        <f t="shared" ref="D651" si="334">D698</f>
        <v>0</v>
      </c>
      <c r="E651" s="24">
        <f>C651+D651</f>
        <v>0</v>
      </c>
      <c r="F651" s="24">
        <f t="shared" ref="F651:H651" si="335">F698</f>
        <v>0</v>
      </c>
      <c r="G651" s="24">
        <f t="shared" si="335"/>
        <v>0</v>
      </c>
      <c r="H651" s="25">
        <f t="shared" si="335"/>
        <v>0</v>
      </c>
      <c r="I651" s="3">
        <f t="shared" si="303"/>
        <v>0</v>
      </c>
    </row>
    <row r="652" spans="1:9" hidden="1" x14ac:dyDescent="0.2">
      <c r="A652" s="81"/>
      <c r="B652" s="95"/>
      <c r="C652" s="21"/>
      <c r="D652" s="21"/>
      <c r="E652" s="21"/>
      <c r="F652" s="21"/>
      <c r="G652" s="21"/>
      <c r="H652" s="22"/>
      <c r="I652" s="3">
        <f t="shared" si="303"/>
        <v>0</v>
      </c>
    </row>
    <row r="653" spans="1:9" s="6" customFormat="1" ht="25.5" x14ac:dyDescent="0.2">
      <c r="A653" s="77" t="s">
        <v>71</v>
      </c>
      <c r="B653" s="78"/>
      <c r="C653" s="79">
        <v>4034</v>
      </c>
      <c r="D653" s="79">
        <f t="shared" ref="D653:H653" si="336">D654</f>
        <v>0</v>
      </c>
      <c r="E653" s="79">
        <f t="shared" si="336"/>
        <v>4034</v>
      </c>
      <c r="F653" s="79">
        <f t="shared" si="336"/>
        <v>1281.8</v>
      </c>
      <c r="G653" s="79">
        <f t="shared" si="336"/>
        <v>612</v>
      </c>
      <c r="H653" s="80">
        <f t="shared" si="336"/>
        <v>612</v>
      </c>
      <c r="I653" s="19">
        <f t="shared" si="303"/>
        <v>6539.8</v>
      </c>
    </row>
    <row r="654" spans="1:9" s="40" customFormat="1" x14ac:dyDescent="0.2">
      <c r="A654" s="36" t="s">
        <v>61</v>
      </c>
      <c r="B654" s="65"/>
      <c r="C654" s="37">
        <v>4034</v>
      </c>
      <c r="D654" s="37">
        <f t="shared" ref="D654:H654" si="337">SUM(D655,D656,D657,D658)</f>
        <v>0</v>
      </c>
      <c r="E654" s="37">
        <f t="shared" si="337"/>
        <v>4034</v>
      </c>
      <c r="F654" s="37">
        <f t="shared" si="337"/>
        <v>1281.8</v>
      </c>
      <c r="G654" s="37">
        <f t="shared" si="337"/>
        <v>612</v>
      </c>
      <c r="H654" s="38">
        <f t="shared" si="337"/>
        <v>612</v>
      </c>
      <c r="I654" s="39">
        <f t="shared" ref="I654:I717" si="338">SUM(E654:H654)</f>
        <v>6539.8</v>
      </c>
    </row>
    <row r="655" spans="1:9" x14ac:dyDescent="0.2">
      <c r="A655" s="20" t="s">
        <v>6</v>
      </c>
      <c r="B655" s="48"/>
      <c r="C655" s="21">
        <v>2715</v>
      </c>
      <c r="D655" s="21"/>
      <c r="E655" s="21">
        <f>SUM(C655,D655)</f>
        <v>2715</v>
      </c>
      <c r="F655" s="21">
        <f>612+669.8</f>
        <v>1281.8</v>
      </c>
      <c r="G655" s="21">
        <v>612</v>
      </c>
      <c r="H655" s="22">
        <v>612</v>
      </c>
      <c r="I655" s="3">
        <f t="shared" si="338"/>
        <v>5220.8</v>
      </c>
    </row>
    <row r="656" spans="1:9" hidden="1" x14ac:dyDescent="0.2">
      <c r="A656" s="20" t="s">
        <v>7</v>
      </c>
      <c r="B656" s="94"/>
      <c r="C656" s="21">
        <v>0</v>
      </c>
      <c r="D656" s="21"/>
      <c r="E656" s="21">
        <f t="shared" ref="E656:E657" si="339">SUM(C656,D656)</f>
        <v>0</v>
      </c>
      <c r="F656" s="21"/>
      <c r="G656" s="21"/>
      <c r="H656" s="22"/>
      <c r="I656" s="3">
        <f t="shared" si="338"/>
        <v>0</v>
      </c>
    </row>
    <row r="657" spans="1:9" ht="38.25" hidden="1" x14ac:dyDescent="0.2">
      <c r="A657" s="20" t="s">
        <v>8</v>
      </c>
      <c r="B657" s="48">
        <v>420269</v>
      </c>
      <c r="C657" s="21">
        <v>0</v>
      </c>
      <c r="D657" s="21"/>
      <c r="E657" s="21">
        <f t="shared" si="339"/>
        <v>0</v>
      </c>
      <c r="F657" s="21"/>
      <c r="G657" s="21"/>
      <c r="H657" s="22"/>
      <c r="I657" s="3">
        <f t="shared" si="338"/>
        <v>0</v>
      </c>
    </row>
    <row r="658" spans="1:9" ht="25.5" x14ac:dyDescent="0.2">
      <c r="A658" s="23" t="s">
        <v>9</v>
      </c>
      <c r="B658" s="49" t="s">
        <v>10</v>
      </c>
      <c r="C658" s="24">
        <v>1319</v>
      </c>
      <c r="D658" s="24">
        <f t="shared" ref="D658:H658" si="340">SUM(D659,D663,D667)</f>
        <v>0</v>
      </c>
      <c r="E658" s="24">
        <f t="shared" si="340"/>
        <v>1319</v>
      </c>
      <c r="F658" s="24">
        <f t="shared" si="340"/>
        <v>0</v>
      </c>
      <c r="G658" s="24">
        <f t="shared" si="340"/>
        <v>0</v>
      </c>
      <c r="H658" s="25">
        <f t="shared" si="340"/>
        <v>0</v>
      </c>
      <c r="I658" s="3">
        <f t="shared" si="338"/>
        <v>1319</v>
      </c>
    </row>
    <row r="659" spans="1:9" x14ac:dyDescent="0.2">
      <c r="A659" s="26" t="s">
        <v>11</v>
      </c>
      <c r="B659" s="50" t="s">
        <v>12</v>
      </c>
      <c r="C659" s="24">
        <v>1319</v>
      </c>
      <c r="D659" s="24">
        <f t="shared" ref="D659:H659" si="341">SUM(D660:D662)</f>
        <v>0</v>
      </c>
      <c r="E659" s="24">
        <f t="shared" si="341"/>
        <v>1319</v>
      </c>
      <c r="F659" s="24">
        <f t="shared" si="341"/>
        <v>0</v>
      </c>
      <c r="G659" s="24">
        <f t="shared" si="341"/>
        <v>0</v>
      </c>
      <c r="H659" s="25">
        <f t="shared" si="341"/>
        <v>0</v>
      </c>
      <c r="I659" s="3">
        <f t="shared" si="338"/>
        <v>1319</v>
      </c>
    </row>
    <row r="660" spans="1:9" x14ac:dyDescent="0.2">
      <c r="A660" s="27" t="s">
        <v>13</v>
      </c>
      <c r="B660" s="51" t="s">
        <v>14</v>
      </c>
      <c r="C660" s="21">
        <v>1319</v>
      </c>
      <c r="D660" s="21"/>
      <c r="E660" s="21">
        <f t="shared" ref="E660:E662" si="342">SUM(C660,D660)</f>
        <v>1319</v>
      </c>
      <c r="F660" s="21"/>
      <c r="G660" s="21"/>
      <c r="H660" s="22"/>
      <c r="I660" s="3">
        <f t="shared" si="338"/>
        <v>1319</v>
      </c>
    </row>
    <row r="661" spans="1:9" hidden="1" x14ac:dyDescent="0.2">
      <c r="A661" s="27" t="s">
        <v>15</v>
      </c>
      <c r="B661" s="52" t="s">
        <v>16</v>
      </c>
      <c r="C661" s="21">
        <v>0</v>
      </c>
      <c r="D661" s="21"/>
      <c r="E661" s="21">
        <f t="shared" si="342"/>
        <v>0</v>
      </c>
      <c r="F661" s="21"/>
      <c r="G661" s="21"/>
      <c r="H661" s="22"/>
      <c r="I661" s="3">
        <f t="shared" si="338"/>
        <v>0</v>
      </c>
    </row>
    <row r="662" spans="1:9" hidden="1" x14ac:dyDescent="0.2">
      <c r="A662" s="27" t="s">
        <v>17</v>
      </c>
      <c r="B662" s="52" t="s">
        <v>18</v>
      </c>
      <c r="C662" s="21">
        <v>0</v>
      </c>
      <c r="D662" s="21"/>
      <c r="E662" s="21">
        <f t="shared" si="342"/>
        <v>0</v>
      </c>
      <c r="F662" s="21"/>
      <c r="G662" s="21"/>
      <c r="H662" s="22"/>
      <c r="I662" s="3">
        <f t="shared" si="338"/>
        <v>0</v>
      </c>
    </row>
    <row r="663" spans="1:9" hidden="1" x14ac:dyDescent="0.2">
      <c r="A663" s="26" t="s">
        <v>19</v>
      </c>
      <c r="B663" s="53" t="s">
        <v>20</v>
      </c>
      <c r="C663" s="24">
        <v>0</v>
      </c>
      <c r="D663" s="24">
        <f t="shared" ref="D663:H663" si="343">SUM(D664:D666)</f>
        <v>0</v>
      </c>
      <c r="E663" s="24">
        <f t="shared" si="343"/>
        <v>0</v>
      </c>
      <c r="F663" s="24">
        <f t="shared" si="343"/>
        <v>0</v>
      </c>
      <c r="G663" s="24">
        <f t="shared" si="343"/>
        <v>0</v>
      </c>
      <c r="H663" s="25">
        <f t="shared" si="343"/>
        <v>0</v>
      </c>
      <c r="I663" s="3">
        <f t="shared" si="338"/>
        <v>0</v>
      </c>
    </row>
    <row r="664" spans="1:9" hidden="1" x14ac:dyDescent="0.2">
      <c r="A664" s="27" t="s">
        <v>13</v>
      </c>
      <c r="B664" s="52" t="s">
        <v>21</v>
      </c>
      <c r="C664" s="21">
        <v>0</v>
      </c>
      <c r="D664" s="21"/>
      <c r="E664" s="21">
        <f t="shared" ref="E664:E666" si="344">SUM(C664,D664)</f>
        <v>0</v>
      </c>
      <c r="F664" s="21"/>
      <c r="G664" s="21"/>
      <c r="H664" s="22"/>
      <c r="I664" s="3">
        <f t="shared" si="338"/>
        <v>0</v>
      </c>
    </row>
    <row r="665" spans="1:9" hidden="1" x14ac:dyDescent="0.2">
      <c r="A665" s="27" t="s">
        <v>15</v>
      </c>
      <c r="B665" s="52" t="s">
        <v>22</v>
      </c>
      <c r="C665" s="21">
        <v>0</v>
      </c>
      <c r="D665" s="21"/>
      <c r="E665" s="21">
        <f t="shared" si="344"/>
        <v>0</v>
      </c>
      <c r="F665" s="21"/>
      <c r="G665" s="21"/>
      <c r="H665" s="22"/>
      <c r="I665" s="3">
        <f t="shared" si="338"/>
        <v>0</v>
      </c>
    </row>
    <row r="666" spans="1:9" hidden="1" x14ac:dyDescent="0.2">
      <c r="A666" s="27" t="s">
        <v>17</v>
      </c>
      <c r="B666" s="52" t="s">
        <v>23</v>
      </c>
      <c r="C666" s="21">
        <v>0</v>
      </c>
      <c r="D666" s="21"/>
      <c r="E666" s="21">
        <f t="shared" si="344"/>
        <v>0</v>
      </c>
      <c r="F666" s="21"/>
      <c r="G666" s="21"/>
      <c r="H666" s="22"/>
      <c r="I666" s="3">
        <f t="shared" si="338"/>
        <v>0</v>
      </c>
    </row>
    <row r="667" spans="1:9" hidden="1" x14ac:dyDescent="0.2">
      <c r="A667" s="26" t="s">
        <v>24</v>
      </c>
      <c r="B667" s="53" t="s">
        <v>25</v>
      </c>
      <c r="C667" s="24">
        <v>0</v>
      </c>
      <c r="D667" s="24">
        <f t="shared" ref="D667:H667" si="345">SUM(D668:D670)</f>
        <v>0</v>
      </c>
      <c r="E667" s="24">
        <f t="shared" si="345"/>
        <v>0</v>
      </c>
      <c r="F667" s="24">
        <f t="shared" si="345"/>
        <v>0</v>
      </c>
      <c r="G667" s="24">
        <f t="shared" si="345"/>
        <v>0</v>
      </c>
      <c r="H667" s="25">
        <f t="shared" si="345"/>
        <v>0</v>
      </c>
      <c r="I667" s="3">
        <f t="shared" si="338"/>
        <v>0</v>
      </c>
    </row>
    <row r="668" spans="1:9" hidden="1" x14ac:dyDescent="0.2">
      <c r="A668" s="27" t="s">
        <v>13</v>
      </c>
      <c r="B668" s="52" t="s">
        <v>26</v>
      </c>
      <c r="C668" s="21">
        <v>0</v>
      </c>
      <c r="D668" s="21"/>
      <c r="E668" s="21">
        <f t="shared" ref="E668:E670" si="346">SUM(C668,D668)</f>
        <v>0</v>
      </c>
      <c r="F668" s="21"/>
      <c r="G668" s="21"/>
      <c r="H668" s="22"/>
      <c r="I668" s="3">
        <f t="shared" si="338"/>
        <v>0</v>
      </c>
    </row>
    <row r="669" spans="1:9" hidden="1" x14ac:dyDescent="0.2">
      <c r="A669" s="27" t="s">
        <v>15</v>
      </c>
      <c r="B669" s="52" t="s">
        <v>27</v>
      </c>
      <c r="C669" s="21">
        <v>0</v>
      </c>
      <c r="D669" s="21"/>
      <c r="E669" s="21">
        <f t="shared" si="346"/>
        <v>0</v>
      </c>
      <c r="F669" s="21"/>
      <c r="G669" s="21"/>
      <c r="H669" s="22"/>
      <c r="I669" s="3">
        <f t="shared" si="338"/>
        <v>0</v>
      </c>
    </row>
    <row r="670" spans="1:9" hidden="1" x14ac:dyDescent="0.2">
      <c r="A670" s="27" t="s">
        <v>17</v>
      </c>
      <c r="B670" s="52" t="s">
        <v>28</v>
      </c>
      <c r="C670" s="21">
        <v>0</v>
      </c>
      <c r="D670" s="21"/>
      <c r="E670" s="21">
        <f t="shared" si="346"/>
        <v>0</v>
      </c>
      <c r="F670" s="21"/>
      <c r="G670" s="21"/>
      <c r="H670" s="22"/>
      <c r="I670" s="3">
        <f t="shared" si="338"/>
        <v>0</v>
      </c>
    </row>
    <row r="671" spans="1:9" s="40" customFormat="1" x14ac:dyDescent="0.2">
      <c r="A671" s="36" t="s">
        <v>80</v>
      </c>
      <c r="B671" s="65"/>
      <c r="C671" s="37">
        <v>4034</v>
      </c>
      <c r="D671" s="37">
        <f t="shared" ref="D671:H671" si="347">SUM(D672,D675,D698)</f>
        <v>0</v>
      </c>
      <c r="E671" s="37">
        <f t="shared" si="347"/>
        <v>4034</v>
      </c>
      <c r="F671" s="37">
        <f t="shared" si="347"/>
        <v>1281.8</v>
      </c>
      <c r="G671" s="37">
        <f t="shared" si="347"/>
        <v>612</v>
      </c>
      <c r="H671" s="38">
        <f t="shared" si="347"/>
        <v>612</v>
      </c>
      <c r="I671" s="39">
        <f t="shared" si="338"/>
        <v>6539.8</v>
      </c>
    </row>
    <row r="672" spans="1:9" x14ac:dyDescent="0.2">
      <c r="A672" s="31" t="s">
        <v>30</v>
      </c>
      <c r="B672" s="55">
        <v>20</v>
      </c>
      <c r="C672" s="24">
        <v>2</v>
      </c>
      <c r="D672" s="24">
        <f t="shared" ref="D672:H672" si="348">SUM(D673)</f>
        <v>0</v>
      </c>
      <c r="E672" s="24">
        <f t="shared" si="348"/>
        <v>2</v>
      </c>
      <c r="F672" s="24">
        <f t="shared" si="348"/>
        <v>0</v>
      </c>
      <c r="G672" s="24">
        <f t="shared" si="348"/>
        <v>0</v>
      </c>
      <c r="H672" s="25">
        <f t="shared" si="348"/>
        <v>0</v>
      </c>
      <c r="I672" s="3">
        <f t="shared" si="338"/>
        <v>2</v>
      </c>
    </row>
    <row r="673" spans="1:11" x14ac:dyDescent="0.2">
      <c r="A673" s="27" t="s">
        <v>31</v>
      </c>
      <c r="B673" s="56" t="s">
        <v>32</v>
      </c>
      <c r="C673" s="21">
        <v>2</v>
      </c>
      <c r="D673" s="21"/>
      <c r="E673" s="21">
        <f>C673+D673</f>
        <v>2</v>
      </c>
      <c r="F673" s="21"/>
      <c r="G673" s="21"/>
      <c r="H673" s="22"/>
      <c r="I673" s="3">
        <f t="shared" si="338"/>
        <v>2</v>
      </c>
    </row>
    <row r="674" spans="1:11" hidden="1" x14ac:dyDescent="0.2">
      <c r="A674" s="27"/>
      <c r="B674" s="51"/>
      <c r="C674" s="21"/>
      <c r="D674" s="21"/>
      <c r="E674" s="21"/>
      <c r="F674" s="21"/>
      <c r="G674" s="21"/>
      <c r="H674" s="22"/>
      <c r="I674" s="3">
        <f t="shared" si="338"/>
        <v>0</v>
      </c>
    </row>
    <row r="675" spans="1:11" ht="25.5" x14ac:dyDescent="0.2">
      <c r="A675" s="31" t="s">
        <v>33</v>
      </c>
      <c r="B675" s="57">
        <v>58</v>
      </c>
      <c r="C675" s="24">
        <v>4032</v>
      </c>
      <c r="D675" s="24">
        <f t="shared" ref="D675:H675" si="349">SUM(D676,D683,D690)</f>
        <v>0</v>
      </c>
      <c r="E675" s="24">
        <f t="shared" si="349"/>
        <v>4032</v>
      </c>
      <c r="F675" s="24">
        <f t="shared" si="349"/>
        <v>1281.8</v>
      </c>
      <c r="G675" s="24">
        <f t="shared" si="349"/>
        <v>612</v>
      </c>
      <c r="H675" s="25">
        <f t="shared" si="349"/>
        <v>612</v>
      </c>
      <c r="I675" s="3">
        <f t="shared" si="338"/>
        <v>6537.8</v>
      </c>
    </row>
    <row r="676" spans="1:11" x14ac:dyDescent="0.2">
      <c r="A676" s="31" t="s">
        <v>34</v>
      </c>
      <c r="B676" s="58" t="s">
        <v>35</v>
      </c>
      <c r="C676" s="24">
        <v>4032</v>
      </c>
      <c r="D676" s="24">
        <f t="shared" ref="D676:H676" si="350">SUM(D680,D681,D682)</f>
        <v>0</v>
      </c>
      <c r="E676" s="24">
        <f>SUM(E680,E681,E682)</f>
        <v>4032</v>
      </c>
      <c r="F676" s="24">
        <f t="shared" si="350"/>
        <v>1281.8</v>
      </c>
      <c r="G676" s="24">
        <f t="shared" si="350"/>
        <v>612</v>
      </c>
      <c r="H676" s="25">
        <f t="shared" si="350"/>
        <v>612</v>
      </c>
      <c r="I676" s="3">
        <f t="shared" si="338"/>
        <v>6537.8</v>
      </c>
    </row>
    <row r="677" spans="1:11" hidden="1" x14ac:dyDescent="0.2">
      <c r="A677" s="32" t="s">
        <v>1</v>
      </c>
      <c r="B677" s="59"/>
      <c r="C677" s="24"/>
      <c r="D677" s="24"/>
      <c r="E677" s="24"/>
      <c r="F677" s="24"/>
      <c r="G677" s="24"/>
      <c r="H677" s="25"/>
      <c r="I677" s="3">
        <f t="shared" si="338"/>
        <v>0</v>
      </c>
    </row>
    <row r="678" spans="1:11" x14ac:dyDescent="0.2">
      <c r="A678" s="32" t="s">
        <v>36</v>
      </c>
      <c r="B678" s="59"/>
      <c r="C678" s="24">
        <v>654</v>
      </c>
      <c r="D678" s="24">
        <f t="shared" ref="D678:H678" si="351">D680+D681+D682-D679</f>
        <v>0</v>
      </c>
      <c r="E678" s="24">
        <f t="shared" si="351"/>
        <v>654</v>
      </c>
      <c r="F678" s="24">
        <f t="shared" si="351"/>
        <v>1281.8</v>
      </c>
      <c r="G678" s="24">
        <f t="shared" si="351"/>
        <v>612</v>
      </c>
      <c r="H678" s="25">
        <f t="shared" si="351"/>
        <v>612</v>
      </c>
      <c r="I678" s="3">
        <f t="shared" si="338"/>
        <v>3159.8</v>
      </c>
    </row>
    <row r="679" spans="1:11" x14ac:dyDescent="0.2">
      <c r="A679" s="32" t="s">
        <v>37</v>
      </c>
      <c r="B679" s="59"/>
      <c r="C679" s="24">
        <v>3378</v>
      </c>
      <c r="D679" s="24"/>
      <c r="E679" s="24">
        <f t="shared" ref="E679:E682" si="352">C679+D679</f>
        <v>3378</v>
      </c>
      <c r="F679" s="24"/>
      <c r="G679" s="24"/>
      <c r="H679" s="25"/>
      <c r="I679" s="3">
        <f t="shared" si="338"/>
        <v>3378</v>
      </c>
    </row>
    <row r="680" spans="1:11" x14ac:dyDescent="0.2">
      <c r="A680" s="20" t="s">
        <v>38</v>
      </c>
      <c r="B680" s="60" t="s">
        <v>39</v>
      </c>
      <c r="C680" s="21">
        <v>605</v>
      </c>
      <c r="D680" s="21"/>
      <c r="E680" s="21">
        <f t="shared" si="352"/>
        <v>605</v>
      </c>
      <c r="F680" s="21"/>
      <c r="G680" s="21"/>
      <c r="H680" s="22"/>
      <c r="I680" s="3">
        <f t="shared" si="338"/>
        <v>605</v>
      </c>
      <c r="J680" s="2">
        <v>0.02</v>
      </c>
      <c r="K680" s="2">
        <v>0.13</v>
      </c>
    </row>
    <row r="681" spans="1:11" x14ac:dyDescent="0.2">
      <c r="A681" s="20" t="s">
        <v>40</v>
      </c>
      <c r="B681" s="60" t="s">
        <v>41</v>
      </c>
      <c r="C681" s="21">
        <v>3427</v>
      </c>
      <c r="D681" s="21"/>
      <c r="E681" s="21">
        <f t="shared" si="352"/>
        <v>3427</v>
      </c>
      <c r="F681" s="21"/>
      <c r="G681" s="21"/>
      <c r="H681" s="22"/>
      <c r="I681" s="3">
        <f t="shared" si="338"/>
        <v>3427</v>
      </c>
      <c r="J681" s="2">
        <v>0.85</v>
      </c>
    </row>
    <row r="682" spans="1:11" x14ac:dyDescent="0.2">
      <c r="A682" s="20" t="s">
        <v>42</v>
      </c>
      <c r="B682" s="61" t="s">
        <v>43</v>
      </c>
      <c r="C682" s="21">
        <v>0</v>
      </c>
      <c r="D682" s="21"/>
      <c r="E682" s="21">
        <f t="shared" si="352"/>
        <v>0</v>
      </c>
      <c r="F682" s="21">
        <f>612+669.8</f>
        <v>1281.8</v>
      </c>
      <c r="G682" s="21">
        <v>612</v>
      </c>
      <c r="H682" s="22">
        <v>612</v>
      </c>
      <c r="I682" s="3">
        <f t="shared" si="338"/>
        <v>2505.8000000000002</v>
      </c>
    </row>
    <row r="683" spans="1:11" hidden="1" x14ac:dyDescent="0.2">
      <c r="A683" s="31" t="s">
        <v>44</v>
      </c>
      <c r="B683" s="62" t="s">
        <v>45</v>
      </c>
      <c r="C683" s="24">
        <v>0</v>
      </c>
      <c r="D683" s="24">
        <f t="shared" ref="D683:H683" si="353">SUM(D687,D688,D689)</f>
        <v>0</v>
      </c>
      <c r="E683" s="24">
        <f t="shared" si="353"/>
        <v>0</v>
      </c>
      <c r="F683" s="24">
        <f t="shared" si="353"/>
        <v>0</v>
      </c>
      <c r="G683" s="24">
        <f t="shared" si="353"/>
        <v>0</v>
      </c>
      <c r="H683" s="25">
        <f t="shared" si="353"/>
        <v>0</v>
      </c>
      <c r="I683" s="3">
        <f t="shared" si="338"/>
        <v>0</v>
      </c>
    </row>
    <row r="684" spans="1:11" hidden="1" x14ac:dyDescent="0.2">
      <c r="A684" s="82" t="s">
        <v>1</v>
      </c>
      <c r="B684" s="62"/>
      <c r="C684" s="24"/>
      <c r="D684" s="24"/>
      <c r="E684" s="24"/>
      <c r="F684" s="24"/>
      <c r="G684" s="24"/>
      <c r="H684" s="25"/>
      <c r="I684" s="3">
        <f t="shared" si="338"/>
        <v>0</v>
      </c>
    </row>
    <row r="685" spans="1:11" hidden="1" x14ac:dyDescent="0.2">
      <c r="A685" s="32" t="s">
        <v>36</v>
      </c>
      <c r="B685" s="59"/>
      <c r="C685" s="24">
        <v>0</v>
      </c>
      <c r="D685" s="24">
        <f t="shared" ref="D685:H685" si="354">D687+D688+D689-D686</f>
        <v>0</v>
      </c>
      <c r="E685" s="24">
        <f t="shared" si="354"/>
        <v>0</v>
      </c>
      <c r="F685" s="24">
        <f t="shared" si="354"/>
        <v>0</v>
      </c>
      <c r="G685" s="24">
        <f t="shared" si="354"/>
        <v>0</v>
      </c>
      <c r="H685" s="25">
        <f t="shared" si="354"/>
        <v>0</v>
      </c>
      <c r="I685" s="3">
        <f t="shared" si="338"/>
        <v>0</v>
      </c>
    </row>
    <row r="686" spans="1:11" hidden="1" x14ac:dyDescent="0.2">
      <c r="A686" s="32" t="s">
        <v>37</v>
      </c>
      <c r="B686" s="59"/>
      <c r="C686" s="24">
        <v>0</v>
      </c>
      <c r="D686" s="24"/>
      <c r="E686" s="24">
        <f t="shared" ref="E686:E689" si="355">C686+D686</f>
        <v>0</v>
      </c>
      <c r="F686" s="24"/>
      <c r="G686" s="24"/>
      <c r="H686" s="25"/>
      <c r="I686" s="3">
        <f t="shared" si="338"/>
        <v>0</v>
      </c>
    </row>
    <row r="687" spans="1:11" hidden="1" x14ac:dyDescent="0.2">
      <c r="A687" s="20" t="s">
        <v>38</v>
      </c>
      <c r="B687" s="61" t="s">
        <v>46</v>
      </c>
      <c r="C687" s="21">
        <v>0</v>
      </c>
      <c r="D687" s="21"/>
      <c r="E687" s="21">
        <f t="shared" si="355"/>
        <v>0</v>
      </c>
      <c r="F687" s="21"/>
      <c r="G687" s="21"/>
      <c r="H687" s="22"/>
      <c r="I687" s="3">
        <f t="shared" si="338"/>
        <v>0</v>
      </c>
    </row>
    <row r="688" spans="1:11" hidden="1" x14ac:dyDescent="0.2">
      <c r="A688" s="20" t="s">
        <v>40</v>
      </c>
      <c r="B688" s="61" t="s">
        <v>47</v>
      </c>
      <c r="C688" s="21">
        <v>0</v>
      </c>
      <c r="D688" s="21"/>
      <c r="E688" s="21">
        <f t="shared" si="355"/>
        <v>0</v>
      </c>
      <c r="F688" s="21"/>
      <c r="G688" s="21"/>
      <c r="H688" s="22"/>
      <c r="I688" s="3">
        <f t="shared" si="338"/>
        <v>0</v>
      </c>
    </row>
    <row r="689" spans="1:9" hidden="1" x14ac:dyDescent="0.2">
      <c r="A689" s="20" t="s">
        <v>42</v>
      </c>
      <c r="B689" s="61" t="s">
        <v>48</v>
      </c>
      <c r="C689" s="21">
        <v>0</v>
      </c>
      <c r="D689" s="21"/>
      <c r="E689" s="21">
        <f t="shared" si="355"/>
        <v>0</v>
      </c>
      <c r="F689" s="21"/>
      <c r="G689" s="21"/>
      <c r="H689" s="22"/>
      <c r="I689" s="3">
        <f t="shared" si="338"/>
        <v>0</v>
      </c>
    </row>
    <row r="690" spans="1:9" hidden="1" x14ac:dyDescent="0.2">
      <c r="A690" s="31" t="s">
        <v>49</v>
      </c>
      <c r="B690" s="63" t="s">
        <v>50</v>
      </c>
      <c r="C690" s="24">
        <v>0</v>
      </c>
      <c r="D690" s="24">
        <f t="shared" ref="D690:H690" si="356">SUM(D694,D695,D696)</f>
        <v>0</v>
      </c>
      <c r="E690" s="24">
        <f t="shared" si="356"/>
        <v>0</v>
      </c>
      <c r="F690" s="24">
        <f t="shared" si="356"/>
        <v>0</v>
      </c>
      <c r="G690" s="24">
        <f t="shared" si="356"/>
        <v>0</v>
      </c>
      <c r="H690" s="25">
        <f t="shared" si="356"/>
        <v>0</v>
      </c>
      <c r="I690" s="3">
        <f t="shared" si="338"/>
        <v>0</v>
      </c>
    </row>
    <row r="691" spans="1:9" hidden="1" x14ac:dyDescent="0.2">
      <c r="A691" s="82" t="s">
        <v>1</v>
      </c>
      <c r="B691" s="63"/>
      <c r="C691" s="24"/>
      <c r="D691" s="24"/>
      <c r="E691" s="24"/>
      <c r="F691" s="24"/>
      <c r="G691" s="24"/>
      <c r="H691" s="25"/>
      <c r="I691" s="3">
        <f t="shared" si="338"/>
        <v>0</v>
      </c>
    </row>
    <row r="692" spans="1:9" hidden="1" x14ac:dyDescent="0.2">
      <c r="A692" s="32" t="s">
        <v>36</v>
      </c>
      <c r="B692" s="59"/>
      <c r="C692" s="24">
        <v>0</v>
      </c>
      <c r="D692" s="24">
        <f t="shared" ref="D692:H692" si="357">D694+D695+D696-D693</f>
        <v>0</v>
      </c>
      <c r="E692" s="24">
        <f t="shared" si="357"/>
        <v>0</v>
      </c>
      <c r="F692" s="24">
        <f t="shared" si="357"/>
        <v>0</v>
      </c>
      <c r="G692" s="24">
        <f t="shared" si="357"/>
        <v>0</v>
      </c>
      <c r="H692" s="25">
        <f t="shared" si="357"/>
        <v>0</v>
      </c>
      <c r="I692" s="3">
        <f t="shared" si="338"/>
        <v>0</v>
      </c>
    </row>
    <row r="693" spans="1:9" hidden="1" x14ac:dyDescent="0.2">
      <c r="A693" s="32" t="s">
        <v>37</v>
      </c>
      <c r="B693" s="59"/>
      <c r="C693" s="24">
        <v>0</v>
      </c>
      <c r="D693" s="24"/>
      <c r="E693" s="24">
        <f t="shared" ref="E693:E696" si="358">C693+D693</f>
        <v>0</v>
      </c>
      <c r="F693" s="24"/>
      <c r="G693" s="24"/>
      <c r="H693" s="25"/>
      <c r="I693" s="3">
        <f t="shared" si="338"/>
        <v>0</v>
      </c>
    </row>
    <row r="694" spans="1:9" hidden="1" x14ac:dyDescent="0.2">
      <c r="A694" s="20" t="s">
        <v>38</v>
      </c>
      <c r="B694" s="61" t="s">
        <v>51</v>
      </c>
      <c r="C694" s="21">
        <v>0</v>
      </c>
      <c r="D694" s="21"/>
      <c r="E694" s="21">
        <f t="shared" si="358"/>
        <v>0</v>
      </c>
      <c r="F694" s="21"/>
      <c r="G694" s="21"/>
      <c r="H694" s="22"/>
      <c r="I694" s="3">
        <f t="shared" si="338"/>
        <v>0</v>
      </c>
    </row>
    <row r="695" spans="1:9" hidden="1" x14ac:dyDescent="0.2">
      <c r="A695" s="20" t="s">
        <v>40</v>
      </c>
      <c r="B695" s="61" t="s">
        <v>52</v>
      </c>
      <c r="C695" s="21">
        <v>0</v>
      </c>
      <c r="D695" s="21"/>
      <c r="E695" s="21">
        <f t="shared" si="358"/>
        <v>0</v>
      </c>
      <c r="F695" s="21"/>
      <c r="G695" s="21"/>
      <c r="H695" s="22"/>
      <c r="I695" s="3">
        <f t="shared" si="338"/>
        <v>0</v>
      </c>
    </row>
    <row r="696" spans="1:9" hidden="1" x14ac:dyDescent="0.2">
      <c r="A696" s="20" t="s">
        <v>42</v>
      </c>
      <c r="B696" s="61" t="s">
        <v>53</v>
      </c>
      <c r="C696" s="21">
        <v>0</v>
      </c>
      <c r="D696" s="21"/>
      <c r="E696" s="21">
        <f t="shared" si="358"/>
        <v>0</v>
      </c>
      <c r="F696" s="21"/>
      <c r="G696" s="21"/>
      <c r="H696" s="22"/>
      <c r="I696" s="3">
        <f t="shared" si="338"/>
        <v>0</v>
      </c>
    </row>
    <row r="697" spans="1:9" hidden="1" x14ac:dyDescent="0.2">
      <c r="A697" s="83"/>
      <c r="B697" s="95"/>
      <c r="C697" s="21"/>
      <c r="D697" s="21"/>
      <c r="E697" s="21"/>
      <c r="F697" s="21"/>
      <c r="G697" s="21"/>
      <c r="H697" s="22"/>
      <c r="I697" s="3">
        <f t="shared" si="338"/>
        <v>0</v>
      </c>
    </row>
    <row r="698" spans="1:9" hidden="1" x14ac:dyDescent="0.2">
      <c r="A698" s="26" t="s">
        <v>54</v>
      </c>
      <c r="B698" s="63" t="s">
        <v>55</v>
      </c>
      <c r="C698" s="24">
        <v>0</v>
      </c>
      <c r="D698" s="24"/>
      <c r="E698" s="24">
        <f>C698+D698</f>
        <v>0</v>
      </c>
      <c r="F698" s="24"/>
      <c r="G698" s="24"/>
      <c r="H698" s="25"/>
      <c r="I698" s="3">
        <f t="shared" si="338"/>
        <v>0</v>
      </c>
    </row>
    <row r="699" spans="1:9" hidden="1" x14ac:dyDescent="0.2">
      <c r="A699" s="83"/>
      <c r="B699" s="95"/>
      <c r="C699" s="21"/>
      <c r="D699" s="21"/>
      <c r="E699" s="21"/>
      <c r="F699" s="21"/>
      <c r="G699" s="21"/>
      <c r="H699" s="22"/>
      <c r="I699" s="3">
        <f t="shared" si="338"/>
        <v>0</v>
      </c>
    </row>
    <row r="700" spans="1:9" hidden="1" x14ac:dyDescent="0.2">
      <c r="A700" s="26" t="s">
        <v>56</v>
      </c>
      <c r="B700" s="63"/>
      <c r="C700" s="24">
        <v>0</v>
      </c>
      <c r="D700" s="24">
        <f t="shared" ref="D700:H700" si="359">D653-D671</f>
        <v>0</v>
      </c>
      <c r="E700" s="24">
        <f t="shared" si="359"/>
        <v>0</v>
      </c>
      <c r="F700" s="24">
        <f t="shared" si="359"/>
        <v>0</v>
      </c>
      <c r="G700" s="24">
        <f t="shared" si="359"/>
        <v>0</v>
      </c>
      <c r="H700" s="25">
        <f t="shared" si="359"/>
        <v>0</v>
      </c>
      <c r="I700" s="3">
        <f t="shared" si="338"/>
        <v>0</v>
      </c>
    </row>
    <row r="701" spans="1:9" hidden="1" x14ac:dyDescent="0.2">
      <c r="A701" s="81"/>
      <c r="B701" s="95"/>
      <c r="C701" s="21"/>
      <c r="D701" s="21"/>
      <c r="E701" s="21"/>
      <c r="F701" s="21"/>
      <c r="G701" s="21"/>
      <c r="H701" s="22"/>
      <c r="I701" s="3">
        <f t="shared" si="338"/>
        <v>0</v>
      </c>
    </row>
    <row r="702" spans="1:9" s="6" customFormat="1" x14ac:dyDescent="0.2">
      <c r="A702" s="28" t="s">
        <v>81</v>
      </c>
      <c r="B702" s="54" t="s">
        <v>5</v>
      </c>
      <c r="C702" s="29">
        <v>71301</v>
      </c>
      <c r="D702" s="29">
        <f t="shared" ref="D702:H702" si="360">SUM(D732,D781,D829,D878)</f>
        <v>0</v>
      </c>
      <c r="E702" s="29">
        <f t="shared" si="360"/>
        <v>71301</v>
      </c>
      <c r="F702" s="29">
        <f t="shared" si="360"/>
        <v>100</v>
      </c>
      <c r="G702" s="29">
        <f t="shared" si="360"/>
        <v>0</v>
      </c>
      <c r="H702" s="30">
        <f t="shared" si="360"/>
        <v>0</v>
      </c>
      <c r="I702" s="19">
        <f t="shared" si="338"/>
        <v>71401</v>
      </c>
    </row>
    <row r="703" spans="1:9" s="40" customFormat="1" x14ac:dyDescent="0.2">
      <c r="A703" s="36" t="s">
        <v>82</v>
      </c>
      <c r="B703" s="65"/>
      <c r="C703" s="37">
        <v>71301</v>
      </c>
      <c r="D703" s="37">
        <f t="shared" ref="D703:H703" si="361">SUM(D704,D707,D730)</f>
        <v>0</v>
      </c>
      <c r="E703" s="37">
        <f t="shared" si="361"/>
        <v>71301</v>
      </c>
      <c r="F703" s="37">
        <f t="shared" si="361"/>
        <v>100</v>
      </c>
      <c r="G703" s="37">
        <f t="shared" si="361"/>
        <v>0</v>
      </c>
      <c r="H703" s="38">
        <f t="shared" si="361"/>
        <v>0</v>
      </c>
      <c r="I703" s="39">
        <f t="shared" si="338"/>
        <v>71401</v>
      </c>
    </row>
    <row r="704" spans="1:9" x14ac:dyDescent="0.2">
      <c r="A704" s="31" t="s">
        <v>30</v>
      </c>
      <c r="B704" s="55">
        <v>20</v>
      </c>
      <c r="C704" s="24">
        <v>4</v>
      </c>
      <c r="D704" s="24">
        <f t="shared" ref="D704:H704" si="362">SUM(D705)</f>
        <v>0</v>
      </c>
      <c r="E704" s="24">
        <f t="shared" si="362"/>
        <v>4</v>
      </c>
      <c r="F704" s="24">
        <f t="shared" si="362"/>
        <v>0</v>
      </c>
      <c r="G704" s="24">
        <f t="shared" si="362"/>
        <v>0</v>
      </c>
      <c r="H704" s="25">
        <f t="shared" si="362"/>
        <v>0</v>
      </c>
      <c r="I704" s="3">
        <f t="shared" si="338"/>
        <v>4</v>
      </c>
    </row>
    <row r="705" spans="1:9" x14ac:dyDescent="0.2">
      <c r="A705" s="27" t="s">
        <v>31</v>
      </c>
      <c r="B705" s="56" t="s">
        <v>32</v>
      </c>
      <c r="C705" s="21">
        <v>4</v>
      </c>
      <c r="D705" s="21">
        <f>SUM(D752,D801,D849,D898)</f>
        <v>0</v>
      </c>
      <c r="E705" s="21">
        <f>C705+D705</f>
        <v>4</v>
      </c>
      <c r="F705" s="21">
        <f t="shared" ref="F705:H705" si="363">SUM(F752,F801,F849,F898)</f>
        <v>0</v>
      </c>
      <c r="G705" s="21">
        <f t="shared" si="363"/>
        <v>0</v>
      </c>
      <c r="H705" s="22">
        <f t="shared" si="363"/>
        <v>0</v>
      </c>
      <c r="I705" s="3">
        <f t="shared" si="338"/>
        <v>4</v>
      </c>
    </row>
    <row r="706" spans="1:9" hidden="1" x14ac:dyDescent="0.2">
      <c r="A706" s="27"/>
      <c r="B706" s="51"/>
      <c r="C706" s="21"/>
      <c r="D706" s="21"/>
      <c r="E706" s="21"/>
      <c r="F706" s="21"/>
      <c r="G706" s="21"/>
      <c r="H706" s="22"/>
      <c r="I706" s="3">
        <f t="shared" si="338"/>
        <v>0</v>
      </c>
    </row>
    <row r="707" spans="1:9" ht="25.5" x14ac:dyDescent="0.2">
      <c r="A707" s="31" t="s">
        <v>33</v>
      </c>
      <c r="B707" s="57">
        <v>58</v>
      </c>
      <c r="C707" s="24">
        <v>71297</v>
      </c>
      <c r="D707" s="24">
        <f t="shared" ref="D707:H707" si="364">SUM(D708,D715,D722)</f>
        <v>0</v>
      </c>
      <c r="E707" s="24">
        <f t="shared" si="364"/>
        <v>71297</v>
      </c>
      <c r="F707" s="24">
        <f t="shared" si="364"/>
        <v>100</v>
      </c>
      <c r="G707" s="24">
        <f t="shared" si="364"/>
        <v>0</v>
      </c>
      <c r="H707" s="25">
        <f t="shared" si="364"/>
        <v>0</v>
      </c>
      <c r="I707" s="3">
        <f t="shared" si="338"/>
        <v>71397</v>
      </c>
    </row>
    <row r="708" spans="1:9" x14ac:dyDescent="0.2">
      <c r="A708" s="31" t="s">
        <v>34</v>
      </c>
      <c r="B708" s="58" t="s">
        <v>35</v>
      </c>
      <c r="C708" s="24">
        <v>71011</v>
      </c>
      <c r="D708" s="24">
        <f t="shared" ref="D708:H708" si="365">SUM(D712,D713,D714)</f>
        <v>0</v>
      </c>
      <c r="E708" s="24">
        <f t="shared" si="365"/>
        <v>71011</v>
      </c>
      <c r="F708" s="24">
        <f t="shared" si="365"/>
        <v>0</v>
      </c>
      <c r="G708" s="24">
        <f t="shared" si="365"/>
        <v>0</v>
      </c>
      <c r="H708" s="25">
        <f t="shared" si="365"/>
        <v>0</v>
      </c>
      <c r="I708" s="3">
        <f t="shared" si="338"/>
        <v>71011</v>
      </c>
    </row>
    <row r="709" spans="1:9" hidden="1" x14ac:dyDescent="0.2">
      <c r="A709" s="32" t="s">
        <v>1</v>
      </c>
      <c r="B709" s="59"/>
      <c r="C709" s="24"/>
      <c r="D709" s="24"/>
      <c r="E709" s="24"/>
      <c r="F709" s="24"/>
      <c r="G709" s="24"/>
      <c r="H709" s="25"/>
      <c r="I709" s="3">
        <f t="shared" si="338"/>
        <v>0</v>
      </c>
    </row>
    <row r="710" spans="1:9" x14ac:dyDescent="0.2">
      <c r="A710" s="32" t="s">
        <v>36</v>
      </c>
      <c r="B710" s="59"/>
      <c r="C710" s="24">
        <v>6</v>
      </c>
      <c r="D710" s="24">
        <f t="shared" ref="D710:H710" si="366">D712+D713+D714-D711</f>
        <v>0</v>
      </c>
      <c r="E710" s="24">
        <f t="shared" si="366"/>
        <v>6</v>
      </c>
      <c r="F710" s="24">
        <f t="shared" si="366"/>
        <v>0</v>
      </c>
      <c r="G710" s="24">
        <f t="shared" si="366"/>
        <v>0</v>
      </c>
      <c r="H710" s="25">
        <f t="shared" si="366"/>
        <v>0</v>
      </c>
      <c r="I710" s="3">
        <f t="shared" si="338"/>
        <v>6</v>
      </c>
    </row>
    <row r="711" spans="1:9" x14ac:dyDescent="0.2">
      <c r="A711" s="32" t="s">
        <v>37</v>
      </c>
      <c r="B711" s="59"/>
      <c r="C711" s="24">
        <v>71005</v>
      </c>
      <c r="D711" s="24">
        <f t="shared" ref="D711:H714" si="367">SUM(D758,D807,D855,D904)</f>
        <v>0</v>
      </c>
      <c r="E711" s="24">
        <f t="shared" si="367"/>
        <v>71005</v>
      </c>
      <c r="F711" s="24">
        <f t="shared" si="367"/>
        <v>0</v>
      </c>
      <c r="G711" s="24">
        <f t="shared" si="367"/>
        <v>0</v>
      </c>
      <c r="H711" s="25">
        <f t="shared" si="367"/>
        <v>0</v>
      </c>
      <c r="I711" s="3">
        <f t="shared" si="338"/>
        <v>71005</v>
      </c>
    </row>
    <row r="712" spans="1:9" x14ac:dyDescent="0.2">
      <c r="A712" s="20" t="s">
        <v>38</v>
      </c>
      <c r="B712" s="60" t="s">
        <v>39</v>
      </c>
      <c r="C712" s="21">
        <v>10637.3</v>
      </c>
      <c r="D712" s="21">
        <f t="shared" si="367"/>
        <v>0</v>
      </c>
      <c r="E712" s="21">
        <f t="shared" ref="E712:E714" si="368">C712+D712</f>
        <v>10637.3</v>
      </c>
      <c r="F712" s="21">
        <f t="shared" si="367"/>
        <v>0</v>
      </c>
      <c r="G712" s="21">
        <f t="shared" si="367"/>
        <v>0</v>
      </c>
      <c r="H712" s="22">
        <f t="shared" si="367"/>
        <v>0</v>
      </c>
      <c r="I712" s="3">
        <f t="shared" si="338"/>
        <v>10637.3</v>
      </c>
    </row>
    <row r="713" spans="1:9" x14ac:dyDescent="0.2">
      <c r="A713" s="20" t="s">
        <v>40</v>
      </c>
      <c r="B713" s="60" t="s">
        <v>41</v>
      </c>
      <c r="C713" s="21">
        <v>60275.199999999997</v>
      </c>
      <c r="D713" s="21">
        <f t="shared" si="367"/>
        <v>0</v>
      </c>
      <c r="E713" s="21">
        <f t="shared" si="368"/>
        <v>60275.199999999997</v>
      </c>
      <c r="F713" s="21">
        <f t="shared" si="367"/>
        <v>0</v>
      </c>
      <c r="G713" s="21">
        <f t="shared" si="367"/>
        <v>0</v>
      </c>
      <c r="H713" s="22">
        <f t="shared" si="367"/>
        <v>0</v>
      </c>
      <c r="I713" s="3">
        <f t="shared" si="338"/>
        <v>60275.199999999997</v>
      </c>
    </row>
    <row r="714" spans="1:9" x14ac:dyDescent="0.2">
      <c r="A714" s="20" t="s">
        <v>42</v>
      </c>
      <c r="B714" s="61" t="s">
        <v>43</v>
      </c>
      <c r="C714" s="21">
        <v>98.5</v>
      </c>
      <c r="D714" s="21">
        <f t="shared" si="367"/>
        <v>0</v>
      </c>
      <c r="E714" s="21">
        <f t="shared" si="368"/>
        <v>98.5</v>
      </c>
      <c r="F714" s="21">
        <f t="shared" si="367"/>
        <v>0</v>
      </c>
      <c r="G714" s="21">
        <f t="shared" si="367"/>
        <v>0</v>
      </c>
      <c r="H714" s="22">
        <f t="shared" si="367"/>
        <v>0</v>
      </c>
      <c r="I714" s="3">
        <f t="shared" si="338"/>
        <v>98.5</v>
      </c>
    </row>
    <row r="715" spans="1:9" hidden="1" x14ac:dyDescent="0.2">
      <c r="A715" s="31" t="s">
        <v>44</v>
      </c>
      <c r="B715" s="62" t="s">
        <v>45</v>
      </c>
      <c r="C715" s="24">
        <v>0</v>
      </c>
      <c r="D715" s="24">
        <f t="shared" ref="D715:H715" si="369">SUM(D719,D720,D721)</f>
        <v>0</v>
      </c>
      <c r="E715" s="24">
        <f t="shared" si="369"/>
        <v>0</v>
      </c>
      <c r="F715" s="24">
        <f t="shared" si="369"/>
        <v>0</v>
      </c>
      <c r="G715" s="24">
        <f t="shared" si="369"/>
        <v>0</v>
      </c>
      <c r="H715" s="25">
        <f t="shared" si="369"/>
        <v>0</v>
      </c>
      <c r="I715" s="3">
        <f t="shared" si="338"/>
        <v>0</v>
      </c>
    </row>
    <row r="716" spans="1:9" hidden="1" x14ac:dyDescent="0.2">
      <c r="A716" s="82" t="s">
        <v>1</v>
      </c>
      <c r="B716" s="62"/>
      <c r="C716" s="24"/>
      <c r="D716" s="24"/>
      <c r="E716" s="24"/>
      <c r="F716" s="24"/>
      <c r="G716" s="24"/>
      <c r="H716" s="25"/>
      <c r="I716" s="3">
        <f t="shared" si="338"/>
        <v>0</v>
      </c>
    </row>
    <row r="717" spans="1:9" hidden="1" x14ac:dyDescent="0.2">
      <c r="A717" s="32" t="s">
        <v>36</v>
      </c>
      <c r="B717" s="59"/>
      <c r="C717" s="24">
        <v>0</v>
      </c>
      <c r="D717" s="24">
        <f t="shared" ref="D717:H717" si="370">D719+D720+D721-D718</f>
        <v>0</v>
      </c>
      <c r="E717" s="24">
        <f t="shared" si="370"/>
        <v>0</v>
      </c>
      <c r="F717" s="24">
        <f t="shared" si="370"/>
        <v>0</v>
      </c>
      <c r="G717" s="24">
        <f t="shared" si="370"/>
        <v>0</v>
      </c>
      <c r="H717" s="25">
        <f t="shared" si="370"/>
        <v>0</v>
      </c>
      <c r="I717" s="3">
        <f t="shared" si="338"/>
        <v>0</v>
      </c>
    </row>
    <row r="718" spans="1:9" hidden="1" x14ac:dyDescent="0.2">
      <c r="A718" s="32" t="s">
        <v>37</v>
      </c>
      <c r="B718" s="59"/>
      <c r="C718" s="24">
        <v>0</v>
      </c>
      <c r="D718" s="24">
        <f t="shared" ref="D718:H721" si="371">SUM(D765,D814,D862,D911)</f>
        <v>0</v>
      </c>
      <c r="E718" s="24">
        <f t="shared" si="371"/>
        <v>0</v>
      </c>
      <c r="F718" s="24">
        <f t="shared" si="371"/>
        <v>0</v>
      </c>
      <c r="G718" s="24">
        <f t="shared" si="371"/>
        <v>0</v>
      </c>
      <c r="H718" s="25">
        <f t="shared" si="371"/>
        <v>0</v>
      </c>
      <c r="I718" s="3">
        <f t="shared" ref="I718:I781" si="372">SUM(E718:H718)</f>
        <v>0</v>
      </c>
    </row>
    <row r="719" spans="1:9" hidden="1" x14ac:dyDescent="0.2">
      <c r="A719" s="20" t="s">
        <v>38</v>
      </c>
      <c r="B719" s="61" t="s">
        <v>46</v>
      </c>
      <c r="C719" s="21">
        <v>0</v>
      </c>
      <c r="D719" s="21">
        <f t="shared" si="371"/>
        <v>0</v>
      </c>
      <c r="E719" s="21">
        <f t="shared" ref="E719:E721" si="373">C719+D719</f>
        <v>0</v>
      </c>
      <c r="F719" s="21">
        <f t="shared" si="371"/>
        <v>0</v>
      </c>
      <c r="G719" s="21">
        <f t="shared" si="371"/>
        <v>0</v>
      </c>
      <c r="H719" s="22">
        <f t="shared" si="371"/>
        <v>0</v>
      </c>
      <c r="I719" s="3">
        <f t="shared" si="372"/>
        <v>0</v>
      </c>
    </row>
    <row r="720" spans="1:9" hidden="1" x14ac:dyDescent="0.2">
      <c r="A720" s="20" t="s">
        <v>40</v>
      </c>
      <c r="B720" s="61" t="s">
        <v>47</v>
      </c>
      <c r="C720" s="21">
        <v>0</v>
      </c>
      <c r="D720" s="21">
        <f t="shared" si="371"/>
        <v>0</v>
      </c>
      <c r="E720" s="21">
        <f t="shared" si="373"/>
        <v>0</v>
      </c>
      <c r="F720" s="21">
        <f t="shared" si="371"/>
        <v>0</v>
      </c>
      <c r="G720" s="21">
        <f t="shared" si="371"/>
        <v>0</v>
      </c>
      <c r="H720" s="22">
        <f t="shared" si="371"/>
        <v>0</v>
      </c>
      <c r="I720" s="3">
        <f t="shared" si="372"/>
        <v>0</v>
      </c>
    </row>
    <row r="721" spans="1:11" hidden="1" x14ac:dyDescent="0.2">
      <c r="A721" s="20" t="s">
        <v>42</v>
      </c>
      <c r="B721" s="61" t="s">
        <v>48</v>
      </c>
      <c r="C721" s="21">
        <v>0</v>
      </c>
      <c r="D721" s="21">
        <f t="shared" si="371"/>
        <v>0</v>
      </c>
      <c r="E721" s="21">
        <f t="shared" si="373"/>
        <v>0</v>
      </c>
      <c r="F721" s="21">
        <f t="shared" si="371"/>
        <v>0</v>
      </c>
      <c r="G721" s="21">
        <f t="shared" si="371"/>
        <v>0</v>
      </c>
      <c r="H721" s="22">
        <f t="shared" si="371"/>
        <v>0</v>
      </c>
      <c r="I721" s="3">
        <f t="shared" si="372"/>
        <v>0</v>
      </c>
    </row>
    <row r="722" spans="1:11" x14ac:dyDescent="0.2">
      <c r="A722" s="31" t="s">
        <v>49</v>
      </c>
      <c r="B722" s="63" t="s">
        <v>50</v>
      </c>
      <c r="C722" s="24">
        <v>286</v>
      </c>
      <c r="D722" s="24">
        <f t="shared" ref="D722:H722" si="374">SUM(D726,D727,D728)</f>
        <v>0</v>
      </c>
      <c r="E722" s="24">
        <f t="shared" si="374"/>
        <v>286</v>
      </c>
      <c r="F722" s="24">
        <f t="shared" si="374"/>
        <v>100</v>
      </c>
      <c r="G722" s="24">
        <f t="shared" si="374"/>
        <v>0</v>
      </c>
      <c r="H722" s="25">
        <f t="shared" si="374"/>
        <v>0</v>
      </c>
      <c r="I722" s="3">
        <f t="shared" si="372"/>
        <v>386</v>
      </c>
    </row>
    <row r="723" spans="1:11" hidden="1" x14ac:dyDescent="0.2">
      <c r="A723" s="82" t="s">
        <v>1</v>
      </c>
      <c r="B723" s="63"/>
      <c r="C723" s="24"/>
      <c r="D723" s="24"/>
      <c r="E723" s="24"/>
      <c r="F723" s="24"/>
      <c r="G723" s="24"/>
      <c r="H723" s="25"/>
      <c r="I723" s="3">
        <f t="shared" si="372"/>
        <v>0</v>
      </c>
    </row>
    <row r="724" spans="1:11" x14ac:dyDescent="0.2">
      <c r="A724" s="32" t="s">
        <v>36</v>
      </c>
      <c r="B724" s="59"/>
      <c r="C724" s="24">
        <v>261</v>
      </c>
      <c r="D724" s="24">
        <f t="shared" ref="D724:H724" si="375">D726+D727+D728-D725</f>
        <v>0</v>
      </c>
      <c r="E724" s="24">
        <f t="shared" si="375"/>
        <v>261</v>
      </c>
      <c r="F724" s="24">
        <f t="shared" si="375"/>
        <v>0</v>
      </c>
      <c r="G724" s="24">
        <f t="shared" si="375"/>
        <v>0</v>
      </c>
      <c r="H724" s="25">
        <f t="shared" si="375"/>
        <v>0</v>
      </c>
      <c r="I724" s="3">
        <f t="shared" si="372"/>
        <v>261</v>
      </c>
    </row>
    <row r="725" spans="1:11" x14ac:dyDescent="0.2">
      <c r="A725" s="32" t="s">
        <v>37</v>
      </c>
      <c r="B725" s="59"/>
      <c r="C725" s="24">
        <v>25</v>
      </c>
      <c r="D725" s="24">
        <f t="shared" ref="D725:H728" si="376">SUM(D772,D821,D869,D918)</f>
        <v>0</v>
      </c>
      <c r="E725" s="24">
        <f t="shared" si="376"/>
        <v>25</v>
      </c>
      <c r="F725" s="24">
        <f t="shared" si="376"/>
        <v>100</v>
      </c>
      <c r="G725" s="24">
        <f t="shared" si="376"/>
        <v>0</v>
      </c>
      <c r="H725" s="25">
        <f t="shared" si="376"/>
        <v>0</v>
      </c>
      <c r="I725" s="3">
        <f t="shared" si="372"/>
        <v>125</v>
      </c>
    </row>
    <row r="726" spans="1:11" x14ac:dyDescent="0.2">
      <c r="A726" s="20" t="s">
        <v>38</v>
      </c>
      <c r="B726" s="61" t="s">
        <v>51</v>
      </c>
      <c r="C726" s="21">
        <v>28</v>
      </c>
      <c r="D726" s="21">
        <f t="shared" si="376"/>
        <v>0</v>
      </c>
      <c r="E726" s="21">
        <f t="shared" ref="E726:E728" si="377">C726+D726</f>
        <v>28</v>
      </c>
      <c r="F726" s="21">
        <f t="shared" si="376"/>
        <v>10</v>
      </c>
      <c r="G726" s="21">
        <f t="shared" si="376"/>
        <v>0</v>
      </c>
      <c r="H726" s="22">
        <f t="shared" si="376"/>
        <v>0</v>
      </c>
      <c r="I726" s="3">
        <f t="shared" si="372"/>
        <v>38</v>
      </c>
    </row>
    <row r="727" spans="1:11" x14ac:dyDescent="0.2">
      <c r="A727" s="20" t="s">
        <v>40</v>
      </c>
      <c r="B727" s="61" t="s">
        <v>52</v>
      </c>
      <c r="C727" s="21">
        <v>258</v>
      </c>
      <c r="D727" s="21">
        <f t="shared" si="376"/>
        <v>0</v>
      </c>
      <c r="E727" s="21">
        <f t="shared" si="377"/>
        <v>258</v>
      </c>
      <c r="F727" s="21">
        <f t="shared" si="376"/>
        <v>90</v>
      </c>
      <c r="G727" s="21">
        <f t="shared" si="376"/>
        <v>0</v>
      </c>
      <c r="H727" s="22">
        <f t="shared" si="376"/>
        <v>0</v>
      </c>
      <c r="I727" s="3">
        <f t="shared" si="372"/>
        <v>348</v>
      </c>
    </row>
    <row r="728" spans="1:11" hidden="1" x14ac:dyDescent="0.2">
      <c r="A728" s="20" t="s">
        <v>42</v>
      </c>
      <c r="B728" s="61" t="s">
        <v>53</v>
      </c>
      <c r="C728" s="21">
        <v>0</v>
      </c>
      <c r="D728" s="21">
        <f t="shared" si="376"/>
        <v>0</v>
      </c>
      <c r="E728" s="21">
        <f t="shared" si="377"/>
        <v>0</v>
      </c>
      <c r="F728" s="21">
        <f t="shared" si="376"/>
        <v>0</v>
      </c>
      <c r="G728" s="21">
        <f t="shared" si="376"/>
        <v>0</v>
      </c>
      <c r="H728" s="22">
        <f t="shared" si="376"/>
        <v>0</v>
      </c>
      <c r="I728" s="3">
        <f t="shared" si="372"/>
        <v>0</v>
      </c>
    </row>
    <row r="729" spans="1:11" hidden="1" x14ac:dyDescent="0.2">
      <c r="A729" s="83"/>
      <c r="B729" s="95"/>
      <c r="C729" s="21"/>
      <c r="D729" s="21"/>
      <c r="E729" s="21"/>
      <c r="F729" s="21"/>
      <c r="G729" s="21"/>
      <c r="H729" s="22"/>
      <c r="I729" s="3">
        <f t="shared" si="372"/>
        <v>0</v>
      </c>
    </row>
    <row r="730" spans="1:11" hidden="1" x14ac:dyDescent="0.2">
      <c r="A730" s="26" t="s">
        <v>54</v>
      </c>
      <c r="B730" s="63" t="s">
        <v>55</v>
      </c>
      <c r="C730" s="24">
        <v>0</v>
      </c>
      <c r="D730" s="24">
        <f t="shared" ref="D730" si="378">SUM(D777,D826,D874,D923)</f>
        <v>0</v>
      </c>
      <c r="E730" s="24">
        <f>C730+D730</f>
        <v>0</v>
      </c>
      <c r="F730" s="24">
        <f t="shared" ref="F730:H730" si="379">SUM(F777,F826,F874,F923)</f>
        <v>0</v>
      </c>
      <c r="G730" s="24">
        <f t="shared" si="379"/>
        <v>0</v>
      </c>
      <c r="H730" s="25">
        <f t="shared" si="379"/>
        <v>0</v>
      </c>
      <c r="I730" s="3">
        <f t="shared" si="372"/>
        <v>0</v>
      </c>
    </row>
    <row r="731" spans="1:11" hidden="1" x14ac:dyDescent="0.2">
      <c r="A731" s="83"/>
      <c r="B731" s="95"/>
      <c r="C731" s="21"/>
      <c r="D731" s="21"/>
      <c r="E731" s="21"/>
      <c r="F731" s="21"/>
      <c r="G731" s="21"/>
      <c r="H731" s="22"/>
      <c r="I731" s="3">
        <f t="shared" si="372"/>
        <v>0</v>
      </c>
    </row>
    <row r="732" spans="1:11" s="6" customFormat="1" ht="38.25" x14ac:dyDescent="0.2">
      <c r="A732" s="77" t="s">
        <v>72</v>
      </c>
      <c r="B732" s="78"/>
      <c r="C732" s="79">
        <v>70667</v>
      </c>
      <c r="D732" s="79">
        <f t="shared" ref="D732:H732" si="380">D733</f>
        <v>0</v>
      </c>
      <c r="E732" s="79">
        <f t="shared" si="380"/>
        <v>70667</v>
      </c>
      <c r="F732" s="79">
        <f t="shared" si="380"/>
        <v>0</v>
      </c>
      <c r="G732" s="79">
        <f t="shared" si="380"/>
        <v>0</v>
      </c>
      <c r="H732" s="80">
        <f t="shared" si="380"/>
        <v>0</v>
      </c>
      <c r="I732" s="19">
        <f t="shared" si="372"/>
        <v>70667</v>
      </c>
    </row>
    <row r="733" spans="1:11" s="40" customFormat="1" x14ac:dyDescent="0.2">
      <c r="A733" s="36" t="s">
        <v>61</v>
      </c>
      <c r="B733" s="65"/>
      <c r="C733" s="37">
        <v>70667</v>
      </c>
      <c r="D733" s="37">
        <f t="shared" ref="D733:H733" si="381">SUM(D734,D735,D736,D737)</f>
        <v>0</v>
      </c>
      <c r="E733" s="37">
        <f t="shared" si="381"/>
        <v>70667</v>
      </c>
      <c r="F733" s="37">
        <f t="shared" si="381"/>
        <v>0</v>
      </c>
      <c r="G733" s="37">
        <f t="shared" si="381"/>
        <v>0</v>
      </c>
      <c r="H733" s="38">
        <f t="shared" si="381"/>
        <v>0</v>
      </c>
      <c r="I733" s="39">
        <f t="shared" si="372"/>
        <v>70667</v>
      </c>
    </row>
    <row r="734" spans="1:11" x14ac:dyDescent="0.2">
      <c r="A734" s="20" t="s">
        <v>6</v>
      </c>
      <c r="B734" s="48"/>
      <c r="C734" s="21">
        <v>6069.4</v>
      </c>
      <c r="D734" s="21"/>
      <c r="E734" s="21">
        <f>SUM(C734,D734)</f>
        <v>6069.4</v>
      </c>
      <c r="F734" s="21"/>
      <c r="G734" s="21"/>
      <c r="H734" s="22"/>
      <c r="I734" s="3">
        <f t="shared" si="372"/>
        <v>6069.4</v>
      </c>
    </row>
    <row r="735" spans="1:11" hidden="1" x14ac:dyDescent="0.2">
      <c r="A735" s="20" t="s">
        <v>7</v>
      </c>
      <c r="B735" s="94"/>
      <c r="C735" s="21">
        <v>0</v>
      </c>
      <c r="D735" s="21"/>
      <c r="E735" s="21">
        <f t="shared" ref="E735:E736" si="382">SUM(C735,D735)</f>
        <v>0</v>
      </c>
      <c r="F735" s="21"/>
      <c r="G735" s="21"/>
      <c r="H735" s="22"/>
      <c r="I735" s="3">
        <f t="shared" si="372"/>
        <v>0</v>
      </c>
      <c r="J735" s="2">
        <f>J736+J739</f>
        <v>0.98</v>
      </c>
      <c r="K735" s="2">
        <v>1</v>
      </c>
    </row>
    <row r="736" spans="1:11" ht="38.25" x14ac:dyDescent="0.2">
      <c r="A736" s="20" t="s">
        <v>8</v>
      </c>
      <c r="B736" s="48">
        <v>420269</v>
      </c>
      <c r="C736" s="21">
        <v>8569.1</v>
      </c>
      <c r="D736" s="21"/>
      <c r="E736" s="21">
        <f t="shared" si="382"/>
        <v>8569.1</v>
      </c>
      <c r="F736" s="21"/>
      <c r="G736" s="21"/>
      <c r="H736" s="22"/>
      <c r="I736" s="3">
        <f t="shared" si="372"/>
        <v>8569.1</v>
      </c>
      <c r="J736" s="2">
        <v>0.13</v>
      </c>
      <c r="K736" s="2">
        <f>K735*J736/J735</f>
        <v>0.1326530612244898</v>
      </c>
    </row>
    <row r="737" spans="1:11" ht="25.5" x14ac:dyDescent="0.2">
      <c r="A737" s="23" t="s">
        <v>9</v>
      </c>
      <c r="B737" s="49" t="s">
        <v>10</v>
      </c>
      <c r="C737" s="24">
        <v>56028.5</v>
      </c>
      <c r="D737" s="24">
        <f t="shared" ref="D737:H737" si="383">SUM(D738,D742,D746)</f>
        <v>0</v>
      </c>
      <c r="E737" s="24">
        <f t="shared" si="383"/>
        <v>56028.5</v>
      </c>
      <c r="F737" s="24">
        <f t="shared" si="383"/>
        <v>0</v>
      </c>
      <c r="G737" s="24">
        <f t="shared" si="383"/>
        <v>0</v>
      </c>
      <c r="H737" s="25">
        <f t="shared" si="383"/>
        <v>0</v>
      </c>
      <c r="I737" s="3">
        <f t="shared" si="372"/>
        <v>56028.5</v>
      </c>
    </row>
    <row r="738" spans="1:11" x14ac:dyDescent="0.2">
      <c r="A738" s="26" t="s">
        <v>11</v>
      </c>
      <c r="B738" s="50" t="s">
        <v>12</v>
      </c>
      <c r="C738" s="24">
        <v>56028.5</v>
      </c>
      <c r="D738" s="24">
        <f t="shared" ref="D738:H738" si="384">SUM(D739:D741)</f>
        <v>0</v>
      </c>
      <c r="E738" s="24">
        <f t="shared" si="384"/>
        <v>56028.5</v>
      </c>
      <c r="F738" s="24">
        <f t="shared" si="384"/>
        <v>0</v>
      </c>
      <c r="G738" s="24">
        <f t="shared" si="384"/>
        <v>0</v>
      </c>
      <c r="H738" s="25">
        <f t="shared" si="384"/>
        <v>0</v>
      </c>
      <c r="I738" s="3">
        <f t="shared" si="372"/>
        <v>56028.5</v>
      </c>
    </row>
    <row r="739" spans="1:11" x14ac:dyDescent="0.2">
      <c r="A739" s="27" t="s">
        <v>13</v>
      </c>
      <c r="B739" s="51" t="s">
        <v>14</v>
      </c>
      <c r="C739" s="21">
        <v>56028.5</v>
      </c>
      <c r="D739" s="21">
        <v>-32760</v>
      </c>
      <c r="E739" s="21">
        <f t="shared" ref="E739:E741" si="385">SUM(C739,D739)</f>
        <v>23268.5</v>
      </c>
      <c r="F739" s="21"/>
      <c r="G739" s="21"/>
      <c r="H739" s="22"/>
      <c r="I739" s="3">
        <f t="shared" si="372"/>
        <v>23268.5</v>
      </c>
      <c r="J739" s="2">
        <v>0.85</v>
      </c>
      <c r="K739" s="2">
        <f>K735*J739/J735</f>
        <v>0.86734693877551017</v>
      </c>
    </row>
    <row r="740" spans="1:11" hidden="1" x14ac:dyDescent="0.2">
      <c r="A740" s="27" t="s">
        <v>15</v>
      </c>
      <c r="B740" s="52" t="s">
        <v>16</v>
      </c>
      <c r="C740" s="21">
        <v>0</v>
      </c>
      <c r="D740" s="21"/>
      <c r="E740" s="21">
        <f t="shared" si="385"/>
        <v>0</v>
      </c>
      <c r="F740" s="21"/>
      <c r="G740" s="21"/>
      <c r="H740" s="22"/>
      <c r="I740" s="3">
        <f t="shared" si="372"/>
        <v>0</v>
      </c>
    </row>
    <row r="741" spans="1:11" x14ac:dyDescent="0.2">
      <c r="A741" s="27" t="s">
        <v>17</v>
      </c>
      <c r="B741" s="52" t="s">
        <v>18</v>
      </c>
      <c r="C741" s="21">
        <v>0</v>
      </c>
      <c r="D741" s="21">
        <v>32760</v>
      </c>
      <c r="E741" s="21">
        <f t="shared" si="385"/>
        <v>32760</v>
      </c>
      <c r="F741" s="21"/>
      <c r="G741" s="21"/>
      <c r="H741" s="22"/>
      <c r="I741" s="3">
        <f t="shared" si="372"/>
        <v>32760</v>
      </c>
    </row>
    <row r="742" spans="1:11" hidden="1" x14ac:dyDescent="0.2">
      <c r="A742" s="26" t="s">
        <v>19</v>
      </c>
      <c r="B742" s="53" t="s">
        <v>20</v>
      </c>
      <c r="C742" s="24">
        <v>0</v>
      </c>
      <c r="D742" s="24">
        <f t="shared" ref="D742:H742" si="386">SUM(D743:D745)</f>
        <v>0</v>
      </c>
      <c r="E742" s="24">
        <f t="shared" si="386"/>
        <v>0</v>
      </c>
      <c r="F742" s="24">
        <f t="shared" si="386"/>
        <v>0</v>
      </c>
      <c r="G742" s="24">
        <f t="shared" si="386"/>
        <v>0</v>
      </c>
      <c r="H742" s="25">
        <f t="shared" si="386"/>
        <v>0</v>
      </c>
      <c r="I742" s="3">
        <f t="shared" si="372"/>
        <v>0</v>
      </c>
    </row>
    <row r="743" spans="1:11" hidden="1" x14ac:dyDescent="0.2">
      <c r="A743" s="27" t="s">
        <v>13</v>
      </c>
      <c r="B743" s="52" t="s">
        <v>21</v>
      </c>
      <c r="C743" s="21">
        <v>0</v>
      </c>
      <c r="D743" s="21"/>
      <c r="E743" s="21">
        <f t="shared" ref="E743:E745" si="387">SUM(C743,D743)</f>
        <v>0</v>
      </c>
      <c r="F743" s="21"/>
      <c r="G743" s="21"/>
      <c r="H743" s="22"/>
      <c r="I743" s="3">
        <f t="shared" si="372"/>
        <v>0</v>
      </c>
    </row>
    <row r="744" spans="1:11" hidden="1" x14ac:dyDescent="0.2">
      <c r="A744" s="27" t="s">
        <v>15</v>
      </c>
      <c r="B744" s="52" t="s">
        <v>22</v>
      </c>
      <c r="C744" s="21">
        <v>0</v>
      </c>
      <c r="D744" s="21"/>
      <c r="E744" s="21">
        <f t="shared" si="387"/>
        <v>0</v>
      </c>
      <c r="F744" s="21"/>
      <c r="G744" s="21"/>
      <c r="H744" s="22"/>
      <c r="I744" s="3">
        <f t="shared" si="372"/>
        <v>0</v>
      </c>
    </row>
    <row r="745" spans="1:11" hidden="1" x14ac:dyDescent="0.2">
      <c r="A745" s="27" t="s">
        <v>17</v>
      </c>
      <c r="B745" s="52" t="s">
        <v>23</v>
      </c>
      <c r="C745" s="21">
        <v>0</v>
      </c>
      <c r="D745" s="21"/>
      <c r="E745" s="21">
        <f t="shared" si="387"/>
        <v>0</v>
      </c>
      <c r="F745" s="21"/>
      <c r="G745" s="21"/>
      <c r="H745" s="22"/>
      <c r="I745" s="3">
        <f t="shared" si="372"/>
        <v>0</v>
      </c>
    </row>
    <row r="746" spans="1:11" hidden="1" x14ac:dyDescent="0.2">
      <c r="A746" s="26" t="s">
        <v>24</v>
      </c>
      <c r="B746" s="53" t="s">
        <v>25</v>
      </c>
      <c r="C746" s="24">
        <v>0</v>
      </c>
      <c r="D746" s="24">
        <f t="shared" ref="D746:H746" si="388">SUM(D747:D749)</f>
        <v>0</v>
      </c>
      <c r="E746" s="24">
        <f t="shared" si="388"/>
        <v>0</v>
      </c>
      <c r="F746" s="24">
        <f t="shared" si="388"/>
        <v>0</v>
      </c>
      <c r="G746" s="24">
        <f t="shared" si="388"/>
        <v>0</v>
      </c>
      <c r="H746" s="25">
        <f t="shared" si="388"/>
        <v>0</v>
      </c>
      <c r="I746" s="3">
        <f t="shared" si="372"/>
        <v>0</v>
      </c>
    </row>
    <row r="747" spans="1:11" hidden="1" x14ac:dyDescent="0.2">
      <c r="A747" s="27" t="s">
        <v>13</v>
      </c>
      <c r="B747" s="52" t="s">
        <v>26</v>
      </c>
      <c r="C747" s="21">
        <v>0</v>
      </c>
      <c r="D747" s="21"/>
      <c r="E747" s="21">
        <f t="shared" ref="E747:E749" si="389">SUM(C747,D747)</f>
        <v>0</v>
      </c>
      <c r="F747" s="21"/>
      <c r="G747" s="21"/>
      <c r="H747" s="22"/>
      <c r="I747" s="3">
        <f t="shared" si="372"/>
        <v>0</v>
      </c>
    </row>
    <row r="748" spans="1:11" hidden="1" x14ac:dyDescent="0.2">
      <c r="A748" s="27" t="s">
        <v>15</v>
      </c>
      <c r="B748" s="52" t="s">
        <v>27</v>
      </c>
      <c r="C748" s="21">
        <v>0</v>
      </c>
      <c r="D748" s="21"/>
      <c r="E748" s="21">
        <f t="shared" si="389"/>
        <v>0</v>
      </c>
      <c r="F748" s="21"/>
      <c r="G748" s="21"/>
      <c r="H748" s="22"/>
      <c r="I748" s="3">
        <f t="shared" si="372"/>
        <v>0</v>
      </c>
    </row>
    <row r="749" spans="1:11" hidden="1" x14ac:dyDescent="0.2">
      <c r="A749" s="27" t="s">
        <v>17</v>
      </c>
      <c r="B749" s="52" t="s">
        <v>28</v>
      </c>
      <c r="C749" s="21">
        <v>0</v>
      </c>
      <c r="D749" s="21"/>
      <c r="E749" s="21">
        <f t="shared" si="389"/>
        <v>0</v>
      </c>
      <c r="F749" s="21"/>
      <c r="G749" s="21"/>
      <c r="H749" s="22"/>
      <c r="I749" s="3">
        <f t="shared" si="372"/>
        <v>0</v>
      </c>
    </row>
    <row r="750" spans="1:11" s="40" customFormat="1" x14ac:dyDescent="0.2">
      <c r="A750" s="36" t="s">
        <v>80</v>
      </c>
      <c r="B750" s="65"/>
      <c r="C750" s="37">
        <v>70667</v>
      </c>
      <c r="D750" s="37">
        <f t="shared" ref="D750:H750" si="390">SUM(D751,D754,D777)</f>
        <v>0</v>
      </c>
      <c r="E750" s="37">
        <f t="shared" si="390"/>
        <v>70667</v>
      </c>
      <c r="F750" s="37">
        <f t="shared" si="390"/>
        <v>0</v>
      </c>
      <c r="G750" s="37">
        <f t="shared" si="390"/>
        <v>0</v>
      </c>
      <c r="H750" s="38">
        <f t="shared" si="390"/>
        <v>0</v>
      </c>
      <c r="I750" s="39">
        <f t="shared" si="372"/>
        <v>70667</v>
      </c>
    </row>
    <row r="751" spans="1:11" hidden="1" x14ac:dyDescent="0.2">
      <c r="A751" s="31" t="s">
        <v>30</v>
      </c>
      <c r="B751" s="55">
        <v>20</v>
      </c>
      <c r="C751" s="24">
        <v>0</v>
      </c>
      <c r="D751" s="24">
        <f t="shared" ref="D751:H751" si="391">SUM(D752)</f>
        <v>0</v>
      </c>
      <c r="E751" s="24">
        <f t="shared" si="391"/>
        <v>0</v>
      </c>
      <c r="F751" s="24">
        <f t="shared" si="391"/>
        <v>0</v>
      </c>
      <c r="G751" s="24">
        <f t="shared" si="391"/>
        <v>0</v>
      </c>
      <c r="H751" s="25">
        <f t="shared" si="391"/>
        <v>0</v>
      </c>
      <c r="I751" s="3">
        <f t="shared" si="372"/>
        <v>0</v>
      </c>
    </row>
    <row r="752" spans="1:11" hidden="1" x14ac:dyDescent="0.2">
      <c r="A752" s="27" t="s">
        <v>31</v>
      </c>
      <c r="B752" s="56" t="s">
        <v>32</v>
      </c>
      <c r="C752" s="21">
        <v>0</v>
      </c>
      <c r="D752" s="21"/>
      <c r="E752" s="21">
        <f>C752+D752</f>
        <v>0</v>
      </c>
      <c r="F752" s="21"/>
      <c r="G752" s="21"/>
      <c r="H752" s="22"/>
      <c r="I752" s="3">
        <f t="shared" si="372"/>
        <v>0</v>
      </c>
    </row>
    <row r="753" spans="1:11" hidden="1" x14ac:dyDescent="0.2">
      <c r="A753" s="27"/>
      <c r="B753" s="51"/>
      <c r="C753" s="21"/>
      <c r="D753" s="21"/>
      <c r="E753" s="21"/>
      <c r="F753" s="21"/>
      <c r="G753" s="21"/>
      <c r="H753" s="22"/>
      <c r="I753" s="3">
        <f t="shared" si="372"/>
        <v>0</v>
      </c>
    </row>
    <row r="754" spans="1:11" ht="25.5" x14ac:dyDescent="0.2">
      <c r="A754" s="31" t="s">
        <v>33</v>
      </c>
      <c r="B754" s="57">
        <v>58</v>
      </c>
      <c r="C754" s="24">
        <v>70667</v>
      </c>
      <c r="D754" s="24">
        <f t="shared" ref="D754:H754" si="392">SUM(D755,D762,D769)</f>
        <v>0</v>
      </c>
      <c r="E754" s="24">
        <f t="shared" si="392"/>
        <v>70667</v>
      </c>
      <c r="F754" s="24">
        <f t="shared" si="392"/>
        <v>0</v>
      </c>
      <c r="G754" s="24">
        <f t="shared" si="392"/>
        <v>0</v>
      </c>
      <c r="H754" s="25">
        <f t="shared" si="392"/>
        <v>0</v>
      </c>
      <c r="I754" s="3">
        <f t="shared" si="372"/>
        <v>70667</v>
      </c>
    </row>
    <row r="755" spans="1:11" x14ac:dyDescent="0.2">
      <c r="A755" s="31" t="s">
        <v>34</v>
      </c>
      <c r="B755" s="58" t="s">
        <v>35</v>
      </c>
      <c r="C755" s="24">
        <v>70667</v>
      </c>
      <c r="D755" s="24">
        <f t="shared" ref="D755:H755" si="393">SUM(D759,D760,D761)</f>
        <v>0</v>
      </c>
      <c r="E755" s="24">
        <f t="shared" si="393"/>
        <v>70667</v>
      </c>
      <c r="F755" s="24">
        <f t="shared" si="393"/>
        <v>0</v>
      </c>
      <c r="G755" s="24">
        <f t="shared" si="393"/>
        <v>0</v>
      </c>
      <c r="H755" s="25">
        <f t="shared" si="393"/>
        <v>0</v>
      </c>
      <c r="I755" s="3">
        <f t="shared" si="372"/>
        <v>70667</v>
      </c>
    </row>
    <row r="756" spans="1:11" hidden="1" x14ac:dyDescent="0.2">
      <c r="A756" s="32" t="s">
        <v>1</v>
      </c>
      <c r="B756" s="59"/>
      <c r="C756" s="24"/>
      <c r="D756" s="24"/>
      <c r="E756" s="24"/>
      <c r="F756" s="24"/>
      <c r="G756" s="24"/>
      <c r="H756" s="25"/>
      <c r="I756" s="3">
        <f t="shared" si="372"/>
        <v>0</v>
      </c>
    </row>
    <row r="757" spans="1:11" x14ac:dyDescent="0.2">
      <c r="A757" s="32" t="s">
        <v>36</v>
      </c>
      <c r="B757" s="59"/>
      <c r="C757" s="24">
        <v>6</v>
      </c>
      <c r="D757" s="24"/>
      <c r="E757" s="24">
        <f t="shared" ref="E757:H757" si="394">E759+E760+E761-E758</f>
        <v>6</v>
      </c>
      <c r="F757" s="24">
        <f t="shared" si="394"/>
        <v>0</v>
      </c>
      <c r="G757" s="24">
        <f t="shared" si="394"/>
        <v>0</v>
      </c>
      <c r="H757" s="25">
        <f t="shared" si="394"/>
        <v>0</v>
      </c>
      <c r="I757" s="3">
        <f t="shared" si="372"/>
        <v>6</v>
      </c>
    </row>
    <row r="758" spans="1:11" x14ac:dyDescent="0.2">
      <c r="A758" s="32" t="s">
        <v>37</v>
      </c>
      <c r="B758" s="59"/>
      <c r="C758" s="24">
        <v>70661</v>
      </c>
      <c r="D758" s="24"/>
      <c r="E758" s="24">
        <f t="shared" ref="E758:E761" si="395">C758+D758</f>
        <v>70661</v>
      </c>
      <c r="F758" s="24"/>
      <c r="G758" s="24"/>
      <c r="H758" s="25"/>
      <c r="I758" s="3">
        <f t="shared" si="372"/>
        <v>70661</v>
      </c>
    </row>
    <row r="759" spans="1:11" x14ac:dyDescent="0.2">
      <c r="A759" s="20" t="s">
        <v>38</v>
      </c>
      <c r="B759" s="60" t="s">
        <v>39</v>
      </c>
      <c r="C759" s="21">
        <v>10585.3</v>
      </c>
      <c r="D759" s="21"/>
      <c r="E759" s="21">
        <f t="shared" si="395"/>
        <v>10585.3</v>
      </c>
      <c r="F759" s="21"/>
      <c r="G759" s="21"/>
      <c r="H759" s="22"/>
      <c r="I759" s="3">
        <f t="shared" si="372"/>
        <v>10585.3</v>
      </c>
      <c r="J759" s="2">
        <v>0.02</v>
      </c>
      <c r="K759" s="2">
        <v>0.13</v>
      </c>
    </row>
    <row r="760" spans="1:11" x14ac:dyDescent="0.2">
      <c r="A760" s="20" t="s">
        <v>40</v>
      </c>
      <c r="B760" s="60" t="s">
        <v>41</v>
      </c>
      <c r="C760" s="21">
        <v>59983.199999999997</v>
      </c>
      <c r="D760" s="21"/>
      <c r="E760" s="21">
        <f t="shared" si="395"/>
        <v>59983.199999999997</v>
      </c>
      <c r="F760" s="21"/>
      <c r="G760" s="21"/>
      <c r="H760" s="22"/>
      <c r="I760" s="3">
        <f t="shared" si="372"/>
        <v>59983.199999999997</v>
      </c>
      <c r="J760" s="2">
        <v>0.85</v>
      </c>
    </row>
    <row r="761" spans="1:11" x14ac:dyDescent="0.2">
      <c r="A761" s="20" t="s">
        <v>42</v>
      </c>
      <c r="B761" s="61" t="s">
        <v>43</v>
      </c>
      <c r="C761" s="21">
        <v>98.5</v>
      </c>
      <c r="D761" s="21"/>
      <c r="E761" s="21">
        <f t="shared" si="395"/>
        <v>98.5</v>
      </c>
      <c r="F761" s="21"/>
      <c r="G761" s="21"/>
      <c r="H761" s="22"/>
      <c r="I761" s="3">
        <f t="shared" si="372"/>
        <v>98.5</v>
      </c>
    </row>
    <row r="762" spans="1:11" hidden="1" x14ac:dyDescent="0.2">
      <c r="A762" s="31" t="s">
        <v>44</v>
      </c>
      <c r="B762" s="62" t="s">
        <v>45</v>
      </c>
      <c r="C762" s="24">
        <v>0</v>
      </c>
      <c r="D762" s="24">
        <f t="shared" ref="D762:H762" si="396">SUM(D766,D767,D768)</f>
        <v>0</v>
      </c>
      <c r="E762" s="24">
        <f t="shared" si="396"/>
        <v>0</v>
      </c>
      <c r="F762" s="24">
        <f t="shared" si="396"/>
        <v>0</v>
      </c>
      <c r="G762" s="24">
        <f t="shared" si="396"/>
        <v>0</v>
      </c>
      <c r="H762" s="25">
        <f t="shared" si="396"/>
        <v>0</v>
      </c>
      <c r="I762" s="3">
        <f t="shared" si="372"/>
        <v>0</v>
      </c>
    </row>
    <row r="763" spans="1:11" hidden="1" x14ac:dyDescent="0.2">
      <c r="A763" s="82" t="s">
        <v>1</v>
      </c>
      <c r="B763" s="62"/>
      <c r="C763" s="24"/>
      <c r="D763" s="24"/>
      <c r="E763" s="24"/>
      <c r="F763" s="24"/>
      <c r="G763" s="24"/>
      <c r="H763" s="25"/>
      <c r="I763" s="3">
        <f t="shared" si="372"/>
        <v>0</v>
      </c>
    </row>
    <row r="764" spans="1:11" hidden="1" x14ac:dyDescent="0.2">
      <c r="A764" s="32" t="s">
        <v>36</v>
      </c>
      <c r="B764" s="59"/>
      <c r="C764" s="24">
        <v>0</v>
      </c>
      <c r="D764" s="24">
        <f t="shared" ref="D764:H764" si="397">D766+D767+D768-D765</f>
        <v>0</v>
      </c>
      <c r="E764" s="24">
        <f t="shared" si="397"/>
        <v>0</v>
      </c>
      <c r="F764" s="24">
        <f t="shared" si="397"/>
        <v>0</v>
      </c>
      <c r="G764" s="24">
        <f t="shared" si="397"/>
        <v>0</v>
      </c>
      <c r="H764" s="25">
        <f t="shared" si="397"/>
        <v>0</v>
      </c>
      <c r="I764" s="3">
        <f t="shared" si="372"/>
        <v>0</v>
      </c>
    </row>
    <row r="765" spans="1:11" hidden="1" x14ac:dyDescent="0.2">
      <c r="A765" s="32" t="s">
        <v>37</v>
      </c>
      <c r="B765" s="59"/>
      <c r="C765" s="24">
        <v>0</v>
      </c>
      <c r="D765" s="24"/>
      <c r="E765" s="24">
        <f t="shared" ref="E765:E768" si="398">C765+D765</f>
        <v>0</v>
      </c>
      <c r="F765" s="24"/>
      <c r="G765" s="24"/>
      <c r="H765" s="25"/>
      <c r="I765" s="3">
        <f t="shared" si="372"/>
        <v>0</v>
      </c>
    </row>
    <row r="766" spans="1:11" hidden="1" x14ac:dyDescent="0.2">
      <c r="A766" s="20" t="s">
        <v>38</v>
      </c>
      <c r="B766" s="61" t="s">
        <v>46</v>
      </c>
      <c r="C766" s="21">
        <v>0</v>
      </c>
      <c r="D766" s="21"/>
      <c r="E766" s="21">
        <f t="shared" si="398"/>
        <v>0</v>
      </c>
      <c r="F766" s="21"/>
      <c r="G766" s="21"/>
      <c r="H766" s="22"/>
      <c r="I766" s="3">
        <f t="shared" si="372"/>
        <v>0</v>
      </c>
    </row>
    <row r="767" spans="1:11" hidden="1" x14ac:dyDescent="0.2">
      <c r="A767" s="20" t="s">
        <v>40</v>
      </c>
      <c r="B767" s="61" t="s">
        <v>47</v>
      </c>
      <c r="C767" s="21">
        <v>0</v>
      </c>
      <c r="D767" s="21"/>
      <c r="E767" s="21">
        <f t="shared" si="398"/>
        <v>0</v>
      </c>
      <c r="F767" s="21"/>
      <c r="G767" s="21"/>
      <c r="H767" s="22"/>
      <c r="I767" s="3">
        <f t="shared" si="372"/>
        <v>0</v>
      </c>
    </row>
    <row r="768" spans="1:11" hidden="1" x14ac:dyDescent="0.2">
      <c r="A768" s="20" t="s">
        <v>42</v>
      </c>
      <c r="B768" s="61" t="s">
        <v>48</v>
      </c>
      <c r="C768" s="21">
        <v>0</v>
      </c>
      <c r="D768" s="21"/>
      <c r="E768" s="21">
        <f t="shared" si="398"/>
        <v>0</v>
      </c>
      <c r="F768" s="21"/>
      <c r="G768" s="21"/>
      <c r="H768" s="22"/>
      <c r="I768" s="3">
        <f t="shared" si="372"/>
        <v>0</v>
      </c>
    </row>
    <row r="769" spans="1:9" hidden="1" x14ac:dyDescent="0.2">
      <c r="A769" s="31" t="s">
        <v>49</v>
      </c>
      <c r="B769" s="63" t="s">
        <v>50</v>
      </c>
      <c r="C769" s="24">
        <v>0</v>
      </c>
      <c r="D769" s="24">
        <f t="shared" ref="D769:H769" si="399">SUM(D773,D774,D775)</f>
        <v>0</v>
      </c>
      <c r="E769" s="24">
        <f t="shared" si="399"/>
        <v>0</v>
      </c>
      <c r="F769" s="24">
        <f t="shared" si="399"/>
        <v>0</v>
      </c>
      <c r="G769" s="24">
        <f t="shared" si="399"/>
        <v>0</v>
      </c>
      <c r="H769" s="25">
        <f t="shared" si="399"/>
        <v>0</v>
      </c>
      <c r="I769" s="3">
        <f t="shared" si="372"/>
        <v>0</v>
      </c>
    </row>
    <row r="770" spans="1:9" hidden="1" x14ac:dyDescent="0.2">
      <c r="A770" s="82" t="s">
        <v>1</v>
      </c>
      <c r="B770" s="63"/>
      <c r="C770" s="24"/>
      <c r="D770" s="24"/>
      <c r="E770" s="24"/>
      <c r="F770" s="24"/>
      <c r="G770" s="24"/>
      <c r="H770" s="25"/>
      <c r="I770" s="3">
        <f t="shared" si="372"/>
        <v>0</v>
      </c>
    </row>
    <row r="771" spans="1:9" hidden="1" x14ac:dyDescent="0.2">
      <c r="A771" s="32" t="s">
        <v>36</v>
      </c>
      <c r="B771" s="59"/>
      <c r="C771" s="24">
        <v>0</v>
      </c>
      <c r="D771" s="24">
        <f t="shared" ref="D771:H771" si="400">D773+D774+D775-D772</f>
        <v>0</v>
      </c>
      <c r="E771" s="24">
        <f t="shared" si="400"/>
        <v>0</v>
      </c>
      <c r="F771" s="24">
        <f t="shared" si="400"/>
        <v>0</v>
      </c>
      <c r="G771" s="24">
        <f t="shared" si="400"/>
        <v>0</v>
      </c>
      <c r="H771" s="25">
        <f t="shared" si="400"/>
        <v>0</v>
      </c>
      <c r="I771" s="3">
        <f t="shared" si="372"/>
        <v>0</v>
      </c>
    </row>
    <row r="772" spans="1:9" hidden="1" x14ac:dyDescent="0.2">
      <c r="A772" s="32" t="s">
        <v>37</v>
      </c>
      <c r="B772" s="59"/>
      <c r="C772" s="24">
        <v>0</v>
      </c>
      <c r="D772" s="24"/>
      <c r="E772" s="24">
        <f t="shared" ref="E772:E775" si="401">C772+D772</f>
        <v>0</v>
      </c>
      <c r="F772" s="24"/>
      <c r="G772" s="24"/>
      <c r="H772" s="25"/>
      <c r="I772" s="3">
        <f t="shared" si="372"/>
        <v>0</v>
      </c>
    </row>
    <row r="773" spans="1:9" hidden="1" x14ac:dyDescent="0.2">
      <c r="A773" s="20" t="s">
        <v>38</v>
      </c>
      <c r="B773" s="61" t="s">
        <v>51</v>
      </c>
      <c r="C773" s="21">
        <v>0</v>
      </c>
      <c r="D773" s="21"/>
      <c r="E773" s="21">
        <f t="shared" si="401"/>
        <v>0</v>
      </c>
      <c r="F773" s="21"/>
      <c r="G773" s="21"/>
      <c r="H773" s="22"/>
      <c r="I773" s="3">
        <f t="shared" si="372"/>
        <v>0</v>
      </c>
    </row>
    <row r="774" spans="1:9" hidden="1" x14ac:dyDescent="0.2">
      <c r="A774" s="20" t="s">
        <v>40</v>
      </c>
      <c r="B774" s="61" t="s">
        <v>52</v>
      </c>
      <c r="C774" s="21">
        <v>0</v>
      </c>
      <c r="D774" s="21"/>
      <c r="E774" s="21">
        <f t="shared" si="401"/>
        <v>0</v>
      </c>
      <c r="F774" s="21"/>
      <c r="G774" s="21"/>
      <c r="H774" s="22"/>
      <c r="I774" s="3">
        <f t="shared" si="372"/>
        <v>0</v>
      </c>
    </row>
    <row r="775" spans="1:9" hidden="1" x14ac:dyDescent="0.2">
      <c r="A775" s="20" t="s">
        <v>42</v>
      </c>
      <c r="B775" s="61" t="s">
        <v>53</v>
      </c>
      <c r="C775" s="21">
        <v>0</v>
      </c>
      <c r="D775" s="21"/>
      <c r="E775" s="21">
        <f t="shared" si="401"/>
        <v>0</v>
      </c>
      <c r="F775" s="21"/>
      <c r="G775" s="21"/>
      <c r="H775" s="22"/>
      <c r="I775" s="3">
        <f t="shared" si="372"/>
        <v>0</v>
      </c>
    </row>
    <row r="776" spans="1:9" hidden="1" x14ac:dyDescent="0.2">
      <c r="A776" s="83"/>
      <c r="B776" s="95"/>
      <c r="C776" s="21"/>
      <c r="D776" s="21"/>
      <c r="E776" s="21"/>
      <c r="F776" s="21"/>
      <c r="G776" s="21"/>
      <c r="H776" s="22"/>
      <c r="I776" s="3">
        <f t="shared" si="372"/>
        <v>0</v>
      </c>
    </row>
    <row r="777" spans="1:9" hidden="1" x14ac:dyDescent="0.2">
      <c r="A777" s="26" t="s">
        <v>54</v>
      </c>
      <c r="B777" s="63" t="s">
        <v>55</v>
      </c>
      <c r="C777" s="24">
        <v>0</v>
      </c>
      <c r="D777" s="24"/>
      <c r="E777" s="24">
        <f>C777+D777</f>
        <v>0</v>
      </c>
      <c r="F777" s="24"/>
      <c r="G777" s="24"/>
      <c r="H777" s="25"/>
      <c r="I777" s="3">
        <f t="shared" si="372"/>
        <v>0</v>
      </c>
    </row>
    <row r="778" spans="1:9" hidden="1" x14ac:dyDescent="0.2">
      <c r="A778" s="83"/>
      <c r="B778" s="95"/>
      <c r="C778" s="21"/>
      <c r="D778" s="21"/>
      <c r="E778" s="21"/>
      <c r="F778" s="21"/>
      <c r="G778" s="21"/>
      <c r="H778" s="22"/>
      <c r="I778" s="3">
        <f t="shared" si="372"/>
        <v>0</v>
      </c>
    </row>
    <row r="779" spans="1:9" hidden="1" x14ac:dyDescent="0.2">
      <c r="A779" s="26" t="s">
        <v>56</v>
      </c>
      <c r="B779" s="63"/>
      <c r="C779" s="24">
        <v>0</v>
      </c>
      <c r="D779" s="24">
        <f t="shared" ref="D779:H779" si="402">D732-D750</f>
        <v>0</v>
      </c>
      <c r="E779" s="24">
        <f t="shared" si="402"/>
        <v>0</v>
      </c>
      <c r="F779" s="24">
        <f t="shared" si="402"/>
        <v>0</v>
      </c>
      <c r="G779" s="24">
        <f t="shared" si="402"/>
        <v>0</v>
      </c>
      <c r="H779" s="25">
        <f t="shared" si="402"/>
        <v>0</v>
      </c>
      <c r="I779" s="3">
        <f t="shared" si="372"/>
        <v>0</v>
      </c>
    </row>
    <row r="780" spans="1:9" hidden="1" x14ac:dyDescent="0.2">
      <c r="A780" s="81"/>
      <c r="B780" s="95"/>
      <c r="C780" s="21"/>
      <c r="D780" s="21"/>
      <c r="E780" s="21"/>
      <c r="F780" s="21"/>
      <c r="G780" s="21"/>
      <c r="H780" s="22"/>
      <c r="I780" s="3">
        <f t="shared" si="372"/>
        <v>0</v>
      </c>
    </row>
    <row r="781" spans="1:9" s="6" customFormat="1" ht="25.5" x14ac:dyDescent="0.2">
      <c r="A781" s="77" t="s">
        <v>73</v>
      </c>
      <c r="B781" s="78"/>
      <c r="C781" s="79">
        <v>195</v>
      </c>
      <c r="D781" s="79">
        <f t="shared" ref="D781:H781" si="403">D782</f>
        <v>0</v>
      </c>
      <c r="E781" s="79">
        <f t="shared" si="403"/>
        <v>195</v>
      </c>
      <c r="F781" s="79">
        <f t="shared" si="403"/>
        <v>100</v>
      </c>
      <c r="G781" s="79">
        <f t="shared" si="403"/>
        <v>0</v>
      </c>
      <c r="H781" s="80">
        <f t="shared" si="403"/>
        <v>0</v>
      </c>
      <c r="I781" s="19">
        <f t="shared" si="372"/>
        <v>295</v>
      </c>
    </row>
    <row r="782" spans="1:9" x14ac:dyDescent="0.2">
      <c r="A782" s="33" t="s">
        <v>61</v>
      </c>
      <c r="B782" s="64"/>
      <c r="C782" s="34">
        <v>195</v>
      </c>
      <c r="D782" s="34">
        <f t="shared" ref="D782:H782" si="404">SUM(D783,D784,D785,D786)</f>
        <v>0</v>
      </c>
      <c r="E782" s="34">
        <f t="shared" si="404"/>
        <v>195</v>
      </c>
      <c r="F782" s="34">
        <f t="shared" si="404"/>
        <v>100</v>
      </c>
      <c r="G782" s="34">
        <f t="shared" si="404"/>
        <v>0</v>
      </c>
      <c r="H782" s="35">
        <f t="shared" si="404"/>
        <v>0</v>
      </c>
      <c r="I782" s="3">
        <f t="shared" ref="I782:I845" si="405">SUM(E782:H782)</f>
        <v>295</v>
      </c>
    </row>
    <row r="783" spans="1:9" x14ac:dyDescent="0.2">
      <c r="A783" s="20" t="s">
        <v>6</v>
      </c>
      <c r="B783" s="48"/>
      <c r="C783" s="21">
        <v>195</v>
      </c>
      <c r="D783" s="21"/>
      <c r="E783" s="21">
        <f>SUM(C783,D783)</f>
        <v>195</v>
      </c>
      <c r="F783" s="21">
        <v>100</v>
      </c>
      <c r="G783" s="21"/>
      <c r="H783" s="22"/>
      <c r="I783" s="3">
        <f t="shared" si="405"/>
        <v>295</v>
      </c>
    </row>
    <row r="784" spans="1:9" hidden="1" x14ac:dyDescent="0.2">
      <c r="A784" s="20" t="s">
        <v>7</v>
      </c>
      <c r="B784" s="94"/>
      <c r="C784" s="21">
        <v>0</v>
      </c>
      <c r="D784" s="21"/>
      <c r="E784" s="21">
        <f t="shared" ref="E784:E785" si="406">SUM(C784,D784)</f>
        <v>0</v>
      </c>
      <c r="F784" s="21"/>
      <c r="G784" s="21"/>
      <c r="H784" s="22"/>
      <c r="I784" s="3">
        <f t="shared" si="405"/>
        <v>0</v>
      </c>
    </row>
    <row r="785" spans="1:9" ht="38.25" hidden="1" x14ac:dyDescent="0.2">
      <c r="A785" s="20" t="s">
        <v>8</v>
      </c>
      <c r="B785" s="48">
        <v>420269</v>
      </c>
      <c r="C785" s="21">
        <v>0</v>
      </c>
      <c r="D785" s="21"/>
      <c r="E785" s="21">
        <f t="shared" si="406"/>
        <v>0</v>
      </c>
      <c r="F785" s="21"/>
      <c r="G785" s="21"/>
      <c r="H785" s="22"/>
      <c r="I785" s="3">
        <f t="shared" si="405"/>
        <v>0</v>
      </c>
    </row>
    <row r="786" spans="1:9" ht="25.5" hidden="1" x14ac:dyDescent="0.2">
      <c r="A786" s="23" t="s">
        <v>9</v>
      </c>
      <c r="B786" s="49" t="s">
        <v>10</v>
      </c>
      <c r="C786" s="24">
        <v>0</v>
      </c>
      <c r="D786" s="24">
        <f t="shared" ref="D786:H786" si="407">SUM(D787,D791,D795)</f>
        <v>0</v>
      </c>
      <c r="E786" s="24">
        <f t="shared" si="407"/>
        <v>0</v>
      </c>
      <c r="F786" s="24">
        <f t="shared" si="407"/>
        <v>0</v>
      </c>
      <c r="G786" s="24">
        <f t="shared" si="407"/>
        <v>0</v>
      </c>
      <c r="H786" s="25">
        <f t="shared" si="407"/>
        <v>0</v>
      </c>
      <c r="I786" s="3">
        <f t="shared" si="405"/>
        <v>0</v>
      </c>
    </row>
    <row r="787" spans="1:9" hidden="1" x14ac:dyDescent="0.2">
      <c r="A787" s="26" t="s">
        <v>11</v>
      </c>
      <c r="B787" s="50" t="s">
        <v>12</v>
      </c>
      <c r="C787" s="24">
        <v>0</v>
      </c>
      <c r="D787" s="24">
        <f t="shared" ref="D787:H787" si="408">SUM(D788:D790)</f>
        <v>0</v>
      </c>
      <c r="E787" s="24">
        <f t="shared" si="408"/>
        <v>0</v>
      </c>
      <c r="F787" s="24">
        <f t="shared" si="408"/>
        <v>0</v>
      </c>
      <c r="G787" s="24">
        <f t="shared" si="408"/>
        <v>0</v>
      </c>
      <c r="H787" s="25">
        <f t="shared" si="408"/>
        <v>0</v>
      </c>
      <c r="I787" s="3">
        <f t="shared" si="405"/>
        <v>0</v>
      </c>
    </row>
    <row r="788" spans="1:9" hidden="1" x14ac:dyDescent="0.2">
      <c r="A788" s="27" t="s">
        <v>13</v>
      </c>
      <c r="B788" s="51" t="s">
        <v>14</v>
      </c>
      <c r="C788" s="21">
        <v>0</v>
      </c>
      <c r="D788" s="21"/>
      <c r="E788" s="21">
        <f t="shared" ref="E788:E790" si="409">SUM(C788,D788)</f>
        <v>0</v>
      </c>
      <c r="F788" s="21"/>
      <c r="G788" s="21"/>
      <c r="H788" s="22"/>
      <c r="I788" s="3">
        <f t="shared" si="405"/>
        <v>0</v>
      </c>
    </row>
    <row r="789" spans="1:9" hidden="1" x14ac:dyDescent="0.2">
      <c r="A789" s="27" t="s">
        <v>15</v>
      </c>
      <c r="B789" s="52" t="s">
        <v>16</v>
      </c>
      <c r="C789" s="21">
        <v>0</v>
      </c>
      <c r="D789" s="21"/>
      <c r="E789" s="21">
        <f t="shared" si="409"/>
        <v>0</v>
      </c>
      <c r="F789" s="21"/>
      <c r="G789" s="21"/>
      <c r="H789" s="22"/>
      <c r="I789" s="3">
        <f t="shared" si="405"/>
        <v>0</v>
      </c>
    </row>
    <row r="790" spans="1:9" hidden="1" x14ac:dyDescent="0.2">
      <c r="A790" s="27" t="s">
        <v>17</v>
      </c>
      <c r="B790" s="52" t="s">
        <v>18</v>
      </c>
      <c r="C790" s="21">
        <v>0</v>
      </c>
      <c r="D790" s="21"/>
      <c r="E790" s="21">
        <f t="shared" si="409"/>
        <v>0</v>
      </c>
      <c r="F790" s="21"/>
      <c r="G790" s="21"/>
      <c r="H790" s="22"/>
      <c r="I790" s="3">
        <f t="shared" si="405"/>
        <v>0</v>
      </c>
    </row>
    <row r="791" spans="1:9" hidden="1" x14ac:dyDescent="0.2">
      <c r="A791" s="26" t="s">
        <v>19</v>
      </c>
      <c r="B791" s="53" t="s">
        <v>20</v>
      </c>
      <c r="C791" s="24">
        <v>0</v>
      </c>
      <c r="D791" s="24">
        <f t="shared" ref="D791:H791" si="410">SUM(D792:D794)</f>
        <v>0</v>
      </c>
      <c r="E791" s="24">
        <f t="shared" si="410"/>
        <v>0</v>
      </c>
      <c r="F791" s="24">
        <f t="shared" si="410"/>
        <v>0</v>
      </c>
      <c r="G791" s="24">
        <f t="shared" si="410"/>
        <v>0</v>
      </c>
      <c r="H791" s="25">
        <f t="shared" si="410"/>
        <v>0</v>
      </c>
      <c r="I791" s="3">
        <f t="shared" si="405"/>
        <v>0</v>
      </c>
    </row>
    <row r="792" spans="1:9" hidden="1" x14ac:dyDescent="0.2">
      <c r="A792" s="27" t="s">
        <v>13</v>
      </c>
      <c r="B792" s="52" t="s">
        <v>21</v>
      </c>
      <c r="C792" s="21">
        <v>0</v>
      </c>
      <c r="D792" s="21"/>
      <c r="E792" s="21">
        <f t="shared" ref="E792:E794" si="411">SUM(C792,D792)</f>
        <v>0</v>
      </c>
      <c r="F792" s="21"/>
      <c r="G792" s="21"/>
      <c r="H792" s="22"/>
      <c r="I792" s="3">
        <f t="shared" si="405"/>
        <v>0</v>
      </c>
    </row>
    <row r="793" spans="1:9" hidden="1" x14ac:dyDescent="0.2">
      <c r="A793" s="27" t="s">
        <v>15</v>
      </c>
      <c r="B793" s="52" t="s">
        <v>22</v>
      </c>
      <c r="C793" s="21">
        <v>0</v>
      </c>
      <c r="D793" s="21"/>
      <c r="E793" s="21">
        <f t="shared" si="411"/>
        <v>0</v>
      </c>
      <c r="F793" s="21"/>
      <c r="G793" s="21"/>
      <c r="H793" s="22"/>
      <c r="I793" s="3">
        <f t="shared" si="405"/>
        <v>0</v>
      </c>
    </row>
    <row r="794" spans="1:9" hidden="1" x14ac:dyDescent="0.2">
      <c r="A794" s="27" t="s">
        <v>17</v>
      </c>
      <c r="B794" s="52" t="s">
        <v>23</v>
      </c>
      <c r="C794" s="21">
        <v>0</v>
      </c>
      <c r="D794" s="21"/>
      <c r="E794" s="21">
        <f t="shared" si="411"/>
        <v>0</v>
      </c>
      <c r="F794" s="21"/>
      <c r="G794" s="21"/>
      <c r="H794" s="22"/>
      <c r="I794" s="3">
        <f t="shared" si="405"/>
        <v>0</v>
      </c>
    </row>
    <row r="795" spans="1:9" hidden="1" x14ac:dyDescent="0.2">
      <c r="A795" s="26" t="s">
        <v>24</v>
      </c>
      <c r="B795" s="53" t="s">
        <v>25</v>
      </c>
      <c r="C795" s="24">
        <v>0</v>
      </c>
      <c r="D795" s="24">
        <f t="shared" ref="D795:H795" si="412">SUM(D796:D798)</f>
        <v>0</v>
      </c>
      <c r="E795" s="24">
        <f t="shared" si="412"/>
        <v>0</v>
      </c>
      <c r="F795" s="24">
        <f t="shared" si="412"/>
        <v>0</v>
      </c>
      <c r="G795" s="24">
        <f t="shared" si="412"/>
        <v>0</v>
      </c>
      <c r="H795" s="25">
        <f t="shared" si="412"/>
        <v>0</v>
      </c>
      <c r="I795" s="3">
        <f t="shared" si="405"/>
        <v>0</v>
      </c>
    </row>
    <row r="796" spans="1:9" hidden="1" x14ac:dyDescent="0.2">
      <c r="A796" s="27" t="s">
        <v>13</v>
      </c>
      <c r="B796" s="52" t="s">
        <v>26</v>
      </c>
      <c r="C796" s="21">
        <v>0</v>
      </c>
      <c r="D796" s="21"/>
      <c r="E796" s="21">
        <f t="shared" ref="E796:E798" si="413">SUM(C796,D796)</f>
        <v>0</v>
      </c>
      <c r="F796" s="21"/>
      <c r="G796" s="21"/>
      <c r="H796" s="22"/>
      <c r="I796" s="3">
        <f t="shared" si="405"/>
        <v>0</v>
      </c>
    </row>
    <row r="797" spans="1:9" hidden="1" x14ac:dyDescent="0.2">
      <c r="A797" s="27" t="s">
        <v>15</v>
      </c>
      <c r="B797" s="52" t="s">
        <v>27</v>
      </c>
      <c r="C797" s="21">
        <v>0</v>
      </c>
      <c r="D797" s="21"/>
      <c r="E797" s="21">
        <f t="shared" si="413"/>
        <v>0</v>
      </c>
      <c r="F797" s="21"/>
      <c r="G797" s="21"/>
      <c r="H797" s="22"/>
      <c r="I797" s="3">
        <f t="shared" si="405"/>
        <v>0</v>
      </c>
    </row>
    <row r="798" spans="1:9" hidden="1" x14ac:dyDescent="0.2">
      <c r="A798" s="27" t="s">
        <v>17</v>
      </c>
      <c r="B798" s="52" t="s">
        <v>28</v>
      </c>
      <c r="C798" s="21">
        <v>0</v>
      </c>
      <c r="D798" s="21"/>
      <c r="E798" s="21">
        <f t="shared" si="413"/>
        <v>0</v>
      </c>
      <c r="F798" s="21"/>
      <c r="G798" s="21"/>
      <c r="H798" s="22"/>
      <c r="I798" s="3">
        <f t="shared" si="405"/>
        <v>0</v>
      </c>
    </row>
    <row r="799" spans="1:9" x14ac:dyDescent="0.2">
      <c r="A799" s="33" t="s">
        <v>80</v>
      </c>
      <c r="B799" s="64"/>
      <c r="C799" s="34">
        <v>195</v>
      </c>
      <c r="D799" s="34">
        <f t="shared" ref="D799:H799" si="414">SUM(D800,D803,D826)</f>
        <v>0</v>
      </c>
      <c r="E799" s="34">
        <f t="shared" si="414"/>
        <v>195</v>
      </c>
      <c r="F799" s="34">
        <f t="shared" si="414"/>
        <v>100</v>
      </c>
      <c r="G799" s="34">
        <f t="shared" si="414"/>
        <v>0</v>
      </c>
      <c r="H799" s="35">
        <f t="shared" si="414"/>
        <v>0</v>
      </c>
      <c r="I799" s="3">
        <f t="shared" si="405"/>
        <v>295</v>
      </c>
    </row>
    <row r="800" spans="1:9" x14ac:dyDescent="0.2">
      <c r="A800" s="31" t="s">
        <v>30</v>
      </c>
      <c r="B800" s="55">
        <v>20</v>
      </c>
      <c r="C800" s="24">
        <v>2</v>
      </c>
      <c r="D800" s="24">
        <f t="shared" ref="D800:H800" si="415">SUM(D801)</f>
        <v>0</v>
      </c>
      <c r="E800" s="24">
        <f t="shared" si="415"/>
        <v>2</v>
      </c>
      <c r="F800" s="24">
        <f t="shared" si="415"/>
        <v>0</v>
      </c>
      <c r="G800" s="24">
        <f t="shared" si="415"/>
        <v>0</v>
      </c>
      <c r="H800" s="25">
        <f t="shared" si="415"/>
        <v>0</v>
      </c>
      <c r="I800" s="3">
        <f t="shared" si="405"/>
        <v>2</v>
      </c>
    </row>
    <row r="801" spans="1:9" x14ac:dyDescent="0.2">
      <c r="A801" s="27" t="s">
        <v>31</v>
      </c>
      <c r="B801" s="56" t="s">
        <v>32</v>
      </c>
      <c r="C801" s="21">
        <v>2</v>
      </c>
      <c r="D801" s="21"/>
      <c r="E801" s="21">
        <f>C801+D801</f>
        <v>2</v>
      </c>
      <c r="F801" s="21"/>
      <c r="G801" s="21"/>
      <c r="H801" s="22"/>
      <c r="I801" s="3">
        <f t="shared" si="405"/>
        <v>2</v>
      </c>
    </row>
    <row r="802" spans="1:9" hidden="1" x14ac:dyDescent="0.2">
      <c r="A802" s="27"/>
      <c r="B802" s="51"/>
      <c r="C802" s="21"/>
      <c r="D802" s="21"/>
      <c r="E802" s="21"/>
      <c r="F802" s="21"/>
      <c r="G802" s="21"/>
      <c r="H802" s="22"/>
      <c r="I802" s="3">
        <f t="shared" si="405"/>
        <v>0</v>
      </c>
    </row>
    <row r="803" spans="1:9" ht="25.5" x14ac:dyDescent="0.2">
      <c r="A803" s="31" t="s">
        <v>33</v>
      </c>
      <c r="B803" s="57">
        <v>58</v>
      </c>
      <c r="C803" s="24">
        <v>193</v>
      </c>
      <c r="D803" s="24">
        <f t="shared" ref="D803:H803" si="416">SUM(D804,D811,D818)</f>
        <v>0</v>
      </c>
      <c r="E803" s="24">
        <f t="shared" si="416"/>
        <v>193</v>
      </c>
      <c r="F803" s="24">
        <f t="shared" si="416"/>
        <v>100</v>
      </c>
      <c r="G803" s="24">
        <f t="shared" si="416"/>
        <v>0</v>
      </c>
      <c r="H803" s="25">
        <f t="shared" si="416"/>
        <v>0</v>
      </c>
      <c r="I803" s="3">
        <f t="shared" si="405"/>
        <v>293</v>
      </c>
    </row>
    <row r="804" spans="1:9" hidden="1" x14ac:dyDescent="0.2">
      <c r="A804" s="31" t="s">
        <v>34</v>
      </c>
      <c r="B804" s="58" t="s">
        <v>35</v>
      </c>
      <c r="C804" s="24">
        <v>0</v>
      </c>
      <c r="D804" s="24">
        <f t="shared" ref="D804:H804" si="417">SUM(D808,D809,D810)</f>
        <v>0</v>
      </c>
      <c r="E804" s="24">
        <f t="shared" si="417"/>
        <v>0</v>
      </c>
      <c r="F804" s="24">
        <f t="shared" si="417"/>
        <v>0</v>
      </c>
      <c r="G804" s="24">
        <f t="shared" si="417"/>
        <v>0</v>
      </c>
      <c r="H804" s="25">
        <f t="shared" si="417"/>
        <v>0</v>
      </c>
      <c r="I804" s="3">
        <f t="shared" si="405"/>
        <v>0</v>
      </c>
    </row>
    <row r="805" spans="1:9" hidden="1" x14ac:dyDescent="0.2">
      <c r="A805" s="32" t="s">
        <v>1</v>
      </c>
      <c r="B805" s="59"/>
      <c r="C805" s="24"/>
      <c r="D805" s="24"/>
      <c r="E805" s="24"/>
      <c r="F805" s="24"/>
      <c r="G805" s="24"/>
      <c r="H805" s="25"/>
      <c r="I805" s="3">
        <f t="shared" si="405"/>
        <v>0</v>
      </c>
    </row>
    <row r="806" spans="1:9" hidden="1" x14ac:dyDescent="0.2">
      <c r="A806" s="32" t="s">
        <v>36</v>
      </c>
      <c r="B806" s="59"/>
      <c r="C806" s="24">
        <v>0</v>
      </c>
      <c r="D806" s="24">
        <f t="shared" ref="D806:H806" si="418">D808+D809+D810-D807</f>
        <v>0</v>
      </c>
      <c r="E806" s="24">
        <f t="shared" si="418"/>
        <v>0</v>
      </c>
      <c r="F806" s="24">
        <f t="shared" si="418"/>
        <v>0</v>
      </c>
      <c r="G806" s="24">
        <f t="shared" si="418"/>
        <v>0</v>
      </c>
      <c r="H806" s="25">
        <f t="shared" si="418"/>
        <v>0</v>
      </c>
      <c r="I806" s="3">
        <f t="shared" si="405"/>
        <v>0</v>
      </c>
    </row>
    <row r="807" spans="1:9" hidden="1" x14ac:dyDescent="0.2">
      <c r="A807" s="32" t="s">
        <v>37</v>
      </c>
      <c r="B807" s="59"/>
      <c r="C807" s="24">
        <v>0</v>
      </c>
      <c r="D807" s="24"/>
      <c r="E807" s="24">
        <f t="shared" ref="E807:E810" si="419">C807+D807</f>
        <v>0</v>
      </c>
      <c r="F807" s="24"/>
      <c r="G807" s="24"/>
      <c r="H807" s="25"/>
      <c r="I807" s="3">
        <f t="shared" si="405"/>
        <v>0</v>
      </c>
    </row>
    <row r="808" spans="1:9" hidden="1" x14ac:dyDescent="0.2">
      <c r="A808" s="20" t="s">
        <v>38</v>
      </c>
      <c r="B808" s="60" t="s">
        <v>39</v>
      </c>
      <c r="C808" s="21">
        <v>0</v>
      </c>
      <c r="D808" s="21"/>
      <c r="E808" s="21">
        <f t="shared" si="419"/>
        <v>0</v>
      </c>
      <c r="F808" s="21"/>
      <c r="G808" s="21"/>
      <c r="H808" s="22"/>
      <c r="I808" s="3">
        <f t="shared" si="405"/>
        <v>0</v>
      </c>
    </row>
    <row r="809" spans="1:9" hidden="1" x14ac:dyDescent="0.2">
      <c r="A809" s="20" t="s">
        <v>40</v>
      </c>
      <c r="B809" s="60" t="s">
        <v>41</v>
      </c>
      <c r="C809" s="21">
        <v>0</v>
      </c>
      <c r="D809" s="21"/>
      <c r="E809" s="21">
        <f t="shared" si="419"/>
        <v>0</v>
      </c>
      <c r="F809" s="21"/>
      <c r="G809" s="21"/>
      <c r="H809" s="22"/>
      <c r="I809" s="3">
        <f t="shared" si="405"/>
        <v>0</v>
      </c>
    </row>
    <row r="810" spans="1:9" hidden="1" x14ac:dyDescent="0.2">
      <c r="A810" s="20" t="s">
        <v>42</v>
      </c>
      <c r="B810" s="61" t="s">
        <v>43</v>
      </c>
      <c r="C810" s="21">
        <v>0</v>
      </c>
      <c r="D810" s="21"/>
      <c r="E810" s="21">
        <f t="shared" si="419"/>
        <v>0</v>
      </c>
      <c r="F810" s="21"/>
      <c r="G810" s="21"/>
      <c r="H810" s="22"/>
      <c r="I810" s="3">
        <f t="shared" si="405"/>
        <v>0</v>
      </c>
    </row>
    <row r="811" spans="1:9" hidden="1" x14ac:dyDescent="0.2">
      <c r="A811" s="31" t="s">
        <v>44</v>
      </c>
      <c r="B811" s="62" t="s">
        <v>45</v>
      </c>
      <c r="C811" s="24">
        <v>0</v>
      </c>
      <c r="D811" s="24">
        <f t="shared" ref="D811:H811" si="420">SUM(D815,D816,D817)</f>
        <v>0</v>
      </c>
      <c r="E811" s="24">
        <f t="shared" si="420"/>
        <v>0</v>
      </c>
      <c r="F811" s="24">
        <f t="shared" si="420"/>
        <v>0</v>
      </c>
      <c r="G811" s="24">
        <f t="shared" si="420"/>
        <v>0</v>
      </c>
      <c r="H811" s="25">
        <f t="shared" si="420"/>
        <v>0</v>
      </c>
      <c r="I811" s="3">
        <f t="shared" si="405"/>
        <v>0</v>
      </c>
    </row>
    <row r="812" spans="1:9" hidden="1" x14ac:dyDescent="0.2">
      <c r="A812" s="82" t="s">
        <v>1</v>
      </c>
      <c r="B812" s="62"/>
      <c r="C812" s="24"/>
      <c r="D812" s="24"/>
      <c r="E812" s="24"/>
      <c r="F812" s="24"/>
      <c r="G812" s="24"/>
      <c r="H812" s="25"/>
      <c r="I812" s="3">
        <f t="shared" si="405"/>
        <v>0</v>
      </c>
    </row>
    <row r="813" spans="1:9" hidden="1" x14ac:dyDescent="0.2">
      <c r="A813" s="32" t="s">
        <v>36</v>
      </c>
      <c r="B813" s="59"/>
      <c r="C813" s="24">
        <v>0</v>
      </c>
      <c r="D813" s="24">
        <f t="shared" ref="D813:H813" si="421">D815+D816+D817-D814</f>
        <v>0</v>
      </c>
      <c r="E813" s="24">
        <f t="shared" si="421"/>
        <v>0</v>
      </c>
      <c r="F813" s="24">
        <f t="shared" si="421"/>
        <v>0</v>
      </c>
      <c r="G813" s="24">
        <f t="shared" si="421"/>
        <v>0</v>
      </c>
      <c r="H813" s="25">
        <f t="shared" si="421"/>
        <v>0</v>
      </c>
      <c r="I813" s="3">
        <f t="shared" si="405"/>
        <v>0</v>
      </c>
    </row>
    <row r="814" spans="1:9" hidden="1" x14ac:dyDescent="0.2">
      <c r="A814" s="32" t="s">
        <v>37</v>
      </c>
      <c r="B814" s="59"/>
      <c r="C814" s="24">
        <v>0</v>
      </c>
      <c r="D814" s="24"/>
      <c r="E814" s="24">
        <f t="shared" ref="E814:E817" si="422">C814+D814</f>
        <v>0</v>
      </c>
      <c r="F814" s="24"/>
      <c r="G814" s="24"/>
      <c r="H814" s="25"/>
      <c r="I814" s="3">
        <f t="shared" si="405"/>
        <v>0</v>
      </c>
    </row>
    <row r="815" spans="1:9" hidden="1" x14ac:dyDescent="0.2">
      <c r="A815" s="20" t="s">
        <v>38</v>
      </c>
      <c r="B815" s="61" t="s">
        <v>46</v>
      </c>
      <c r="C815" s="21">
        <v>0</v>
      </c>
      <c r="D815" s="21"/>
      <c r="E815" s="21">
        <f t="shared" si="422"/>
        <v>0</v>
      </c>
      <c r="F815" s="21"/>
      <c r="G815" s="21"/>
      <c r="H815" s="22"/>
      <c r="I815" s="3">
        <f t="shared" si="405"/>
        <v>0</v>
      </c>
    </row>
    <row r="816" spans="1:9" hidden="1" x14ac:dyDescent="0.2">
      <c r="A816" s="20" t="s">
        <v>40</v>
      </c>
      <c r="B816" s="61" t="s">
        <v>47</v>
      </c>
      <c r="C816" s="21">
        <v>0</v>
      </c>
      <c r="D816" s="21"/>
      <c r="E816" s="21">
        <f t="shared" si="422"/>
        <v>0</v>
      </c>
      <c r="F816" s="21"/>
      <c r="G816" s="21"/>
      <c r="H816" s="22"/>
      <c r="I816" s="3">
        <f t="shared" si="405"/>
        <v>0</v>
      </c>
    </row>
    <row r="817" spans="1:11" hidden="1" x14ac:dyDescent="0.2">
      <c r="A817" s="20" t="s">
        <v>42</v>
      </c>
      <c r="B817" s="61" t="s">
        <v>48</v>
      </c>
      <c r="C817" s="21">
        <v>0</v>
      </c>
      <c r="D817" s="21"/>
      <c r="E817" s="21">
        <f t="shared" si="422"/>
        <v>0</v>
      </c>
      <c r="F817" s="21"/>
      <c r="G817" s="21"/>
      <c r="H817" s="22"/>
      <c r="I817" s="3">
        <f t="shared" si="405"/>
        <v>0</v>
      </c>
    </row>
    <row r="818" spans="1:11" x14ac:dyDescent="0.2">
      <c r="A818" s="31" t="s">
        <v>49</v>
      </c>
      <c r="B818" s="63" t="s">
        <v>50</v>
      </c>
      <c r="C818" s="24">
        <v>193</v>
      </c>
      <c r="D818" s="24">
        <f t="shared" ref="D818:H818" si="423">SUM(D822,D823,D824)</f>
        <v>0</v>
      </c>
      <c r="E818" s="24">
        <f t="shared" si="423"/>
        <v>193</v>
      </c>
      <c r="F818" s="24">
        <f t="shared" si="423"/>
        <v>100</v>
      </c>
      <c r="G818" s="24">
        <f t="shared" si="423"/>
        <v>0</v>
      </c>
      <c r="H818" s="25">
        <f t="shared" si="423"/>
        <v>0</v>
      </c>
      <c r="I818" s="3">
        <f t="shared" si="405"/>
        <v>293</v>
      </c>
    </row>
    <row r="819" spans="1:11" hidden="1" x14ac:dyDescent="0.2">
      <c r="A819" s="82" t="s">
        <v>1</v>
      </c>
      <c r="B819" s="63"/>
      <c r="C819" s="24"/>
      <c r="D819" s="24"/>
      <c r="E819" s="24"/>
      <c r="F819" s="24"/>
      <c r="G819" s="24"/>
      <c r="H819" s="25"/>
      <c r="I819" s="3">
        <f t="shared" si="405"/>
        <v>0</v>
      </c>
    </row>
    <row r="820" spans="1:11" x14ac:dyDescent="0.2">
      <c r="A820" s="32" t="s">
        <v>36</v>
      </c>
      <c r="B820" s="59"/>
      <c r="C820" s="24">
        <v>168</v>
      </c>
      <c r="D820" s="24">
        <f t="shared" ref="D820:H820" si="424">D822+D823+D824-D821</f>
        <v>0</v>
      </c>
      <c r="E820" s="24">
        <f t="shared" si="424"/>
        <v>168</v>
      </c>
      <c r="F820" s="24">
        <f t="shared" si="424"/>
        <v>0</v>
      </c>
      <c r="G820" s="24">
        <f t="shared" si="424"/>
        <v>0</v>
      </c>
      <c r="H820" s="25">
        <f t="shared" si="424"/>
        <v>0</v>
      </c>
      <c r="I820" s="3">
        <f t="shared" si="405"/>
        <v>168</v>
      </c>
    </row>
    <row r="821" spans="1:11" x14ac:dyDescent="0.2">
      <c r="A821" s="32" t="s">
        <v>37</v>
      </c>
      <c r="B821" s="59"/>
      <c r="C821" s="24">
        <v>25</v>
      </c>
      <c r="D821" s="24"/>
      <c r="E821" s="24">
        <f t="shared" ref="E821:E824" si="425">C821+D821</f>
        <v>25</v>
      </c>
      <c r="F821" s="24">
        <v>100</v>
      </c>
      <c r="G821" s="24"/>
      <c r="H821" s="25"/>
      <c r="I821" s="3">
        <f t="shared" si="405"/>
        <v>125</v>
      </c>
    </row>
    <row r="822" spans="1:11" x14ac:dyDescent="0.2">
      <c r="A822" s="20" t="s">
        <v>38</v>
      </c>
      <c r="B822" s="61" t="s">
        <v>51</v>
      </c>
      <c r="C822" s="21">
        <v>19</v>
      </c>
      <c r="D822" s="21"/>
      <c r="E822" s="21">
        <f t="shared" si="425"/>
        <v>19</v>
      </c>
      <c r="F822" s="21">
        <f>ROUND(100*(J822+K822),)</f>
        <v>10</v>
      </c>
      <c r="G822" s="21"/>
      <c r="H822" s="22"/>
      <c r="I822" s="3">
        <f t="shared" si="405"/>
        <v>29</v>
      </c>
      <c r="J822" s="2">
        <v>0.05</v>
      </c>
      <c r="K822" s="2">
        <v>0.05</v>
      </c>
    </row>
    <row r="823" spans="1:11" x14ac:dyDescent="0.2">
      <c r="A823" s="20" t="s">
        <v>40</v>
      </c>
      <c r="B823" s="61" t="s">
        <v>52</v>
      </c>
      <c r="C823" s="21">
        <v>174</v>
      </c>
      <c r="D823" s="21"/>
      <c r="E823" s="21">
        <f t="shared" si="425"/>
        <v>174</v>
      </c>
      <c r="F823" s="21">
        <f>ROUND(100*(J823+K823),)</f>
        <v>90</v>
      </c>
      <c r="G823" s="21"/>
      <c r="H823" s="22"/>
      <c r="I823" s="3">
        <f t="shared" si="405"/>
        <v>264</v>
      </c>
      <c r="J823" s="2">
        <v>0.9</v>
      </c>
    </row>
    <row r="824" spans="1:11" hidden="1" x14ac:dyDescent="0.2">
      <c r="A824" s="20" t="s">
        <v>42</v>
      </c>
      <c r="B824" s="61" t="s">
        <v>53</v>
      </c>
      <c r="C824" s="21">
        <v>0</v>
      </c>
      <c r="D824" s="21"/>
      <c r="E824" s="21">
        <f t="shared" si="425"/>
        <v>0</v>
      </c>
      <c r="F824" s="21"/>
      <c r="G824" s="21"/>
      <c r="H824" s="22"/>
      <c r="I824" s="3">
        <f t="shared" si="405"/>
        <v>0</v>
      </c>
    </row>
    <row r="825" spans="1:11" hidden="1" x14ac:dyDescent="0.2">
      <c r="A825" s="83"/>
      <c r="B825" s="95"/>
      <c r="C825" s="21"/>
      <c r="D825" s="21"/>
      <c r="E825" s="21"/>
      <c r="F825" s="21"/>
      <c r="G825" s="21"/>
      <c r="H825" s="22"/>
      <c r="I825" s="3">
        <f t="shared" si="405"/>
        <v>0</v>
      </c>
    </row>
    <row r="826" spans="1:11" hidden="1" x14ac:dyDescent="0.2">
      <c r="A826" s="26" t="s">
        <v>54</v>
      </c>
      <c r="B826" s="63" t="s">
        <v>55</v>
      </c>
      <c r="C826" s="24">
        <v>0</v>
      </c>
      <c r="D826" s="24"/>
      <c r="E826" s="24">
        <f>C826+D826</f>
        <v>0</v>
      </c>
      <c r="F826" s="24"/>
      <c r="G826" s="24"/>
      <c r="H826" s="25"/>
      <c r="I826" s="3">
        <f t="shared" si="405"/>
        <v>0</v>
      </c>
    </row>
    <row r="827" spans="1:11" hidden="1" x14ac:dyDescent="0.2">
      <c r="A827" s="83"/>
      <c r="B827" s="95"/>
      <c r="C827" s="21"/>
      <c r="D827" s="21"/>
      <c r="E827" s="21"/>
      <c r="F827" s="21"/>
      <c r="G827" s="21"/>
      <c r="H827" s="22"/>
      <c r="I827" s="3">
        <f t="shared" si="405"/>
        <v>0</v>
      </c>
    </row>
    <row r="828" spans="1:11" hidden="1" x14ac:dyDescent="0.2">
      <c r="A828" s="26" t="s">
        <v>56</v>
      </c>
      <c r="B828" s="63"/>
      <c r="C828" s="24">
        <v>0</v>
      </c>
      <c r="D828" s="24">
        <f t="shared" ref="D828:H828" si="426">D781-D799</f>
        <v>0</v>
      </c>
      <c r="E828" s="24">
        <f t="shared" si="426"/>
        <v>0</v>
      </c>
      <c r="F828" s="24">
        <f t="shared" si="426"/>
        <v>0</v>
      </c>
      <c r="G828" s="24">
        <f t="shared" si="426"/>
        <v>0</v>
      </c>
      <c r="H828" s="25">
        <f t="shared" si="426"/>
        <v>0</v>
      </c>
      <c r="I828" s="3">
        <f t="shared" si="405"/>
        <v>0</v>
      </c>
    </row>
    <row r="829" spans="1:11" s="6" customFormat="1" ht="38.25" x14ac:dyDescent="0.2">
      <c r="A829" s="77" t="s">
        <v>74</v>
      </c>
      <c r="B829" s="78"/>
      <c r="C829" s="79">
        <v>95</v>
      </c>
      <c r="D829" s="79">
        <f t="shared" ref="D829:H829" si="427">D830</f>
        <v>0</v>
      </c>
      <c r="E829" s="79">
        <f t="shared" si="427"/>
        <v>95</v>
      </c>
      <c r="F829" s="79">
        <f t="shared" si="427"/>
        <v>0</v>
      </c>
      <c r="G829" s="79">
        <f t="shared" si="427"/>
        <v>0</v>
      </c>
      <c r="H829" s="80">
        <f t="shared" si="427"/>
        <v>0</v>
      </c>
      <c r="I829" s="19">
        <f t="shared" si="405"/>
        <v>95</v>
      </c>
    </row>
    <row r="830" spans="1:11" x14ac:dyDescent="0.2">
      <c r="A830" s="33" t="s">
        <v>61</v>
      </c>
      <c r="B830" s="64"/>
      <c r="C830" s="34">
        <v>95</v>
      </c>
      <c r="D830" s="34">
        <f t="shared" ref="D830:H830" si="428">SUM(D831,D832,D833,D834)</f>
        <v>0</v>
      </c>
      <c r="E830" s="34">
        <f t="shared" si="428"/>
        <v>95</v>
      </c>
      <c r="F830" s="34">
        <f t="shared" si="428"/>
        <v>0</v>
      </c>
      <c r="G830" s="34">
        <f t="shared" si="428"/>
        <v>0</v>
      </c>
      <c r="H830" s="35">
        <f t="shared" si="428"/>
        <v>0</v>
      </c>
      <c r="I830" s="3">
        <f t="shared" si="405"/>
        <v>95</v>
      </c>
    </row>
    <row r="831" spans="1:11" x14ac:dyDescent="0.2">
      <c r="A831" s="20" t="s">
        <v>6</v>
      </c>
      <c r="B831" s="48"/>
      <c r="C831" s="21">
        <v>95</v>
      </c>
      <c r="D831" s="21"/>
      <c r="E831" s="21">
        <f>SUM(C831,D831)</f>
        <v>95</v>
      </c>
      <c r="F831" s="21"/>
      <c r="G831" s="21"/>
      <c r="H831" s="22"/>
      <c r="I831" s="3">
        <f t="shared" si="405"/>
        <v>95</v>
      </c>
    </row>
    <row r="832" spans="1:11" hidden="1" x14ac:dyDescent="0.2">
      <c r="A832" s="20" t="s">
        <v>7</v>
      </c>
      <c r="B832" s="94"/>
      <c r="C832" s="21">
        <v>0</v>
      </c>
      <c r="D832" s="21"/>
      <c r="E832" s="21">
        <f t="shared" ref="E832:E833" si="429">SUM(C832,D832)</f>
        <v>0</v>
      </c>
      <c r="F832" s="21"/>
      <c r="G832" s="21"/>
      <c r="H832" s="22"/>
      <c r="I832" s="3">
        <f t="shared" si="405"/>
        <v>0</v>
      </c>
    </row>
    <row r="833" spans="1:9" ht="38.25" hidden="1" x14ac:dyDescent="0.2">
      <c r="A833" s="20" t="s">
        <v>8</v>
      </c>
      <c r="B833" s="48">
        <v>420269</v>
      </c>
      <c r="C833" s="21">
        <v>0</v>
      </c>
      <c r="D833" s="21"/>
      <c r="E833" s="21">
        <f t="shared" si="429"/>
        <v>0</v>
      </c>
      <c r="F833" s="21"/>
      <c r="G833" s="21"/>
      <c r="H833" s="22"/>
      <c r="I833" s="3">
        <f t="shared" si="405"/>
        <v>0</v>
      </c>
    </row>
    <row r="834" spans="1:9" ht="25.5" hidden="1" x14ac:dyDescent="0.2">
      <c r="A834" s="23" t="s">
        <v>9</v>
      </c>
      <c r="B834" s="49" t="s">
        <v>10</v>
      </c>
      <c r="C834" s="24">
        <v>0</v>
      </c>
      <c r="D834" s="24">
        <f t="shared" ref="D834:H834" si="430">SUM(D835,D839,D843)</f>
        <v>0</v>
      </c>
      <c r="E834" s="24">
        <f t="shared" si="430"/>
        <v>0</v>
      </c>
      <c r="F834" s="24">
        <f t="shared" si="430"/>
        <v>0</v>
      </c>
      <c r="G834" s="24">
        <f t="shared" si="430"/>
        <v>0</v>
      </c>
      <c r="H834" s="25">
        <f t="shared" si="430"/>
        <v>0</v>
      </c>
      <c r="I834" s="3">
        <f t="shared" si="405"/>
        <v>0</v>
      </c>
    </row>
    <row r="835" spans="1:9" hidden="1" x14ac:dyDescent="0.2">
      <c r="A835" s="26" t="s">
        <v>11</v>
      </c>
      <c r="B835" s="50" t="s">
        <v>12</v>
      </c>
      <c r="C835" s="24">
        <v>0</v>
      </c>
      <c r="D835" s="24">
        <f t="shared" ref="D835:H835" si="431">SUM(D836:D838)</f>
        <v>0</v>
      </c>
      <c r="E835" s="24">
        <f t="shared" si="431"/>
        <v>0</v>
      </c>
      <c r="F835" s="24">
        <f t="shared" si="431"/>
        <v>0</v>
      </c>
      <c r="G835" s="24">
        <f t="shared" si="431"/>
        <v>0</v>
      </c>
      <c r="H835" s="25">
        <f t="shared" si="431"/>
        <v>0</v>
      </c>
      <c r="I835" s="3">
        <f t="shared" si="405"/>
        <v>0</v>
      </c>
    </row>
    <row r="836" spans="1:9" hidden="1" x14ac:dyDescent="0.2">
      <c r="A836" s="27" t="s">
        <v>13</v>
      </c>
      <c r="B836" s="51" t="s">
        <v>14</v>
      </c>
      <c r="C836" s="21">
        <v>0</v>
      </c>
      <c r="D836" s="21"/>
      <c r="E836" s="21">
        <f t="shared" ref="E836:E838" si="432">SUM(C836,D836)</f>
        <v>0</v>
      </c>
      <c r="F836" s="21"/>
      <c r="G836" s="21"/>
      <c r="H836" s="22"/>
      <c r="I836" s="3">
        <f t="shared" si="405"/>
        <v>0</v>
      </c>
    </row>
    <row r="837" spans="1:9" hidden="1" x14ac:dyDescent="0.2">
      <c r="A837" s="27" t="s">
        <v>15</v>
      </c>
      <c r="B837" s="52" t="s">
        <v>16</v>
      </c>
      <c r="C837" s="21">
        <v>0</v>
      </c>
      <c r="D837" s="21"/>
      <c r="E837" s="21">
        <f t="shared" si="432"/>
        <v>0</v>
      </c>
      <c r="F837" s="21"/>
      <c r="G837" s="21"/>
      <c r="H837" s="22"/>
      <c r="I837" s="3">
        <f t="shared" si="405"/>
        <v>0</v>
      </c>
    </row>
    <row r="838" spans="1:9" hidden="1" x14ac:dyDescent="0.2">
      <c r="A838" s="27" t="s">
        <v>17</v>
      </c>
      <c r="B838" s="52" t="s">
        <v>18</v>
      </c>
      <c r="C838" s="21">
        <v>0</v>
      </c>
      <c r="D838" s="21"/>
      <c r="E838" s="21">
        <f t="shared" si="432"/>
        <v>0</v>
      </c>
      <c r="F838" s="21"/>
      <c r="G838" s="21"/>
      <c r="H838" s="22"/>
      <c r="I838" s="3">
        <f t="shared" si="405"/>
        <v>0</v>
      </c>
    </row>
    <row r="839" spans="1:9" hidden="1" x14ac:dyDescent="0.2">
      <c r="A839" s="26" t="s">
        <v>19</v>
      </c>
      <c r="B839" s="53" t="s">
        <v>20</v>
      </c>
      <c r="C839" s="24">
        <v>0</v>
      </c>
      <c r="D839" s="24">
        <f t="shared" ref="D839:H839" si="433">SUM(D840:D842)</f>
        <v>0</v>
      </c>
      <c r="E839" s="24">
        <f t="shared" si="433"/>
        <v>0</v>
      </c>
      <c r="F839" s="24">
        <f t="shared" si="433"/>
        <v>0</v>
      </c>
      <c r="G839" s="24">
        <f t="shared" si="433"/>
        <v>0</v>
      </c>
      <c r="H839" s="25">
        <f t="shared" si="433"/>
        <v>0</v>
      </c>
      <c r="I839" s="3">
        <f t="shared" si="405"/>
        <v>0</v>
      </c>
    </row>
    <row r="840" spans="1:9" hidden="1" x14ac:dyDescent="0.2">
      <c r="A840" s="27" t="s">
        <v>13</v>
      </c>
      <c r="B840" s="52" t="s">
        <v>21</v>
      </c>
      <c r="C840" s="21">
        <v>0</v>
      </c>
      <c r="D840" s="21"/>
      <c r="E840" s="21">
        <f t="shared" ref="E840:E842" si="434">SUM(C840,D840)</f>
        <v>0</v>
      </c>
      <c r="F840" s="21"/>
      <c r="G840" s="21"/>
      <c r="H840" s="22"/>
      <c r="I840" s="3">
        <f t="shared" si="405"/>
        <v>0</v>
      </c>
    </row>
    <row r="841" spans="1:9" hidden="1" x14ac:dyDescent="0.2">
      <c r="A841" s="27" t="s">
        <v>15</v>
      </c>
      <c r="B841" s="52" t="s">
        <v>22</v>
      </c>
      <c r="C841" s="21">
        <v>0</v>
      </c>
      <c r="D841" s="21"/>
      <c r="E841" s="21">
        <f t="shared" si="434"/>
        <v>0</v>
      </c>
      <c r="F841" s="21"/>
      <c r="G841" s="21"/>
      <c r="H841" s="22"/>
      <c r="I841" s="3">
        <f t="shared" si="405"/>
        <v>0</v>
      </c>
    </row>
    <row r="842" spans="1:9" hidden="1" x14ac:dyDescent="0.2">
      <c r="A842" s="27" t="s">
        <v>17</v>
      </c>
      <c r="B842" s="52" t="s">
        <v>23</v>
      </c>
      <c r="C842" s="21">
        <v>0</v>
      </c>
      <c r="D842" s="21"/>
      <c r="E842" s="21">
        <f t="shared" si="434"/>
        <v>0</v>
      </c>
      <c r="F842" s="21"/>
      <c r="G842" s="21"/>
      <c r="H842" s="22"/>
      <c r="I842" s="3">
        <f t="shared" si="405"/>
        <v>0</v>
      </c>
    </row>
    <row r="843" spans="1:9" hidden="1" x14ac:dyDescent="0.2">
      <c r="A843" s="26" t="s">
        <v>24</v>
      </c>
      <c r="B843" s="53" t="s">
        <v>25</v>
      </c>
      <c r="C843" s="24">
        <v>0</v>
      </c>
      <c r="D843" s="24">
        <f t="shared" ref="D843:H843" si="435">SUM(D844:D846)</f>
        <v>0</v>
      </c>
      <c r="E843" s="24">
        <f t="shared" si="435"/>
        <v>0</v>
      </c>
      <c r="F843" s="24">
        <f t="shared" si="435"/>
        <v>0</v>
      </c>
      <c r="G843" s="24">
        <f t="shared" si="435"/>
        <v>0</v>
      </c>
      <c r="H843" s="25">
        <f t="shared" si="435"/>
        <v>0</v>
      </c>
      <c r="I843" s="3">
        <f t="shared" si="405"/>
        <v>0</v>
      </c>
    </row>
    <row r="844" spans="1:9" hidden="1" x14ac:dyDescent="0.2">
      <c r="A844" s="27" t="s">
        <v>13</v>
      </c>
      <c r="B844" s="52" t="s">
        <v>26</v>
      </c>
      <c r="C844" s="21">
        <v>0</v>
      </c>
      <c r="D844" s="21"/>
      <c r="E844" s="21">
        <f t="shared" ref="E844:E846" si="436">SUM(C844,D844)</f>
        <v>0</v>
      </c>
      <c r="F844" s="21"/>
      <c r="G844" s="21"/>
      <c r="H844" s="22"/>
      <c r="I844" s="3">
        <f t="shared" si="405"/>
        <v>0</v>
      </c>
    </row>
    <row r="845" spans="1:9" hidden="1" x14ac:dyDescent="0.2">
      <c r="A845" s="27" t="s">
        <v>15</v>
      </c>
      <c r="B845" s="52" t="s">
        <v>27</v>
      </c>
      <c r="C845" s="21">
        <v>0</v>
      </c>
      <c r="D845" s="21"/>
      <c r="E845" s="21">
        <f t="shared" si="436"/>
        <v>0</v>
      </c>
      <c r="F845" s="21"/>
      <c r="G845" s="21"/>
      <c r="H845" s="22"/>
      <c r="I845" s="3">
        <f t="shared" si="405"/>
        <v>0</v>
      </c>
    </row>
    <row r="846" spans="1:9" hidden="1" x14ac:dyDescent="0.2">
      <c r="A846" s="27" t="s">
        <v>17</v>
      </c>
      <c r="B846" s="52" t="s">
        <v>28</v>
      </c>
      <c r="C846" s="21">
        <v>0</v>
      </c>
      <c r="D846" s="21"/>
      <c r="E846" s="21">
        <f t="shared" si="436"/>
        <v>0</v>
      </c>
      <c r="F846" s="21"/>
      <c r="G846" s="21"/>
      <c r="H846" s="22"/>
      <c r="I846" s="3">
        <f t="shared" ref="I846:I909" si="437">SUM(E846:H846)</f>
        <v>0</v>
      </c>
    </row>
    <row r="847" spans="1:9" x14ac:dyDescent="0.2">
      <c r="A847" s="33" t="s">
        <v>80</v>
      </c>
      <c r="B847" s="64"/>
      <c r="C847" s="34">
        <v>95</v>
      </c>
      <c r="D847" s="34">
        <f t="shared" ref="D847:H847" si="438">SUM(D848,D851,D874)</f>
        <v>0</v>
      </c>
      <c r="E847" s="34">
        <f t="shared" si="438"/>
        <v>95</v>
      </c>
      <c r="F847" s="34">
        <f t="shared" si="438"/>
        <v>0</v>
      </c>
      <c r="G847" s="34">
        <f t="shared" si="438"/>
        <v>0</v>
      </c>
      <c r="H847" s="35">
        <f t="shared" si="438"/>
        <v>0</v>
      </c>
      <c r="I847" s="3">
        <f t="shared" si="437"/>
        <v>95</v>
      </c>
    </row>
    <row r="848" spans="1:9" x14ac:dyDescent="0.2">
      <c r="A848" s="31" t="s">
        <v>30</v>
      </c>
      <c r="B848" s="55">
        <v>20</v>
      </c>
      <c r="C848" s="24">
        <v>2</v>
      </c>
      <c r="D848" s="24">
        <f t="shared" ref="D848:H848" si="439">SUM(D849)</f>
        <v>0</v>
      </c>
      <c r="E848" s="24">
        <f t="shared" si="439"/>
        <v>2</v>
      </c>
      <c r="F848" s="24">
        <f t="shared" si="439"/>
        <v>0</v>
      </c>
      <c r="G848" s="24">
        <f t="shared" si="439"/>
        <v>0</v>
      </c>
      <c r="H848" s="25">
        <f t="shared" si="439"/>
        <v>0</v>
      </c>
      <c r="I848" s="3">
        <f t="shared" si="437"/>
        <v>2</v>
      </c>
    </row>
    <row r="849" spans="1:9" x14ac:dyDescent="0.2">
      <c r="A849" s="27" t="s">
        <v>31</v>
      </c>
      <c r="B849" s="56" t="s">
        <v>32</v>
      </c>
      <c r="C849" s="21">
        <v>2</v>
      </c>
      <c r="D849" s="21"/>
      <c r="E849" s="21">
        <f>C849+D849</f>
        <v>2</v>
      </c>
      <c r="F849" s="21"/>
      <c r="G849" s="21"/>
      <c r="H849" s="22"/>
      <c r="I849" s="3">
        <f t="shared" si="437"/>
        <v>2</v>
      </c>
    </row>
    <row r="850" spans="1:9" hidden="1" x14ac:dyDescent="0.2">
      <c r="A850" s="27"/>
      <c r="B850" s="51"/>
      <c r="C850" s="21"/>
      <c r="D850" s="21"/>
      <c r="E850" s="21"/>
      <c r="F850" s="21"/>
      <c r="G850" s="21"/>
      <c r="H850" s="22"/>
      <c r="I850" s="3">
        <f t="shared" si="437"/>
        <v>0</v>
      </c>
    </row>
    <row r="851" spans="1:9" ht="25.5" x14ac:dyDescent="0.2">
      <c r="A851" s="31" t="s">
        <v>33</v>
      </c>
      <c r="B851" s="57">
        <v>58</v>
      </c>
      <c r="C851" s="24">
        <v>93</v>
      </c>
      <c r="D851" s="24">
        <f t="shared" ref="D851:H851" si="440">SUM(D852,D859,D866)</f>
        <v>0</v>
      </c>
      <c r="E851" s="24">
        <f t="shared" si="440"/>
        <v>93</v>
      </c>
      <c r="F851" s="24">
        <f t="shared" si="440"/>
        <v>0</v>
      </c>
      <c r="G851" s="24">
        <f t="shared" si="440"/>
        <v>0</v>
      </c>
      <c r="H851" s="25">
        <f t="shared" si="440"/>
        <v>0</v>
      </c>
      <c r="I851" s="3">
        <f t="shared" si="437"/>
        <v>93</v>
      </c>
    </row>
    <row r="852" spans="1:9" hidden="1" x14ac:dyDescent="0.2">
      <c r="A852" s="31" t="s">
        <v>34</v>
      </c>
      <c r="B852" s="58" t="s">
        <v>35</v>
      </c>
      <c r="C852" s="24">
        <v>0</v>
      </c>
      <c r="D852" s="24">
        <f t="shared" ref="D852:H852" si="441">SUM(D856,D857,D858)</f>
        <v>0</v>
      </c>
      <c r="E852" s="24">
        <f t="shared" si="441"/>
        <v>0</v>
      </c>
      <c r="F852" s="24">
        <f t="shared" si="441"/>
        <v>0</v>
      </c>
      <c r="G852" s="24">
        <f t="shared" si="441"/>
        <v>0</v>
      </c>
      <c r="H852" s="25">
        <f t="shared" si="441"/>
        <v>0</v>
      </c>
      <c r="I852" s="3">
        <f t="shared" si="437"/>
        <v>0</v>
      </c>
    </row>
    <row r="853" spans="1:9" hidden="1" x14ac:dyDescent="0.2">
      <c r="A853" s="32" t="s">
        <v>1</v>
      </c>
      <c r="B853" s="59"/>
      <c r="C853" s="24"/>
      <c r="D853" s="24"/>
      <c r="E853" s="24"/>
      <c r="F853" s="24"/>
      <c r="G853" s="24"/>
      <c r="H853" s="25"/>
      <c r="I853" s="3">
        <f t="shared" si="437"/>
        <v>0</v>
      </c>
    </row>
    <row r="854" spans="1:9" hidden="1" x14ac:dyDescent="0.2">
      <c r="A854" s="32" t="s">
        <v>36</v>
      </c>
      <c r="B854" s="59"/>
      <c r="C854" s="24">
        <v>0</v>
      </c>
      <c r="D854" s="24">
        <f t="shared" ref="D854:H854" si="442">D856+D857+D858-D855</f>
        <v>0</v>
      </c>
      <c r="E854" s="24">
        <f t="shared" si="442"/>
        <v>0</v>
      </c>
      <c r="F854" s="24">
        <f t="shared" si="442"/>
        <v>0</v>
      </c>
      <c r="G854" s="24">
        <f t="shared" si="442"/>
        <v>0</v>
      </c>
      <c r="H854" s="25">
        <f t="shared" si="442"/>
        <v>0</v>
      </c>
      <c r="I854" s="3">
        <f t="shared" si="437"/>
        <v>0</v>
      </c>
    </row>
    <row r="855" spans="1:9" hidden="1" x14ac:dyDescent="0.2">
      <c r="A855" s="32" t="s">
        <v>37</v>
      </c>
      <c r="B855" s="59"/>
      <c r="C855" s="24">
        <v>0</v>
      </c>
      <c r="D855" s="24"/>
      <c r="E855" s="24">
        <f t="shared" ref="E855:E858" si="443">C855+D855</f>
        <v>0</v>
      </c>
      <c r="F855" s="24"/>
      <c r="G855" s="24"/>
      <c r="H855" s="25"/>
      <c r="I855" s="3">
        <f t="shared" si="437"/>
        <v>0</v>
      </c>
    </row>
    <row r="856" spans="1:9" hidden="1" x14ac:dyDescent="0.2">
      <c r="A856" s="20" t="s">
        <v>38</v>
      </c>
      <c r="B856" s="60" t="s">
        <v>39</v>
      </c>
      <c r="C856" s="21">
        <v>0</v>
      </c>
      <c r="D856" s="21"/>
      <c r="E856" s="21">
        <f t="shared" si="443"/>
        <v>0</v>
      </c>
      <c r="F856" s="21"/>
      <c r="G856" s="21"/>
      <c r="H856" s="22"/>
      <c r="I856" s="3">
        <f t="shared" si="437"/>
        <v>0</v>
      </c>
    </row>
    <row r="857" spans="1:9" hidden="1" x14ac:dyDescent="0.2">
      <c r="A857" s="20" t="s">
        <v>40</v>
      </c>
      <c r="B857" s="60" t="s">
        <v>41</v>
      </c>
      <c r="C857" s="21">
        <v>0</v>
      </c>
      <c r="D857" s="21"/>
      <c r="E857" s="21">
        <f t="shared" si="443"/>
        <v>0</v>
      </c>
      <c r="F857" s="21"/>
      <c r="G857" s="21"/>
      <c r="H857" s="22"/>
      <c r="I857" s="3">
        <f t="shared" si="437"/>
        <v>0</v>
      </c>
    </row>
    <row r="858" spans="1:9" hidden="1" x14ac:dyDescent="0.2">
      <c r="A858" s="20" t="s">
        <v>42</v>
      </c>
      <c r="B858" s="61" t="s">
        <v>43</v>
      </c>
      <c r="C858" s="21">
        <v>0</v>
      </c>
      <c r="D858" s="21"/>
      <c r="E858" s="21">
        <f t="shared" si="443"/>
        <v>0</v>
      </c>
      <c r="F858" s="21"/>
      <c r="G858" s="21"/>
      <c r="H858" s="22"/>
      <c r="I858" s="3">
        <f t="shared" si="437"/>
        <v>0</v>
      </c>
    </row>
    <row r="859" spans="1:9" hidden="1" x14ac:dyDescent="0.2">
      <c r="A859" s="31" t="s">
        <v>44</v>
      </c>
      <c r="B859" s="62" t="s">
        <v>45</v>
      </c>
      <c r="C859" s="24">
        <v>0</v>
      </c>
      <c r="D859" s="24">
        <f t="shared" ref="D859:H859" si="444">SUM(D863,D864,D865)</f>
        <v>0</v>
      </c>
      <c r="E859" s="24">
        <f t="shared" si="444"/>
        <v>0</v>
      </c>
      <c r="F859" s="24">
        <f t="shared" si="444"/>
        <v>0</v>
      </c>
      <c r="G859" s="24">
        <f t="shared" si="444"/>
        <v>0</v>
      </c>
      <c r="H859" s="25">
        <f t="shared" si="444"/>
        <v>0</v>
      </c>
      <c r="I859" s="3">
        <f t="shared" si="437"/>
        <v>0</v>
      </c>
    </row>
    <row r="860" spans="1:9" hidden="1" x14ac:dyDescent="0.2">
      <c r="A860" s="82" t="s">
        <v>1</v>
      </c>
      <c r="B860" s="62"/>
      <c r="C860" s="24"/>
      <c r="D860" s="24"/>
      <c r="E860" s="24"/>
      <c r="F860" s="24"/>
      <c r="G860" s="24"/>
      <c r="H860" s="25"/>
      <c r="I860" s="3">
        <f t="shared" si="437"/>
        <v>0</v>
      </c>
    </row>
    <row r="861" spans="1:9" hidden="1" x14ac:dyDescent="0.2">
      <c r="A861" s="32" t="s">
        <v>36</v>
      </c>
      <c r="B861" s="59"/>
      <c r="C861" s="24">
        <v>0</v>
      </c>
      <c r="D861" s="24">
        <f t="shared" ref="D861:H861" si="445">D863+D864+D865-D862</f>
        <v>0</v>
      </c>
      <c r="E861" s="24">
        <f t="shared" si="445"/>
        <v>0</v>
      </c>
      <c r="F861" s="24">
        <f t="shared" si="445"/>
        <v>0</v>
      </c>
      <c r="G861" s="24">
        <f t="shared" si="445"/>
        <v>0</v>
      </c>
      <c r="H861" s="25">
        <f t="shared" si="445"/>
        <v>0</v>
      </c>
      <c r="I861" s="3">
        <f t="shared" si="437"/>
        <v>0</v>
      </c>
    </row>
    <row r="862" spans="1:9" hidden="1" x14ac:dyDescent="0.2">
      <c r="A862" s="32" t="s">
        <v>37</v>
      </c>
      <c r="B862" s="59"/>
      <c r="C862" s="24">
        <v>0</v>
      </c>
      <c r="D862" s="24"/>
      <c r="E862" s="24">
        <f t="shared" ref="E862:E865" si="446">C862+D862</f>
        <v>0</v>
      </c>
      <c r="F862" s="24"/>
      <c r="G862" s="24"/>
      <c r="H862" s="25"/>
      <c r="I862" s="3">
        <f t="shared" si="437"/>
        <v>0</v>
      </c>
    </row>
    <row r="863" spans="1:9" hidden="1" x14ac:dyDescent="0.2">
      <c r="A863" s="20" t="s">
        <v>38</v>
      </c>
      <c r="B863" s="61" t="s">
        <v>46</v>
      </c>
      <c r="C863" s="21">
        <v>0</v>
      </c>
      <c r="D863" s="21"/>
      <c r="E863" s="21">
        <f t="shared" si="446"/>
        <v>0</v>
      </c>
      <c r="F863" s="21"/>
      <c r="G863" s="21"/>
      <c r="H863" s="22"/>
      <c r="I863" s="3">
        <f t="shared" si="437"/>
        <v>0</v>
      </c>
    </row>
    <row r="864" spans="1:9" hidden="1" x14ac:dyDescent="0.2">
      <c r="A864" s="20" t="s">
        <v>40</v>
      </c>
      <c r="B864" s="61" t="s">
        <v>47</v>
      </c>
      <c r="C864" s="21">
        <v>0</v>
      </c>
      <c r="D864" s="21"/>
      <c r="E864" s="21">
        <f t="shared" si="446"/>
        <v>0</v>
      </c>
      <c r="F864" s="21"/>
      <c r="G864" s="21"/>
      <c r="H864" s="22"/>
      <c r="I864" s="3">
        <f t="shared" si="437"/>
        <v>0</v>
      </c>
    </row>
    <row r="865" spans="1:11" hidden="1" x14ac:dyDescent="0.2">
      <c r="A865" s="20" t="s">
        <v>42</v>
      </c>
      <c r="B865" s="61" t="s">
        <v>48</v>
      </c>
      <c r="C865" s="21">
        <v>0</v>
      </c>
      <c r="D865" s="21"/>
      <c r="E865" s="21">
        <f t="shared" si="446"/>
        <v>0</v>
      </c>
      <c r="F865" s="21"/>
      <c r="G865" s="21"/>
      <c r="H865" s="22"/>
      <c r="I865" s="3">
        <f t="shared" si="437"/>
        <v>0</v>
      </c>
    </row>
    <row r="866" spans="1:11" x14ac:dyDescent="0.2">
      <c r="A866" s="31" t="s">
        <v>49</v>
      </c>
      <c r="B866" s="63" t="s">
        <v>50</v>
      </c>
      <c r="C866" s="24">
        <v>93</v>
      </c>
      <c r="D866" s="24">
        <f t="shared" ref="D866:H866" si="447">SUM(D870,D871,D872)</f>
        <v>0</v>
      </c>
      <c r="E866" s="24">
        <f t="shared" si="447"/>
        <v>93</v>
      </c>
      <c r="F866" s="24">
        <f t="shared" si="447"/>
        <v>0</v>
      </c>
      <c r="G866" s="24">
        <f t="shared" si="447"/>
        <v>0</v>
      </c>
      <c r="H866" s="25">
        <f t="shared" si="447"/>
        <v>0</v>
      </c>
      <c r="I866" s="3">
        <f t="shared" si="437"/>
        <v>93</v>
      </c>
    </row>
    <row r="867" spans="1:11" hidden="1" x14ac:dyDescent="0.2">
      <c r="A867" s="82" t="s">
        <v>1</v>
      </c>
      <c r="B867" s="63"/>
      <c r="C867" s="24"/>
      <c r="D867" s="24"/>
      <c r="E867" s="24"/>
      <c r="F867" s="24"/>
      <c r="G867" s="24"/>
      <c r="H867" s="25"/>
      <c r="I867" s="3">
        <f t="shared" si="437"/>
        <v>0</v>
      </c>
    </row>
    <row r="868" spans="1:11" s="40" customFormat="1" x14ac:dyDescent="0.2">
      <c r="A868" s="32" t="s">
        <v>36</v>
      </c>
      <c r="B868" s="59"/>
      <c r="C868" s="41">
        <v>93</v>
      </c>
      <c r="D868" s="41">
        <f t="shared" ref="D868:H868" si="448">D870+D871+D872-D869</f>
        <v>0</v>
      </c>
      <c r="E868" s="41">
        <f t="shared" si="448"/>
        <v>93</v>
      </c>
      <c r="F868" s="41">
        <f t="shared" si="448"/>
        <v>0</v>
      </c>
      <c r="G868" s="41">
        <f t="shared" si="448"/>
        <v>0</v>
      </c>
      <c r="H868" s="42">
        <f t="shared" si="448"/>
        <v>0</v>
      </c>
      <c r="I868" s="39">
        <f t="shared" si="437"/>
        <v>93</v>
      </c>
    </row>
    <row r="869" spans="1:11" s="40" customFormat="1" hidden="1" x14ac:dyDescent="0.2">
      <c r="A869" s="32" t="s">
        <v>37</v>
      </c>
      <c r="B869" s="59"/>
      <c r="C869" s="41">
        <v>0</v>
      </c>
      <c r="D869" s="41"/>
      <c r="E869" s="41">
        <f t="shared" ref="E869:E872" si="449">C869+D869</f>
        <v>0</v>
      </c>
      <c r="F869" s="41"/>
      <c r="G869" s="41"/>
      <c r="H869" s="42"/>
      <c r="I869" s="39">
        <f t="shared" si="437"/>
        <v>0</v>
      </c>
    </row>
    <row r="870" spans="1:11" x14ac:dyDescent="0.2">
      <c r="A870" s="20" t="s">
        <v>38</v>
      </c>
      <c r="B870" s="61" t="s">
        <v>51</v>
      </c>
      <c r="C870" s="21">
        <v>9</v>
      </c>
      <c r="D870" s="21"/>
      <c r="E870" s="21">
        <f t="shared" si="449"/>
        <v>9</v>
      </c>
      <c r="F870" s="21"/>
      <c r="G870" s="21"/>
      <c r="H870" s="22"/>
      <c r="I870" s="3">
        <f t="shared" si="437"/>
        <v>9</v>
      </c>
      <c r="J870" s="2">
        <v>0.05</v>
      </c>
      <c r="K870" s="2">
        <v>0.05</v>
      </c>
    </row>
    <row r="871" spans="1:11" x14ac:dyDescent="0.2">
      <c r="A871" s="20" t="s">
        <v>40</v>
      </c>
      <c r="B871" s="61" t="s">
        <v>52</v>
      </c>
      <c r="C871" s="21">
        <v>84</v>
      </c>
      <c r="D871" s="21"/>
      <c r="E871" s="21">
        <f t="shared" si="449"/>
        <v>84</v>
      </c>
      <c r="F871" s="21"/>
      <c r="G871" s="21"/>
      <c r="H871" s="22"/>
      <c r="I871" s="3">
        <f t="shared" si="437"/>
        <v>84</v>
      </c>
      <c r="J871" s="2">
        <v>0.9</v>
      </c>
    </row>
    <row r="872" spans="1:11" hidden="1" x14ac:dyDescent="0.2">
      <c r="A872" s="20" t="s">
        <v>42</v>
      </c>
      <c r="B872" s="61" t="s">
        <v>53</v>
      </c>
      <c r="C872" s="21">
        <v>0</v>
      </c>
      <c r="D872" s="21"/>
      <c r="E872" s="21">
        <f t="shared" si="449"/>
        <v>0</v>
      </c>
      <c r="F872" s="21"/>
      <c r="G872" s="21"/>
      <c r="H872" s="22"/>
      <c r="I872" s="3">
        <f t="shared" si="437"/>
        <v>0</v>
      </c>
    </row>
    <row r="873" spans="1:11" hidden="1" x14ac:dyDescent="0.2">
      <c r="A873" s="83"/>
      <c r="B873" s="95"/>
      <c r="C873" s="21"/>
      <c r="D873" s="21"/>
      <c r="E873" s="21"/>
      <c r="F873" s="21"/>
      <c r="G873" s="21"/>
      <c r="H873" s="22"/>
      <c r="I873" s="3">
        <f t="shared" si="437"/>
        <v>0</v>
      </c>
    </row>
    <row r="874" spans="1:11" hidden="1" x14ac:dyDescent="0.2">
      <c r="A874" s="26" t="s">
        <v>54</v>
      </c>
      <c r="B874" s="63" t="s">
        <v>55</v>
      </c>
      <c r="C874" s="24">
        <v>0</v>
      </c>
      <c r="D874" s="24"/>
      <c r="E874" s="24">
        <f>C874+D874</f>
        <v>0</v>
      </c>
      <c r="F874" s="24"/>
      <c r="G874" s="24"/>
      <c r="H874" s="25"/>
      <c r="I874" s="3">
        <f t="shared" si="437"/>
        <v>0</v>
      </c>
    </row>
    <row r="875" spans="1:11" hidden="1" x14ac:dyDescent="0.2">
      <c r="A875" s="83"/>
      <c r="B875" s="95"/>
      <c r="C875" s="21"/>
      <c r="D875" s="21"/>
      <c r="E875" s="21"/>
      <c r="F875" s="21"/>
      <c r="G875" s="21"/>
      <c r="H875" s="22"/>
      <c r="I875" s="3">
        <f t="shared" si="437"/>
        <v>0</v>
      </c>
    </row>
    <row r="876" spans="1:11" hidden="1" x14ac:dyDescent="0.2">
      <c r="A876" s="26" t="s">
        <v>56</v>
      </c>
      <c r="B876" s="63"/>
      <c r="C876" s="24">
        <v>0</v>
      </c>
      <c r="D876" s="24">
        <f t="shared" ref="D876:H876" si="450">D829-D847</f>
        <v>0</v>
      </c>
      <c r="E876" s="24">
        <f t="shared" si="450"/>
        <v>0</v>
      </c>
      <c r="F876" s="24">
        <f t="shared" si="450"/>
        <v>0</v>
      </c>
      <c r="G876" s="24">
        <f t="shared" si="450"/>
        <v>0</v>
      </c>
      <c r="H876" s="25">
        <f t="shared" si="450"/>
        <v>0</v>
      </c>
      <c r="I876" s="3">
        <f t="shared" si="437"/>
        <v>0</v>
      </c>
    </row>
    <row r="877" spans="1:11" hidden="1" x14ac:dyDescent="0.2">
      <c r="A877" s="81"/>
      <c r="B877" s="95"/>
      <c r="C877" s="21"/>
      <c r="D877" s="21"/>
      <c r="E877" s="21"/>
      <c r="F877" s="21"/>
      <c r="G877" s="21"/>
      <c r="H877" s="22"/>
      <c r="I877" s="3">
        <f t="shared" si="437"/>
        <v>0</v>
      </c>
    </row>
    <row r="878" spans="1:11" s="6" customFormat="1" ht="63.75" x14ac:dyDescent="0.2">
      <c r="A878" s="77" t="s">
        <v>75</v>
      </c>
      <c r="B878" s="78"/>
      <c r="C878" s="79">
        <v>344</v>
      </c>
      <c r="D878" s="79">
        <f t="shared" ref="D878:H878" si="451">D879</f>
        <v>0</v>
      </c>
      <c r="E878" s="79">
        <f t="shared" si="451"/>
        <v>344</v>
      </c>
      <c r="F878" s="79">
        <f t="shared" si="451"/>
        <v>0</v>
      </c>
      <c r="G878" s="79">
        <f t="shared" si="451"/>
        <v>0</v>
      </c>
      <c r="H878" s="80">
        <f t="shared" si="451"/>
        <v>0</v>
      </c>
      <c r="I878" s="19">
        <f t="shared" si="437"/>
        <v>344</v>
      </c>
    </row>
    <row r="879" spans="1:11" s="40" customFormat="1" x14ac:dyDescent="0.2">
      <c r="A879" s="36" t="s">
        <v>61</v>
      </c>
      <c r="B879" s="65"/>
      <c r="C879" s="37">
        <v>344</v>
      </c>
      <c r="D879" s="37">
        <f t="shared" ref="D879:H879" si="452">SUM(D880,D881,D882,D883)</f>
        <v>0</v>
      </c>
      <c r="E879" s="37">
        <f t="shared" si="452"/>
        <v>344</v>
      </c>
      <c r="F879" s="37">
        <f t="shared" si="452"/>
        <v>0</v>
      </c>
      <c r="G879" s="37">
        <f t="shared" si="452"/>
        <v>0</v>
      </c>
      <c r="H879" s="38">
        <f t="shared" si="452"/>
        <v>0</v>
      </c>
      <c r="I879" s="39">
        <f t="shared" si="437"/>
        <v>344</v>
      </c>
    </row>
    <row r="880" spans="1:11" x14ac:dyDescent="0.2">
      <c r="A880" s="20" t="s">
        <v>6</v>
      </c>
      <c r="B880" s="48"/>
      <c r="C880" s="21">
        <v>344</v>
      </c>
      <c r="D880" s="21"/>
      <c r="E880" s="21">
        <f>SUM(C880,D880)</f>
        <v>344</v>
      </c>
      <c r="F880" s="21"/>
      <c r="G880" s="21"/>
      <c r="H880" s="22"/>
      <c r="I880" s="3">
        <f t="shared" si="437"/>
        <v>344</v>
      </c>
    </row>
    <row r="881" spans="1:9" hidden="1" x14ac:dyDescent="0.2">
      <c r="A881" s="20" t="s">
        <v>7</v>
      </c>
      <c r="B881" s="94"/>
      <c r="C881" s="21">
        <v>0</v>
      </c>
      <c r="D881" s="21"/>
      <c r="E881" s="21">
        <f t="shared" ref="E881:E882" si="453">SUM(C881,D881)</f>
        <v>0</v>
      </c>
      <c r="F881" s="21"/>
      <c r="G881" s="21"/>
      <c r="H881" s="22"/>
      <c r="I881" s="3">
        <f t="shared" si="437"/>
        <v>0</v>
      </c>
    </row>
    <row r="882" spans="1:9" ht="38.25" hidden="1" x14ac:dyDescent="0.2">
      <c r="A882" s="20" t="s">
        <v>8</v>
      </c>
      <c r="B882" s="48">
        <v>420269</v>
      </c>
      <c r="C882" s="21">
        <v>0</v>
      </c>
      <c r="D882" s="21"/>
      <c r="E882" s="21">
        <f t="shared" si="453"/>
        <v>0</v>
      </c>
      <c r="F882" s="21"/>
      <c r="G882" s="21"/>
      <c r="H882" s="22"/>
      <c r="I882" s="3">
        <f t="shared" si="437"/>
        <v>0</v>
      </c>
    </row>
    <row r="883" spans="1:9" ht="25.5" hidden="1" x14ac:dyDescent="0.2">
      <c r="A883" s="23" t="s">
        <v>9</v>
      </c>
      <c r="B883" s="49" t="s">
        <v>10</v>
      </c>
      <c r="C883" s="24">
        <v>0</v>
      </c>
      <c r="D883" s="24">
        <f t="shared" ref="D883:H883" si="454">SUM(D884,D888,D892)</f>
        <v>0</v>
      </c>
      <c r="E883" s="24">
        <f t="shared" si="454"/>
        <v>0</v>
      </c>
      <c r="F883" s="24">
        <f t="shared" si="454"/>
        <v>0</v>
      </c>
      <c r="G883" s="24">
        <f t="shared" si="454"/>
        <v>0</v>
      </c>
      <c r="H883" s="25">
        <f t="shared" si="454"/>
        <v>0</v>
      </c>
      <c r="I883" s="3">
        <f t="shared" si="437"/>
        <v>0</v>
      </c>
    </row>
    <row r="884" spans="1:9" hidden="1" x14ac:dyDescent="0.2">
      <c r="A884" s="26" t="s">
        <v>11</v>
      </c>
      <c r="B884" s="50" t="s">
        <v>12</v>
      </c>
      <c r="C884" s="24">
        <v>0</v>
      </c>
      <c r="D884" s="24">
        <f t="shared" ref="D884:H884" si="455">SUM(D885:D887)</f>
        <v>0</v>
      </c>
      <c r="E884" s="24">
        <f t="shared" si="455"/>
        <v>0</v>
      </c>
      <c r="F884" s="24">
        <f t="shared" si="455"/>
        <v>0</v>
      </c>
      <c r="G884" s="24">
        <f t="shared" si="455"/>
        <v>0</v>
      </c>
      <c r="H884" s="25">
        <f t="shared" si="455"/>
        <v>0</v>
      </c>
      <c r="I884" s="3">
        <f t="shared" si="437"/>
        <v>0</v>
      </c>
    </row>
    <row r="885" spans="1:9" hidden="1" x14ac:dyDescent="0.2">
      <c r="A885" s="27" t="s">
        <v>13</v>
      </c>
      <c r="B885" s="51" t="s">
        <v>14</v>
      </c>
      <c r="C885" s="21">
        <v>0</v>
      </c>
      <c r="D885" s="21"/>
      <c r="E885" s="21">
        <f t="shared" ref="E885:E887" si="456">SUM(C885,D885)</f>
        <v>0</v>
      </c>
      <c r="F885" s="21"/>
      <c r="G885" s="21"/>
      <c r="H885" s="22"/>
      <c r="I885" s="3">
        <f t="shared" si="437"/>
        <v>0</v>
      </c>
    </row>
    <row r="886" spans="1:9" hidden="1" x14ac:dyDescent="0.2">
      <c r="A886" s="27" t="s">
        <v>15</v>
      </c>
      <c r="B886" s="52" t="s">
        <v>16</v>
      </c>
      <c r="C886" s="21">
        <v>0</v>
      </c>
      <c r="D886" s="21"/>
      <c r="E886" s="21">
        <f t="shared" si="456"/>
        <v>0</v>
      </c>
      <c r="F886" s="21"/>
      <c r="G886" s="21"/>
      <c r="H886" s="22"/>
      <c r="I886" s="3">
        <f t="shared" si="437"/>
        <v>0</v>
      </c>
    </row>
    <row r="887" spans="1:9" hidden="1" x14ac:dyDescent="0.2">
      <c r="A887" s="27" t="s">
        <v>17</v>
      </c>
      <c r="B887" s="52" t="s">
        <v>18</v>
      </c>
      <c r="C887" s="21">
        <v>0</v>
      </c>
      <c r="D887" s="21"/>
      <c r="E887" s="21">
        <f t="shared" si="456"/>
        <v>0</v>
      </c>
      <c r="F887" s="21"/>
      <c r="G887" s="21"/>
      <c r="H887" s="22"/>
      <c r="I887" s="3">
        <f t="shared" si="437"/>
        <v>0</v>
      </c>
    </row>
    <row r="888" spans="1:9" hidden="1" x14ac:dyDescent="0.2">
      <c r="A888" s="26" t="s">
        <v>19</v>
      </c>
      <c r="B888" s="53" t="s">
        <v>20</v>
      </c>
      <c r="C888" s="24">
        <v>0</v>
      </c>
      <c r="D888" s="24">
        <f t="shared" ref="D888:H888" si="457">SUM(D889:D891)</f>
        <v>0</v>
      </c>
      <c r="E888" s="24">
        <f t="shared" si="457"/>
        <v>0</v>
      </c>
      <c r="F888" s="24">
        <f t="shared" si="457"/>
        <v>0</v>
      </c>
      <c r="G888" s="24">
        <f t="shared" si="457"/>
        <v>0</v>
      </c>
      <c r="H888" s="25">
        <f t="shared" si="457"/>
        <v>0</v>
      </c>
      <c r="I888" s="3">
        <f t="shared" si="437"/>
        <v>0</v>
      </c>
    </row>
    <row r="889" spans="1:9" hidden="1" x14ac:dyDescent="0.2">
      <c r="A889" s="27" t="s">
        <v>13</v>
      </c>
      <c r="B889" s="52" t="s">
        <v>21</v>
      </c>
      <c r="C889" s="21">
        <v>0</v>
      </c>
      <c r="D889" s="21"/>
      <c r="E889" s="21">
        <f t="shared" ref="E889:E891" si="458">SUM(C889,D889)</f>
        <v>0</v>
      </c>
      <c r="F889" s="21"/>
      <c r="G889" s="21"/>
      <c r="H889" s="22"/>
      <c r="I889" s="3">
        <f t="shared" si="437"/>
        <v>0</v>
      </c>
    </row>
    <row r="890" spans="1:9" hidden="1" x14ac:dyDescent="0.2">
      <c r="A890" s="27" t="s">
        <v>15</v>
      </c>
      <c r="B890" s="52" t="s">
        <v>22</v>
      </c>
      <c r="C890" s="21">
        <v>0</v>
      </c>
      <c r="D890" s="21"/>
      <c r="E890" s="21">
        <f t="shared" si="458"/>
        <v>0</v>
      </c>
      <c r="F890" s="21"/>
      <c r="G890" s="21"/>
      <c r="H890" s="22"/>
      <c r="I890" s="3">
        <f t="shared" si="437"/>
        <v>0</v>
      </c>
    </row>
    <row r="891" spans="1:9" hidden="1" x14ac:dyDescent="0.2">
      <c r="A891" s="27" t="s">
        <v>17</v>
      </c>
      <c r="B891" s="52" t="s">
        <v>23</v>
      </c>
      <c r="C891" s="21">
        <v>0</v>
      </c>
      <c r="D891" s="21"/>
      <c r="E891" s="21">
        <f t="shared" si="458"/>
        <v>0</v>
      </c>
      <c r="F891" s="21"/>
      <c r="G891" s="21"/>
      <c r="H891" s="22"/>
      <c r="I891" s="3">
        <f t="shared" si="437"/>
        <v>0</v>
      </c>
    </row>
    <row r="892" spans="1:9" hidden="1" x14ac:dyDescent="0.2">
      <c r="A892" s="26" t="s">
        <v>24</v>
      </c>
      <c r="B892" s="53" t="s">
        <v>25</v>
      </c>
      <c r="C892" s="24">
        <v>0</v>
      </c>
      <c r="D892" s="24">
        <f t="shared" ref="D892:H892" si="459">SUM(D893:D895)</f>
        <v>0</v>
      </c>
      <c r="E892" s="24">
        <f t="shared" si="459"/>
        <v>0</v>
      </c>
      <c r="F892" s="24">
        <f t="shared" si="459"/>
        <v>0</v>
      </c>
      <c r="G892" s="24">
        <f t="shared" si="459"/>
        <v>0</v>
      </c>
      <c r="H892" s="25">
        <f t="shared" si="459"/>
        <v>0</v>
      </c>
      <c r="I892" s="3">
        <f t="shared" si="437"/>
        <v>0</v>
      </c>
    </row>
    <row r="893" spans="1:9" hidden="1" x14ac:dyDescent="0.2">
      <c r="A893" s="27" t="s">
        <v>13</v>
      </c>
      <c r="B893" s="52" t="s">
        <v>26</v>
      </c>
      <c r="C893" s="21">
        <v>0</v>
      </c>
      <c r="D893" s="21"/>
      <c r="E893" s="21">
        <f t="shared" ref="E893:E895" si="460">SUM(C893,D893)</f>
        <v>0</v>
      </c>
      <c r="F893" s="21"/>
      <c r="G893" s="21"/>
      <c r="H893" s="22"/>
      <c r="I893" s="3">
        <f t="shared" si="437"/>
        <v>0</v>
      </c>
    </row>
    <row r="894" spans="1:9" hidden="1" x14ac:dyDescent="0.2">
      <c r="A894" s="27" t="s">
        <v>15</v>
      </c>
      <c r="B894" s="52" t="s">
        <v>27</v>
      </c>
      <c r="C894" s="21">
        <v>0</v>
      </c>
      <c r="D894" s="21"/>
      <c r="E894" s="21">
        <f t="shared" si="460"/>
        <v>0</v>
      </c>
      <c r="F894" s="21"/>
      <c r="G894" s="21"/>
      <c r="H894" s="22"/>
      <c r="I894" s="3">
        <f t="shared" si="437"/>
        <v>0</v>
      </c>
    </row>
    <row r="895" spans="1:9" hidden="1" x14ac:dyDescent="0.2">
      <c r="A895" s="27" t="s">
        <v>17</v>
      </c>
      <c r="B895" s="52" t="s">
        <v>28</v>
      </c>
      <c r="C895" s="21">
        <v>0</v>
      </c>
      <c r="D895" s="21"/>
      <c r="E895" s="21">
        <f t="shared" si="460"/>
        <v>0</v>
      </c>
      <c r="F895" s="21"/>
      <c r="G895" s="21"/>
      <c r="H895" s="22"/>
      <c r="I895" s="3">
        <f t="shared" si="437"/>
        <v>0</v>
      </c>
    </row>
    <row r="896" spans="1:9" s="40" customFormat="1" x14ac:dyDescent="0.2">
      <c r="A896" s="36" t="s">
        <v>80</v>
      </c>
      <c r="B896" s="65"/>
      <c r="C896" s="37">
        <v>344</v>
      </c>
      <c r="D896" s="37">
        <f t="shared" ref="D896:H896" si="461">SUM(D897,D900,D923)</f>
        <v>0</v>
      </c>
      <c r="E896" s="37">
        <f t="shared" si="461"/>
        <v>344</v>
      </c>
      <c r="F896" s="37">
        <f t="shared" si="461"/>
        <v>0</v>
      </c>
      <c r="G896" s="37">
        <f t="shared" si="461"/>
        <v>0</v>
      </c>
      <c r="H896" s="38">
        <f t="shared" si="461"/>
        <v>0</v>
      </c>
      <c r="I896" s="39">
        <f t="shared" si="437"/>
        <v>344</v>
      </c>
    </row>
    <row r="897" spans="1:11" hidden="1" x14ac:dyDescent="0.2">
      <c r="A897" s="31" t="s">
        <v>30</v>
      </c>
      <c r="B897" s="55">
        <v>20</v>
      </c>
      <c r="C897" s="24">
        <v>0</v>
      </c>
      <c r="D897" s="24">
        <f t="shared" ref="D897:H897" si="462">SUM(D898)</f>
        <v>0</v>
      </c>
      <c r="E897" s="24">
        <f t="shared" si="462"/>
        <v>0</v>
      </c>
      <c r="F897" s="24">
        <f t="shared" si="462"/>
        <v>0</v>
      </c>
      <c r="G897" s="24">
        <f t="shared" si="462"/>
        <v>0</v>
      </c>
      <c r="H897" s="25">
        <f t="shared" si="462"/>
        <v>0</v>
      </c>
      <c r="I897" s="3">
        <f t="shared" si="437"/>
        <v>0</v>
      </c>
    </row>
    <row r="898" spans="1:11" hidden="1" x14ac:dyDescent="0.2">
      <c r="A898" s="27" t="s">
        <v>31</v>
      </c>
      <c r="B898" s="56" t="s">
        <v>32</v>
      </c>
      <c r="C898" s="21">
        <v>0</v>
      </c>
      <c r="D898" s="21"/>
      <c r="E898" s="21">
        <f>C898+D898</f>
        <v>0</v>
      </c>
      <c r="F898" s="21"/>
      <c r="G898" s="21"/>
      <c r="H898" s="22"/>
      <c r="I898" s="3">
        <f t="shared" si="437"/>
        <v>0</v>
      </c>
    </row>
    <row r="899" spans="1:11" hidden="1" x14ac:dyDescent="0.2">
      <c r="A899" s="27"/>
      <c r="B899" s="51"/>
      <c r="C899" s="21"/>
      <c r="D899" s="21"/>
      <c r="E899" s="21"/>
      <c r="F899" s="21"/>
      <c r="G899" s="21"/>
      <c r="H899" s="22"/>
      <c r="I899" s="3">
        <f t="shared" si="437"/>
        <v>0</v>
      </c>
    </row>
    <row r="900" spans="1:11" ht="25.5" x14ac:dyDescent="0.2">
      <c r="A900" s="31" t="s">
        <v>33</v>
      </c>
      <c r="B900" s="57">
        <v>58</v>
      </c>
      <c r="C900" s="24">
        <v>344</v>
      </c>
      <c r="D900" s="24">
        <f t="shared" ref="D900:H900" si="463">SUM(D901,D908,D915)</f>
        <v>0</v>
      </c>
      <c r="E900" s="24">
        <f t="shared" si="463"/>
        <v>344</v>
      </c>
      <c r="F900" s="24">
        <f t="shared" si="463"/>
        <v>0</v>
      </c>
      <c r="G900" s="24">
        <f t="shared" si="463"/>
        <v>0</v>
      </c>
      <c r="H900" s="25">
        <f t="shared" si="463"/>
        <v>0</v>
      </c>
      <c r="I900" s="3">
        <f t="shared" si="437"/>
        <v>344</v>
      </c>
    </row>
    <row r="901" spans="1:11" x14ac:dyDescent="0.2">
      <c r="A901" s="31" t="s">
        <v>34</v>
      </c>
      <c r="B901" s="58" t="s">
        <v>35</v>
      </c>
      <c r="C901" s="24">
        <v>344</v>
      </c>
      <c r="D901" s="24">
        <f t="shared" ref="D901:H901" si="464">SUM(D905,D906,D907)</f>
        <v>0</v>
      </c>
      <c r="E901" s="24">
        <f t="shared" si="464"/>
        <v>344</v>
      </c>
      <c r="F901" s="24">
        <f t="shared" si="464"/>
        <v>0</v>
      </c>
      <c r="G901" s="24">
        <f t="shared" si="464"/>
        <v>0</v>
      </c>
      <c r="H901" s="25">
        <f t="shared" si="464"/>
        <v>0</v>
      </c>
      <c r="I901" s="3">
        <f t="shared" si="437"/>
        <v>344</v>
      </c>
    </row>
    <row r="902" spans="1:11" hidden="1" x14ac:dyDescent="0.2">
      <c r="A902" s="32" t="s">
        <v>1</v>
      </c>
      <c r="B902" s="59"/>
      <c r="C902" s="24"/>
      <c r="D902" s="24"/>
      <c r="E902" s="24"/>
      <c r="F902" s="24"/>
      <c r="G902" s="24"/>
      <c r="H902" s="25"/>
      <c r="I902" s="3">
        <f t="shared" si="437"/>
        <v>0</v>
      </c>
    </row>
    <row r="903" spans="1:11" hidden="1" x14ac:dyDescent="0.2">
      <c r="A903" s="32" t="s">
        <v>36</v>
      </c>
      <c r="B903" s="59"/>
      <c r="C903" s="24">
        <v>0</v>
      </c>
      <c r="D903" s="24">
        <f t="shared" ref="D903:H903" si="465">D905+D906+D907-D904</f>
        <v>0</v>
      </c>
      <c r="E903" s="24">
        <f t="shared" si="465"/>
        <v>0</v>
      </c>
      <c r="F903" s="24">
        <f t="shared" si="465"/>
        <v>0</v>
      </c>
      <c r="G903" s="24">
        <f t="shared" si="465"/>
        <v>0</v>
      </c>
      <c r="H903" s="25">
        <f t="shared" si="465"/>
        <v>0</v>
      </c>
      <c r="I903" s="3">
        <f t="shared" si="437"/>
        <v>0</v>
      </c>
    </row>
    <row r="904" spans="1:11" s="40" customFormat="1" x14ac:dyDescent="0.2">
      <c r="A904" s="32" t="s">
        <v>37</v>
      </c>
      <c r="B904" s="59"/>
      <c r="C904" s="41">
        <v>344</v>
      </c>
      <c r="D904" s="41"/>
      <c r="E904" s="41">
        <f t="shared" ref="E904:E907" si="466">C904+D904</f>
        <v>344</v>
      </c>
      <c r="F904" s="41"/>
      <c r="G904" s="41"/>
      <c r="H904" s="42"/>
      <c r="I904" s="39">
        <f t="shared" si="437"/>
        <v>344</v>
      </c>
    </row>
    <row r="905" spans="1:11" x14ac:dyDescent="0.2">
      <c r="A905" s="20" t="s">
        <v>38</v>
      </c>
      <c r="B905" s="60" t="s">
        <v>39</v>
      </c>
      <c r="C905" s="21">
        <v>52</v>
      </c>
      <c r="D905" s="21"/>
      <c r="E905" s="21">
        <f t="shared" si="466"/>
        <v>52</v>
      </c>
      <c r="F905" s="21"/>
      <c r="G905" s="21"/>
      <c r="H905" s="22"/>
      <c r="I905" s="3">
        <f t="shared" si="437"/>
        <v>52</v>
      </c>
      <c r="J905" s="2">
        <v>0.02</v>
      </c>
      <c r="K905" s="2">
        <v>0.13</v>
      </c>
    </row>
    <row r="906" spans="1:11" x14ac:dyDescent="0.2">
      <c r="A906" s="20" t="s">
        <v>40</v>
      </c>
      <c r="B906" s="60" t="s">
        <v>41</v>
      </c>
      <c r="C906" s="21">
        <v>292</v>
      </c>
      <c r="D906" s="21"/>
      <c r="E906" s="21">
        <f t="shared" si="466"/>
        <v>292</v>
      </c>
      <c r="F906" s="21"/>
      <c r="G906" s="21"/>
      <c r="H906" s="22"/>
      <c r="I906" s="3">
        <f t="shared" si="437"/>
        <v>292</v>
      </c>
      <c r="J906" s="2">
        <v>0.85</v>
      </c>
    </row>
    <row r="907" spans="1:11" hidden="1" x14ac:dyDescent="0.2">
      <c r="A907" s="20" t="s">
        <v>42</v>
      </c>
      <c r="B907" s="61" t="s">
        <v>43</v>
      </c>
      <c r="C907" s="21">
        <v>0</v>
      </c>
      <c r="D907" s="21"/>
      <c r="E907" s="21">
        <f t="shared" si="466"/>
        <v>0</v>
      </c>
      <c r="F907" s="21"/>
      <c r="G907" s="21"/>
      <c r="H907" s="22"/>
      <c r="I907" s="3">
        <f t="shared" si="437"/>
        <v>0</v>
      </c>
    </row>
    <row r="908" spans="1:11" hidden="1" x14ac:dyDescent="0.2">
      <c r="A908" s="31" t="s">
        <v>44</v>
      </c>
      <c r="B908" s="62" t="s">
        <v>45</v>
      </c>
      <c r="C908" s="24">
        <v>0</v>
      </c>
      <c r="D908" s="24">
        <f t="shared" ref="D908:H908" si="467">SUM(D912,D913,D914)</f>
        <v>0</v>
      </c>
      <c r="E908" s="24">
        <f t="shared" si="467"/>
        <v>0</v>
      </c>
      <c r="F908" s="24">
        <f t="shared" si="467"/>
        <v>0</v>
      </c>
      <c r="G908" s="24">
        <f t="shared" si="467"/>
        <v>0</v>
      </c>
      <c r="H908" s="25">
        <f t="shared" si="467"/>
        <v>0</v>
      </c>
      <c r="I908" s="3">
        <f t="shared" si="437"/>
        <v>0</v>
      </c>
    </row>
    <row r="909" spans="1:11" hidden="1" x14ac:dyDescent="0.2">
      <c r="A909" s="82" t="s">
        <v>1</v>
      </c>
      <c r="B909" s="62"/>
      <c r="C909" s="24"/>
      <c r="D909" s="24"/>
      <c r="E909" s="24"/>
      <c r="F909" s="24"/>
      <c r="G909" s="24"/>
      <c r="H909" s="25"/>
      <c r="I909" s="3">
        <f t="shared" si="437"/>
        <v>0</v>
      </c>
    </row>
    <row r="910" spans="1:11" hidden="1" x14ac:dyDescent="0.2">
      <c r="A910" s="32" t="s">
        <v>36</v>
      </c>
      <c r="B910" s="59"/>
      <c r="C910" s="24">
        <v>0</v>
      </c>
      <c r="D910" s="24">
        <f t="shared" ref="D910:H910" si="468">D912+D913+D914-D911</f>
        <v>0</v>
      </c>
      <c r="E910" s="24">
        <f t="shared" si="468"/>
        <v>0</v>
      </c>
      <c r="F910" s="24">
        <f t="shared" si="468"/>
        <v>0</v>
      </c>
      <c r="G910" s="24">
        <f t="shared" si="468"/>
        <v>0</v>
      </c>
      <c r="H910" s="25">
        <f t="shared" si="468"/>
        <v>0</v>
      </c>
      <c r="I910" s="3">
        <f t="shared" ref="I910:I925" si="469">SUM(E910:H910)</f>
        <v>0</v>
      </c>
    </row>
    <row r="911" spans="1:11" hidden="1" x14ac:dyDescent="0.2">
      <c r="A911" s="32" t="s">
        <v>37</v>
      </c>
      <c r="B911" s="59"/>
      <c r="C911" s="24">
        <v>0</v>
      </c>
      <c r="D911" s="24"/>
      <c r="E911" s="24">
        <f t="shared" ref="E911:E914" si="470">C911+D911</f>
        <v>0</v>
      </c>
      <c r="F911" s="24"/>
      <c r="G911" s="24"/>
      <c r="H911" s="25"/>
      <c r="I911" s="3">
        <f t="shared" si="469"/>
        <v>0</v>
      </c>
    </row>
    <row r="912" spans="1:11" hidden="1" x14ac:dyDescent="0.2">
      <c r="A912" s="20" t="s">
        <v>38</v>
      </c>
      <c r="B912" s="61" t="s">
        <v>46</v>
      </c>
      <c r="C912" s="21">
        <v>0</v>
      </c>
      <c r="D912" s="21"/>
      <c r="E912" s="21">
        <f t="shared" si="470"/>
        <v>0</v>
      </c>
      <c r="F912" s="21"/>
      <c r="G912" s="21"/>
      <c r="H912" s="22"/>
      <c r="I912" s="3">
        <f t="shared" si="469"/>
        <v>0</v>
      </c>
    </row>
    <row r="913" spans="1:9" hidden="1" x14ac:dyDescent="0.2">
      <c r="A913" s="20" t="s">
        <v>40</v>
      </c>
      <c r="B913" s="61" t="s">
        <v>47</v>
      </c>
      <c r="C913" s="21">
        <v>0</v>
      </c>
      <c r="D913" s="21"/>
      <c r="E913" s="21">
        <f t="shared" si="470"/>
        <v>0</v>
      </c>
      <c r="F913" s="21"/>
      <c r="G913" s="21"/>
      <c r="H913" s="22"/>
      <c r="I913" s="3">
        <f t="shared" si="469"/>
        <v>0</v>
      </c>
    </row>
    <row r="914" spans="1:9" hidden="1" x14ac:dyDescent="0.2">
      <c r="A914" s="20" t="s">
        <v>42</v>
      </c>
      <c r="B914" s="61" t="s">
        <v>48</v>
      </c>
      <c r="C914" s="21">
        <v>0</v>
      </c>
      <c r="D914" s="21"/>
      <c r="E914" s="21">
        <f t="shared" si="470"/>
        <v>0</v>
      </c>
      <c r="F914" s="21"/>
      <c r="G914" s="21"/>
      <c r="H914" s="22"/>
      <c r="I914" s="3">
        <f t="shared" si="469"/>
        <v>0</v>
      </c>
    </row>
    <row r="915" spans="1:9" hidden="1" x14ac:dyDescent="0.2">
      <c r="A915" s="31" t="s">
        <v>49</v>
      </c>
      <c r="B915" s="63" t="s">
        <v>50</v>
      </c>
      <c r="C915" s="24">
        <v>0</v>
      </c>
      <c r="D915" s="24">
        <f t="shared" ref="D915:H915" si="471">SUM(D919,D920,D921)</f>
        <v>0</v>
      </c>
      <c r="E915" s="24">
        <f t="shared" si="471"/>
        <v>0</v>
      </c>
      <c r="F915" s="24">
        <f t="shared" si="471"/>
        <v>0</v>
      </c>
      <c r="G915" s="24">
        <f t="shared" si="471"/>
        <v>0</v>
      </c>
      <c r="H915" s="25">
        <f t="shared" si="471"/>
        <v>0</v>
      </c>
      <c r="I915" s="3">
        <f t="shared" si="469"/>
        <v>0</v>
      </c>
    </row>
    <row r="916" spans="1:9" hidden="1" x14ac:dyDescent="0.2">
      <c r="A916" s="82" t="s">
        <v>1</v>
      </c>
      <c r="B916" s="63"/>
      <c r="C916" s="24"/>
      <c r="D916" s="24"/>
      <c r="E916" s="24"/>
      <c r="F916" s="24"/>
      <c r="G916" s="24"/>
      <c r="H916" s="25"/>
      <c r="I916" s="3">
        <f t="shared" si="469"/>
        <v>0</v>
      </c>
    </row>
    <row r="917" spans="1:9" hidden="1" x14ac:dyDescent="0.2">
      <c r="A917" s="32" t="s">
        <v>36</v>
      </c>
      <c r="B917" s="59"/>
      <c r="C917" s="24">
        <v>0</v>
      </c>
      <c r="D917" s="24">
        <f t="shared" ref="D917:H917" si="472">D919+D920+D921-D918</f>
        <v>0</v>
      </c>
      <c r="E917" s="24">
        <f t="shared" si="472"/>
        <v>0</v>
      </c>
      <c r="F917" s="24">
        <f t="shared" si="472"/>
        <v>0</v>
      </c>
      <c r="G917" s="24">
        <f t="shared" si="472"/>
        <v>0</v>
      </c>
      <c r="H917" s="25">
        <f t="shared" si="472"/>
        <v>0</v>
      </c>
      <c r="I917" s="3">
        <f t="shared" si="469"/>
        <v>0</v>
      </c>
    </row>
    <row r="918" spans="1:9" hidden="1" x14ac:dyDescent="0.2">
      <c r="A918" s="32" t="s">
        <v>37</v>
      </c>
      <c r="B918" s="59"/>
      <c r="C918" s="24">
        <v>0</v>
      </c>
      <c r="D918" s="24"/>
      <c r="E918" s="24">
        <f t="shared" ref="E918:E921" si="473">C918+D918</f>
        <v>0</v>
      </c>
      <c r="F918" s="24"/>
      <c r="G918" s="24"/>
      <c r="H918" s="25"/>
      <c r="I918" s="3">
        <f t="shared" si="469"/>
        <v>0</v>
      </c>
    </row>
    <row r="919" spans="1:9" hidden="1" x14ac:dyDescent="0.2">
      <c r="A919" s="20" t="s">
        <v>38</v>
      </c>
      <c r="B919" s="61" t="s">
        <v>51</v>
      </c>
      <c r="C919" s="21">
        <v>0</v>
      </c>
      <c r="D919" s="21"/>
      <c r="E919" s="21">
        <f t="shared" si="473"/>
        <v>0</v>
      </c>
      <c r="F919" s="21"/>
      <c r="G919" s="21"/>
      <c r="H919" s="22"/>
      <c r="I919" s="3">
        <f t="shared" si="469"/>
        <v>0</v>
      </c>
    </row>
    <row r="920" spans="1:9" hidden="1" x14ac:dyDescent="0.2">
      <c r="A920" s="20" t="s">
        <v>40</v>
      </c>
      <c r="B920" s="61" t="s">
        <v>52</v>
      </c>
      <c r="C920" s="21">
        <v>0</v>
      </c>
      <c r="D920" s="21"/>
      <c r="E920" s="21">
        <f t="shared" si="473"/>
        <v>0</v>
      </c>
      <c r="F920" s="21"/>
      <c r="G920" s="21"/>
      <c r="H920" s="22"/>
      <c r="I920" s="3">
        <f t="shared" si="469"/>
        <v>0</v>
      </c>
    </row>
    <row r="921" spans="1:9" hidden="1" x14ac:dyDescent="0.2">
      <c r="A921" s="20" t="s">
        <v>42</v>
      </c>
      <c r="B921" s="61" t="s">
        <v>53</v>
      </c>
      <c r="C921" s="21">
        <v>0</v>
      </c>
      <c r="D921" s="21"/>
      <c r="E921" s="21">
        <f t="shared" si="473"/>
        <v>0</v>
      </c>
      <c r="F921" s="21"/>
      <c r="G921" s="21"/>
      <c r="H921" s="22"/>
      <c r="I921" s="3">
        <f t="shared" si="469"/>
        <v>0</v>
      </c>
    </row>
    <row r="922" spans="1:9" hidden="1" x14ac:dyDescent="0.2">
      <c r="A922" s="83"/>
      <c r="B922" s="95"/>
      <c r="C922" s="21"/>
      <c r="D922" s="21"/>
      <c r="E922" s="21"/>
      <c r="F922" s="21"/>
      <c r="G922" s="21"/>
      <c r="H922" s="22"/>
      <c r="I922" s="3">
        <f t="shared" si="469"/>
        <v>0</v>
      </c>
    </row>
    <row r="923" spans="1:9" hidden="1" x14ac:dyDescent="0.2">
      <c r="A923" s="26" t="s">
        <v>54</v>
      </c>
      <c r="B923" s="63" t="s">
        <v>55</v>
      </c>
      <c r="C923" s="24">
        <v>0</v>
      </c>
      <c r="D923" s="24"/>
      <c r="E923" s="24">
        <f>C923+D923</f>
        <v>0</v>
      </c>
      <c r="F923" s="24"/>
      <c r="G923" s="24"/>
      <c r="H923" s="25"/>
      <c r="I923" s="3">
        <f t="shared" si="469"/>
        <v>0</v>
      </c>
    </row>
    <row r="924" spans="1:9" hidden="1" x14ac:dyDescent="0.2">
      <c r="A924" s="83"/>
      <c r="B924" s="95"/>
      <c r="C924" s="21"/>
      <c r="D924" s="21"/>
      <c r="E924" s="21"/>
      <c r="F924" s="21"/>
      <c r="G924" s="21"/>
      <c r="H924" s="22"/>
      <c r="I924" s="3">
        <f t="shared" si="469"/>
        <v>0</v>
      </c>
    </row>
    <row r="925" spans="1:9" ht="13.5" hidden="1" thickBot="1" x14ac:dyDescent="0.25">
      <c r="A925" s="91" t="s">
        <v>56</v>
      </c>
      <c r="B925" s="98"/>
      <c r="C925" s="92">
        <v>0</v>
      </c>
      <c r="D925" s="92">
        <f t="shared" ref="D925:H925" si="474">D878-D896</f>
        <v>0</v>
      </c>
      <c r="E925" s="92">
        <f t="shared" si="474"/>
        <v>0</v>
      </c>
      <c r="F925" s="92">
        <f t="shared" si="474"/>
        <v>0</v>
      </c>
      <c r="G925" s="92">
        <f t="shared" si="474"/>
        <v>0</v>
      </c>
      <c r="H925" s="93">
        <f t="shared" si="474"/>
        <v>0</v>
      </c>
      <c r="I925" s="3">
        <f t="shared" si="469"/>
        <v>0</v>
      </c>
    </row>
    <row r="928" spans="1:9" hidden="1" x14ac:dyDescent="0.2"/>
    <row r="929" spans="1:33" ht="14.45" customHeight="1" x14ac:dyDescent="0.2">
      <c r="A929" s="118" t="s">
        <v>90</v>
      </c>
      <c r="B929" s="118"/>
      <c r="D929" s="119" t="str">
        <f>IF($I$1="proiect","DIRECTOR EXECUTIV,","SECRETAR GENERAL AL JUDEŢULUI,")</f>
        <v>SECRETAR GENERAL AL JUDEŢULUI,</v>
      </c>
      <c r="E929" s="119"/>
      <c r="F929" s="119"/>
      <c r="G929" s="119"/>
      <c r="H929" s="119"/>
      <c r="I929" s="71"/>
      <c r="J929" s="71"/>
      <c r="K929" s="71"/>
      <c r="L929" s="71"/>
      <c r="M929" s="71"/>
      <c r="N929" s="71"/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  <c r="AA929" s="71"/>
      <c r="AB929" s="71"/>
      <c r="AC929" s="71"/>
      <c r="AD929" s="71"/>
      <c r="AE929" s="71"/>
      <c r="AF929" s="71"/>
      <c r="AG929" s="71"/>
    </row>
    <row r="930" spans="1:33" x14ac:dyDescent="0.2">
      <c r="A930" s="107" t="s">
        <v>91</v>
      </c>
      <c r="B930" s="107"/>
      <c r="D930" s="105" t="str">
        <f>IF($I$1="proiect","Hadady Éva Katalin","Crasnai Mihaela Elena Ana")</f>
        <v>Crasnai Mihaela Elena Ana</v>
      </c>
      <c r="E930" s="105"/>
      <c r="F930" s="105"/>
      <c r="G930" s="105"/>
      <c r="H930" s="105"/>
    </row>
    <row r="931" spans="1:33" x14ac:dyDescent="0.2">
      <c r="A931" s="7"/>
      <c r="B931" s="99"/>
      <c r="C931" s="7"/>
      <c r="D931" s="69"/>
      <c r="E931" s="69"/>
      <c r="F931" s="69"/>
      <c r="G931" s="69"/>
    </row>
    <row r="932" spans="1:33" x14ac:dyDescent="0.2">
      <c r="A932" s="7"/>
      <c r="B932" s="99"/>
      <c r="C932" s="7"/>
      <c r="D932" s="69"/>
      <c r="E932" s="69"/>
      <c r="F932" s="69"/>
      <c r="G932" s="69"/>
      <c r="I932" s="72"/>
    </row>
    <row r="933" spans="1:33" x14ac:dyDescent="0.2">
      <c r="B933" s="99"/>
      <c r="C933" s="70"/>
      <c r="D933" s="70"/>
      <c r="E933" s="69"/>
      <c r="F933" s="69"/>
      <c r="G933" s="3"/>
    </row>
    <row r="934" spans="1:33" x14ac:dyDescent="0.2">
      <c r="B934" s="44"/>
      <c r="C934" s="6"/>
      <c r="D934" s="105" t="str">
        <f>IF($I$1="proiect","ŞEF SERVICIU,"," ")</f>
        <v xml:space="preserve"> </v>
      </c>
      <c r="E934" s="106"/>
      <c r="F934" s="106"/>
      <c r="G934" s="106"/>
    </row>
    <row r="935" spans="1:33" x14ac:dyDescent="0.2">
      <c r="A935" s="100" t="s">
        <v>92</v>
      </c>
      <c r="B935" s="44"/>
      <c r="C935" s="6"/>
      <c r="D935" s="105" t="str">
        <f>IF($I$1="proiect","Manţa Magdalena Sofia"," ")</f>
        <v xml:space="preserve"> </v>
      </c>
      <c r="E935" s="106"/>
      <c r="F935" s="106"/>
      <c r="G935" s="106"/>
    </row>
    <row r="936" spans="1:33" x14ac:dyDescent="0.2">
      <c r="A936" s="100" t="s">
        <v>93</v>
      </c>
      <c r="B936" s="44"/>
      <c r="C936" s="6"/>
      <c r="D936" s="69"/>
      <c r="E936" s="69"/>
      <c r="F936" s="69"/>
      <c r="G936" s="69"/>
    </row>
    <row r="937" spans="1:33" x14ac:dyDescent="0.2">
      <c r="B937" s="43"/>
      <c r="D937" s="13"/>
      <c r="E937" s="3"/>
      <c r="F937" s="3"/>
      <c r="G937" s="3"/>
    </row>
    <row r="938" spans="1:33" x14ac:dyDescent="0.2">
      <c r="B938" s="43"/>
      <c r="C938" s="3"/>
      <c r="D938" s="13"/>
      <c r="E938" s="3"/>
      <c r="F938" s="3"/>
      <c r="G938" s="3"/>
    </row>
    <row r="939" spans="1:33" x14ac:dyDescent="0.2">
      <c r="B939" s="43"/>
      <c r="C939" s="3"/>
      <c r="D939" s="13"/>
      <c r="E939" s="3"/>
      <c r="F939" s="3"/>
      <c r="G939" s="3"/>
    </row>
  </sheetData>
  <autoFilter ref="A12:J925" xr:uid="{88396FF4-A445-4682-9F65-E7D350125277}">
    <filterColumn colId="8">
      <filters>
        <filter val="1.319,00"/>
        <filter val="1.355,00"/>
        <filter val="1.410,00"/>
        <filter val="1.819,00"/>
        <filter val="1.836,00"/>
        <filter val="1.915,00"/>
        <filter val="1.949,30"/>
        <filter val="1.961,00"/>
        <filter val="10,00"/>
        <filter val="10.431,00"/>
        <filter val="10.585,30"/>
        <filter val="10.637,30"/>
        <filter val="100.848,00"/>
        <filter val="100.850,00"/>
        <filter val="101,00"/>
        <filter val="11.507,00"/>
        <filter val="11.626,00"/>
        <filter val="112.355,00"/>
        <filter val="112.544,00"/>
        <filter val="112.548,00"/>
        <filter val="12,00"/>
        <filter val="12.346,00"/>
        <filter val="121.612,60"/>
        <filter val="123.859,60"/>
        <filter val="125,00"/>
        <filter val="125.278,50"/>
        <filter val="14,00"/>
        <filter val="15.136,40"/>
        <filter val="161,00"/>
        <filter val="164,00"/>
        <filter val="168,00"/>
        <filter val="17.429,50"/>
        <filter val="17.431,50"/>
        <filter val="174,00"/>
        <filter val="175,00"/>
        <filter val="18.952,10"/>
        <filter val="189,00"/>
        <filter val="191,00"/>
        <filter val="196,00"/>
        <filter val="2,00"/>
        <filter val="2.152,00"/>
        <filter val="2.247,00"/>
        <filter val="2.490,00"/>
        <filter val="2.734,00"/>
        <filter val="206.710,00"/>
        <filter val="214.478,50"/>
        <filter val="219.213,50"/>
        <filter val="219.225,50"/>
        <filter val="23.268,50"/>
        <filter val="232,00"/>
        <filter val="261,00"/>
        <filter val="264,00"/>
        <filter val="276,00"/>
        <filter val="28,00"/>
        <filter val="29,00"/>
        <filter val="292,00"/>
        <filter val="293,00"/>
        <filter val="295,00"/>
        <filter val="297,00"/>
        <filter val="3.108,40"/>
        <filter val="3.162,60"/>
        <filter val="3.230,00"/>
        <filter val="3.378,00"/>
        <filter val="3.386,00"/>
        <filter val="3.427,00"/>
        <filter val="3.683,00"/>
        <filter val="3.942,00"/>
        <filter val="30,00"/>
        <filter val="315,00"/>
        <filter val="32.760,00"/>
        <filter val="322,00"/>
        <filter val="330,00"/>
        <filter val="332,00"/>
        <filter val="344,00"/>
        <filter val="348,00"/>
        <filter val="349,00"/>
        <filter val="38,00"/>
        <filter val="380,00"/>
        <filter val="386,00"/>
        <filter val="390,00"/>
        <filter val="4,00"/>
        <filter val="4.000,00"/>
        <filter val="4.117,00"/>
        <filter val="4.349,00"/>
        <filter val="4.494,00"/>
        <filter val="4.547,70"/>
        <filter val="4.548,00"/>
        <filter val="4.551,00"/>
        <filter val="43.274,00"/>
        <filter val="43.560,90"/>
        <filter val="47.982,70"/>
        <filter val="48,00"/>
        <filter val="49.692,10"/>
        <filter val="496,00"/>
        <filter val="5.010,00"/>
        <filter val="5.083,50"/>
        <filter val="5.140,00"/>
        <filter val="5.868,00"/>
        <filter val="5.870,00"/>
        <filter val="52,00"/>
        <filter val="54,00"/>
        <filter val="56.028,50"/>
        <filter val="57.574,00"/>
        <filter val="58,00"/>
        <filter val="59.551,30"/>
        <filter val="59.983,20"/>
        <filter val="6,00"/>
        <filter val="6.069,40"/>
        <filter val="6.798,50"/>
        <filter val="60,00"/>
        <filter val="60.275,20"/>
        <filter val="605,00"/>
        <filter val="614,00"/>
        <filter val="666,00"/>
        <filter val="7.597,00"/>
        <filter val="7.626,00"/>
        <filter val="7.768,50"/>
        <filter val="70.661,00"/>
        <filter val="70.667,00"/>
        <filter val="71.005,00"/>
        <filter val="71.011,00"/>
        <filter val="71.397,00"/>
        <filter val="71.401,00"/>
        <filter val="74.063,60"/>
        <filter val="76.413,80"/>
        <filter val="8.569,10"/>
        <filter val="84,00"/>
        <filter val="88.798,60"/>
        <filter val="9,00"/>
        <filter val="9.223,00"/>
        <filter val="90,00"/>
        <filter val="93,00"/>
        <filter val="95,00"/>
        <filter val="954,00"/>
        <filter val="98,50"/>
      </filters>
    </filterColumn>
  </autoFilter>
  <mergeCells count="14">
    <mergeCell ref="D935:G935"/>
    <mergeCell ref="A5:H5"/>
    <mergeCell ref="A6:H6"/>
    <mergeCell ref="A9:A10"/>
    <mergeCell ref="B9:B10"/>
    <mergeCell ref="C9:C10"/>
    <mergeCell ref="D9:D10"/>
    <mergeCell ref="E9:E10"/>
    <mergeCell ref="F9:H9"/>
    <mergeCell ref="A929:B929"/>
    <mergeCell ref="D929:H929"/>
    <mergeCell ref="A930:B930"/>
    <mergeCell ref="D930:H930"/>
    <mergeCell ref="D934:G934"/>
  </mergeCells>
  <printOptions horizontalCentered="1"/>
  <pageMargins left="0.6692913385826772" right="0.66929133858267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C1FB2-E842-4AF9-B510-A23CEFD5FC59}">
  <sheetPr filterMode="1"/>
  <dimension ref="A1:AG939"/>
  <sheetViews>
    <sheetView workbookViewId="0">
      <selection activeCell="J1" sqref="J1"/>
    </sheetView>
  </sheetViews>
  <sheetFormatPr defaultColWidth="8.85546875" defaultRowHeight="12.75" x14ac:dyDescent="0.2"/>
  <cols>
    <col min="1" max="1" width="77.28515625" style="2" customWidth="1"/>
    <col min="2" max="2" width="9.5703125" style="66" customWidth="1"/>
    <col min="3" max="3" width="9.85546875" style="2" customWidth="1"/>
    <col min="4" max="4" width="9.140625" style="2" customWidth="1"/>
    <col min="5" max="5" width="10.28515625" style="2" customWidth="1"/>
    <col min="6" max="6" width="10" style="2" customWidth="1"/>
    <col min="7" max="8" width="9.140625" style="2" bestFit="1" customWidth="1"/>
    <col min="9" max="9" width="11.7109375" style="2" bestFit="1" customWidth="1"/>
    <col min="10" max="10" width="8.85546875" style="2"/>
    <col min="11" max="11" width="9" style="2" bestFit="1" customWidth="1"/>
    <col min="12" max="16384" width="8.85546875" style="2"/>
  </cols>
  <sheetData>
    <row r="1" spans="1:9" x14ac:dyDescent="0.2">
      <c r="A1" s="1" t="s">
        <v>86</v>
      </c>
      <c r="B1" s="43"/>
      <c r="D1" s="13"/>
      <c r="E1" s="3"/>
      <c r="F1" s="3"/>
      <c r="H1" s="4" t="s">
        <v>89</v>
      </c>
      <c r="I1" s="2" t="s">
        <v>98</v>
      </c>
    </row>
    <row r="2" spans="1:9" x14ac:dyDescent="0.2">
      <c r="A2" s="1" t="s">
        <v>87</v>
      </c>
      <c r="B2" s="43"/>
      <c r="D2" s="13"/>
      <c r="E2" s="3"/>
      <c r="F2" s="3"/>
      <c r="H2" s="5" t="str">
        <f>IF($I$1="proiect","la Proiectul de hotărâre","Hotărârea Consiliului Județean")</f>
        <v>Hotărârea Consiliului Județean</v>
      </c>
    </row>
    <row r="3" spans="1:9" x14ac:dyDescent="0.2">
      <c r="A3" s="1" t="s">
        <v>88</v>
      </c>
      <c r="B3" s="43"/>
      <c r="D3" s="13"/>
      <c r="E3" s="3"/>
      <c r="F3" s="3"/>
      <c r="H3" s="5" t="str">
        <f>IF($I$1="proiect","nr. ______/2022","Satu Mare nr. ______/2022")</f>
        <v>Satu Mare nr. ______/2022</v>
      </c>
    </row>
    <row r="4" spans="1:9" x14ac:dyDescent="0.2">
      <c r="B4" s="43"/>
      <c r="D4" s="13"/>
      <c r="E4" s="3"/>
      <c r="F4" s="3"/>
      <c r="G4" s="3"/>
    </row>
    <row r="5" spans="1:9" x14ac:dyDescent="0.2">
      <c r="A5" s="107" t="s">
        <v>97</v>
      </c>
      <c r="B5" s="107"/>
      <c r="C5" s="107"/>
      <c r="D5" s="107"/>
      <c r="E5" s="107"/>
      <c r="F5" s="107"/>
      <c r="G5" s="107"/>
      <c r="H5" s="107"/>
    </row>
    <row r="6" spans="1:9" ht="26.25" customHeight="1" x14ac:dyDescent="0.2">
      <c r="A6" s="107" t="s">
        <v>96</v>
      </c>
      <c r="B6" s="107"/>
      <c r="C6" s="107"/>
      <c r="D6" s="107"/>
      <c r="E6" s="107"/>
      <c r="F6" s="107"/>
      <c r="G6" s="107"/>
      <c r="H6" s="107"/>
    </row>
    <row r="7" spans="1:9" x14ac:dyDescent="0.2">
      <c r="A7" s="7"/>
      <c r="B7" s="44"/>
    </row>
    <row r="8" spans="1:9" ht="13.5" thickBot="1" x14ac:dyDescent="0.25">
      <c r="A8" s="7"/>
      <c r="B8" s="44"/>
      <c r="H8" s="2" t="s">
        <v>85</v>
      </c>
    </row>
    <row r="9" spans="1:9" ht="28.9" customHeight="1" x14ac:dyDescent="0.2">
      <c r="A9" s="108"/>
      <c r="B9" s="110"/>
      <c r="C9" s="112" t="s">
        <v>77</v>
      </c>
      <c r="D9" s="112" t="s">
        <v>78</v>
      </c>
      <c r="E9" s="114" t="s">
        <v>99</v>
      </c>
      <c r="F9" s="116" t="s">
        <v>79</v>
      </c>
      <c r="G9" s="116"/>
      <c r="H9" s="117"/>
    </row>
    <row r="10" spans="1:9" ht="13.5" thickBot="1" x14ac:dyDescent="0.25">
      <c r="A10" s="109"/>
      <c r="B10" s="111"/>
      <c r="C10" s="113"/>
      <c r="D10" s="113"/>
      <c r="E10" s="115"/>
      <c r="F10" s="14">
        <v>2023</v>
      </c>
      <c r="G10" s="14">
        <v>2024</v>
      </c>
      <c r="H10" s="15">
        <v>2025</v>
      </c>
    </row>
    <row r="11" spans="1:9" s="44" customFormat="1" thickTop="1" x14ac:dyDescent="0.2">
      <c r="A11" s="67">
        <v>0</v>
      </c>
      <c r="B11" s="45">
        <v>1</v>
      </c>
      <c r="C11" s="68">
        <v>2</v>
      </c>
      <c r="D11" s="68">
        <v>3</v>
      </c>
      <c r="E11" s="102">
        <v>4</v>
      </c>
      <c r="F11" s="103">
        <v>5</v>
      </c>
      <c r="G11" s="103">
        <v>6</v>
      </c>
      <c r="H11" s="104">
        <v>7</v>
      </c>
    </row>
    <row r="12" spans="1:9" x14ac:dyDescent="0.2">
      <c r="A12" s="8"/>
      <c r="B12" s="46"/>
      <c r="C12" s="9"/>
      <c r="D12" s="9"/>
      <c r="E12" s="10"/>
      <c r="F12" s="11"/>
      <c r="G12" s="11"/>
      <c r="H12" s="12"/>
    </row>
    <row r="13" spans="1:9" s="6" customFormat="1" x14ac:dyDescent="0.2">
      <c r="A13" s="16" t="s">
        <v>57</v>
      </c>
      <c r="B13" s="47"/>
      <c r="C13" s="17">
        <v>120094</v>
      </c>
      <c r="D13" s="17">
        <f t="shared" ref="D13:H13" si="0">SUM(D14,D15,D16,D17)</f>
        <v>0</v>
      </c>
      <c r="E13" s="17">
        <f t="shared" si="0"/>
        <v>120094</v>
      </c>
      <c r="F13" s="17">
        <f t="shared" si="0"/>
        <v>97907.5</v>
      </c>
      <c r="G13" s="17">
        <f t="shared" si="0"/>
        <v>612</v>
      </c>
      <c r="H13" s="18">
        <f t="shared" si="0"/>
        <v>612</v>
      </c>
      <c r="I13" s="19">
        <f>SUM(E13:H13)</f>
        <v>219225.5</v>
      </c>
    </row>
    <row r="14" spans="1:9" x14ac:dyDescent="0.2">
      <c r="A14" s="20" t="s">
        <v>6</v>
      </c>
      <c r="B14" s="48"/>
      <c r="C14" s="21">
        <v>25740.300000000003</v>
      </c>
      <c r="D14" s="21">
        <f t="shared" ref="D14:D16" si="1">SUM(D95,D174,D222,D271,D351,D430,D479,D527,D576,D655,D734,D783,D831,D880)</f>
        <v>0</v>
      </c>
      <c r="E14" s="21">
        <f>SUM(C14,D14)</f>
        <v>25740.300000000003</v>
      </c>
      <c r="F14" s="21">
        <f t="shared" ref="F14:H16" si="2">SUM(F95,F174,F222,F271,F351,F430,F479,F527,F576,F655,F734,F783,F831,F880)</f>
        <v>52055.5</v>
      </c>
      <c r="G14" s="21">
        <f t="shared" si="2"/>
        <v>612</v>
      </c>
      <c r="H14" s="22">
        <f t="shared" si="2"/>
        <v>612</v>
      </c>
      <c r="I14" s="3">
        <f t="shared" ref="I14:I77" si="3">SUM(E14:H14)</f>
        <v>79019.8</v>
      </c>
    </row>
    <row r="15" spans="1:9" hidden="1" x14ac:dyDescent="0.2">
      <c r="A15" s="20" t="s">
        <v>7</v>
      </c>
      <c r="B15" s="94"/>
      <c r="C15" s="21">
        <v>0</v>
      </c>
      <c r="D15" s="21">
        <f t="shared" si="1"/>
        <v>0</v>
      </c>
      <c r="E15" s="21">
        <f t="shared" ref="E15:E16" si="4">SUM(C15,D15)</f>
        <v>0</v>
      </c>
      <c r="F15" s="21">
        <f t="shared" si="2"/>
        <v>0</v>
      </c>
      <c r="G15" s="21">
        <f t="shared" si="2"/>
        <v>0</v>
      </c>
      <c r="H15" s="22">
        <f t="shared" si="2"/>
        <v>0</v>
      </c>
      <c r="I15" s="3">
        <f t="shared" si="3"/>
        <v>0</v>
      </c>
    </row>
    <row r="16" spans="1:9" ht="38.25" x14ac:dyDescent="0.2">
      <c r="A16" s="20" t="s">
        <v>8</v>
      </c>
      <c r="B16" s="48">
        <v>420269</v>
      </c>
      <c r="C16" s="21">
        <v>12340.1</v>
      </c>
      <c r="D16" s="21">
        <f t="shared" si="1"/>
        <v>0</v>
      </c>
      <c r="E16" s="21">
        <f t="shared" si="4"/>
        <v>12340.1</v>
      </c>
      <c r="F16" s="21">
        <f t="shared" si="2"/>
        <v>6253</v>
      </c>
      <c r="G16" s="21">
        <f t="shared" si="2"/>
        <v>0</v>
      </c>
      <c r="H16" s="22">
        <f t="shared" si="2"/>
        <v>0</v>
      </c>
      <c r="I16" s="3">
        <f t="shared" si="3"/>
        <v>18593.099999999999</v>
      </c>
    </row>
    <row r="17" spans="1:9" ht="25.5" x14ac:dyDescent="0.2">
      <c r="A17" s="23" t="s">
        <v>9</v>
      </c>
      <c r="B17" s="49" t="s">
        <v>10</v>
      </c>
      <c r="C17" s="24">
        <v>82013.600000000006</v>
      </c>
      <c r="D17" s="24">
        <f t="shared" ref="D17:H17" si="5">SUM(D18,D22,D26)</f>
        <v>0</v>
      </c>
      <c r="E17" s="24">
        <f>SUM(E18,E22,E26)</f>
        <v>82013.600000000006</v>
      </c>
      <c r="F17" s="24">
        <f t="shared" si="5"/>
        <v>39599</v>
      </c>
      <c r="G17" s="24">
        <f t="shared" si="5"/>
        <v>0</v>
      </c>
      <c r="H17" s="25">
        <f t="shared" si="5"/>
        <v>0</v>
      </c>
      <c r="I17" s="3">
        <f t="shared" si="3"/>
        <v>121612.6</v>
      </c>
    </row>
    <row r="18" spans="1:9" x14ac:dyDescent="0.2">
      <c r="A18" s="26" t="s">
        <v>11</v>
      </c>
      <c r="B18" s="50" t="s">
        <v>12</v>
      </c>
      <c r="C18" s="24">
        <v>82013.600000000006</v>
      </c>
      <c r="D18" s="24">
        <f t="shared" ref="D18:H18" si="6">SUM(D19:D21)</f>
        <v>0</v>
      </c>
      <c r="E18" s="24">
        <f t="shared" si="6"/>
        <v>82013.600000000006</v>
      </c>
      <c r="F18" s="24">
        <f t="shared" si="6"/>
        <v>39599</v>
      </c>
      <c r="G18" s="24">
        <f t="shared" si="6"/>
        <v>0</v>
      </c>
      <c r="H18" s="25">
        <f t="shared" si="6"/>
        <v>0</v>
      </c>
      <c r="I18" s="3">
        <f t="shared" si="3"/>
        <v>121612.6</v>
      </c>
    </row>
    <row r="19" spans="1:9" x14ac:dyDescent="0.2">
      <c r="A19" s="27" t="s">
        <v>13</v>
      </c>
      <c r="B19" s="51" t="s">
        <v>14</v>
      </c>
      <c r="C19" s="21">
        <v>81959.600000000006</v>
      </c>
      <c r="D19" s="21">
        <f t="shared" ref="D19:D21" si="7">SUM(D100,D179,D227,D276,D356,D435,D484,D532,D581,D660,D739,D788,D836,D885)</f>
        <v>0</v>
      </c>
      <c r="E19" s="21">
        <f t="shared" ref="E19:E21" si="8">SUM(C19,D19)</f>
        <v>81959.600000000006</v>
      </c>
      <c r="F19" s="21">
        <f t="shared" ref="F19:H21" si="9">SUM(F100,F179,F227,F276,F356,F435,F484,F532,F581,F660,F739,F788,F836,F885)</f>
        <v>39599</v>
      </c>
      <c r="G19" s="21">
        <f t="shared" si="9"/>
        <v>0</v>
      </c>
      <c r="H19" s="22">
        <f t="shared" si="9"/>
        <v>0</v>
      </c>
      <c r="I19" s="3">
        <f t="shared" si="3"/>
        <v>121558.6</v>
      </c>
    </row>
    <row r="20" spans="1:9" x14ac:dyDescent="0.2">
      <c r="A20" s="27" t="s">
        <v>15</v>
      </c>
      <c r="B20" s="52" t="s">
        <v>16</v>
      </c>
      <c r="C20" s="21">
        <v>54</v>
      </c>
      <c r="D20" s="21">
        <f t="shared" si="7"/>
        <v>0</v>
      </c>
      <c r="E20" s="21">
        <f t="shared" si="8"/>
        <v>54</v>
      </c>
      <c r="F20" s="21">
        <f t="shared" si="9"/>
        <v>0</v>
      </c>
      <c r="G20" s="21">
        <f t="shared" si="9"/>
        <v>0</v>
      </c>
      <c r="H20" s="22">
        <f t="shared" si="9"/>
        <v>0</v>
      </c>
      <c r="I20" s="3">
        <f t="shared" si="3"/>
        <v>54</v>
      </c>
    </row>
    <row r="21" spans="1:9" hidden="1" x14ac:dyDescent="0.2">
      <c r="A21" s="27" t="s">
        <v>17</v>
      </c>
      <c r="B21" s="52" t="s">
        <v>18</v>
      </c>
      <c r="C21" s="21">
        <v>0</v>
      </c>
      <c r="D21" s="21">
        <f t="shared" si="7"/>
        <v>0</v>
      </c>
      <c r="E21" s="21">
        <f t="shared" si="8"/>
        <v>0</v>
      </c>
      <c r="F21" s="21">
        <f t="shared" si="9"/>
        <v>0</v>
      </c>
      <c r="G21" s="21">
        <f t="shared" si="9"/>
        <v>0</v>
      </c>
      <c r="H21" s="22">
        <f t="shared" si="9"/>
        <v>0</v>
      </c>
      <c r="I21" s="3">
        <f t="shared" si="3"/>
        <v>0</v>
      </c>
    </row>
    <row r="22" spans="1:9" hidden="1" x14ac:dyDescent="0.2">
      <c r="A22" s="26" t="s">
        <v>19</v>
      </c>
      <c r="B22" s="53" t="s">
        <v>20</v>
      </c>
      <c r="C22" s="24">
        <v>0</v>
      </c>
      <c r="D22" s="24">
        <f t="shared" ref="D22:H22" si="10">SUM(D23:D25)</f>
        <v>0</v>
      </c>
      <c r="E22" s="24">
        <f t="shared" si="10"/>
        <v>0</v>
      </c>
      <c r="F22" s="24">
        <f t="shared" si="10"/>
        <v>0</v>
      </c>
      <c r="G22" s="24">
        <f t="shared" si="10"/>
        <v>0</v>
      </c>
      <c r="H22" s="25">
        <f t="shared" si="10"/>
        <v>0</v>
      </c>
      <c r="I22" s="3">
        <f t="shared" si="3"/>
        <v>0</v>
      </c>
    </row>
    <row r="23" spans="1:9" hidden="1" x14ac:dyDescent="0.2">
      <c r="A23" s="27" t="s">
        <v>13</v>
      </c>
      <c r="B23" s="52" t="s">
        <v>21</v>
      </c>
      <c r="C23" s="21">
        <v>0</v>
      </c>
      <c r="D23" s="21">
        <f t="shared" ref="D23:D25" si="11">SUM(D104,D183,D231,D280,D360,D439,D488,D536,D585,D664,D743,D792,D840,D889)</f>
        <v>0</v>
      </c>
      <c r="E23" s="21">
        <f t="shared" ref="E23:E25" si="12">SUM(C23,D23)</f>
        <v>0</v>
      </c>
      <c r="F23" s="21">
        <f t="shared" ref="F23:H25" si="13">SUM(F104,F183,F231,F280,F360,F439,F488,F536,F585,F664,F743,F792,F840,F889)</f>
        <v>0</v>
      </c>
      <c r="G23" s="21">
        <f t="shared" si="13"/>
        <v>0</v>
      </c>
      <c r="H23" s="22">
        <f t="shared" si="13"/>
        <v>0</v>
      </c>
      <c r="I23" s="3">
        <f t="shared" si="3"/>
        <v>0</v>
      </c>
    </row>
    <row r="24" spans="1:9" hidden="1" x14ac:dyDescent="0.2">
      <c r="A24" s="27" t="s">
        <v>15</v>
      </c>
      <c r="B24" s="52" t="s">
        <v>22</v>
      </c>
      <c r="C24" s="21">
        <v>0</v>
      </c>
      <c r="D24" s="21">
        <f t="shared" si="11"/>
        <v>0</v>
      </c>
      <c r="E24" s="21">
        <f t="shared" si="12"/>
        <v>0</v>
      </c>
      <c r="F24" s="21">
        <f t="shared" si="13"/>
        <v>0</v>
      </c>
      <c r="G24" s="21">
        <f t="shared" si="13"/>
        <v>0</v>
      </c>
      <c r="H24" s="22">
        <f t="shared" si="13"/>
        <v>0</v>
      </c>
      <c r="I24" s="3">
        <f t="shared" si="3"/>
        <v>0</v>
      </c>
    </row>
    <row r="25" spans="1:9" hidden="1" x14ac:dyDescent="0.2">
      <c r="A25" s="27" t="s">
        <v>17</v>
      </c>
      <c r="B25" s="52" t="s">
        <v>23</v>
      </c>
      <c r="C25" s="21">
        <v>0</v>
      </c>
      <c r="D25" s="21">
        <f t="shared" si="11"/>
        <v>0</v>
      </c>
      <c r="E25" s="21">
        <f t="shared" si="12"/>
        <v>0</v>
      </c>
      <c r="F25" s="21">
        <f t="shared" si="13"/>
        <v>0</v>
      </c>
      <c r="G25" s="21">
        <f t="shared" si="13"/>
        <v>0</v>
      </c>
      <c r="H25" s="22">
        <f t="shared" si="13"/>
        <v>0</v>
      </c>
      <c r="I25" s="3">
        <f t="shared" si="3"/>
        <v>0</v>
      </c>
    </row>
    <row r="26" spans="1:9" hidden="1" x14ac:dyDescent="0.2">
      <c r="A26" s="26" t="s">
        <v>24</v>
      </c>
      <c r="B26" s="53" t="s">
        <v>25</v>
      </c>
      <c r="C26" s="24">
        <v>0</v>
      </c>
      <c r="D26" s="24">
        <f t="shared" ref="D26:H26" si="14">SUM(D27:D29)</f>
        <v>0</v>
      </c>
      <c r="E26" s="24">
        <f t="shared" si="14"/>
        <v>0</v>
      </c>
      <c r="F26" s="24">
        <f t="shared" si="14"/>
        <v>0</v>
      </c>
      <c r="G26" s="24">
        <f t="shared" si="14"/>
        <v>0</v>
      </c>
      <c r="H26" s="25">
        <f t="shared" si="14"/>
        <v>0</v>
      </c>
      <c r="I26" s="3">
        <f t="shared" si="3"/>
        <v>0</v>
      </c>
    </row>
    <row r="27" spans="1:9" hidden="1" x14ac:dyDescent="0.2">
      <c r="A27" s="27" t="s">
        <v>13</v>
      </c>
      <c r="B27" s="52" t="s">
        <v>26</v>
      </c>
      <c r="C27" s="21">
        <v>0</v>
      </c>
      <c r="D27" s="21">
        <f t="shared" ref="D27:D29" si="15">SUM(D108,D187,D235,D284,D364,D443,D492,D540,D589,D668,D747,D796,D844,D893)</f>
        <v>0</v>
      </c>
      <c r="E27" s="21">
        <f t="shared" ref="E27:E29" si="16">SUM(C27,D27)</f>
        <v>0</v>
      </c>
      <c r="F27" s="21">
        <f t="shared" ref="F27:H29" si="17">SUM(F108,F187,F235,F284,F364,F443,F492,F540,F589,F668,F747,F796,F844,F893)</f>
        <v>0</v>
      </c>
      <c r="G27" s="21">
        <f t="shared" si="17"/>
        <v>0</v>
      </c>
      <c r="H27" s="22">
        <f t="shared" si="17"/>
        <v>0</v>
      </c>
      <c r="I27" s="3">
        <f t="shared" si="3"/>
        <v>0</v>
      </c>
    </row>
    <row r="28" spans="1:9" hidden="1" x14ac:dyDescent="0.2">
      <c r="A28" s="27" t="s">
        <v>15</v>
      </c>
      <c r="B28" s="52" t="s">
        <v>27</v>
      </c>
      <c r="C28" s="21">
        <v>0</v>
      </c>
      <c r="D28" s="21">
        <f t="shared" si="15"/>
        <v>0</v>
      </c>
      <c r="E28" s="21">
        <f t="shared" si="16"/>
        <v>0</v>
      </c>
      <c r="F28" s="21">
        <f t="shared" si="17"/>
        <v>0</v>
      </c>
      <c r="G28" s="21">
        <f t="shared" si="17"/>
        <v>0</v>
      </c>
      <c r="H28" s="22">
        <f t="shared" si="17"/>
        <v>0</v>
      </c>
      <c r="I28" s="3">
        <f t="shared" si="3"/>
        <v>0</v>
      </c>
    </row>
    <row r="29" spans="1:9" hidden="1" x14ac:dyDescent="0.2">
      <c r="A29" s="27" t="s">
        <v>17</v>
      </c>
      <c r="B29" s="52" t="s">
        <v>28</v>
      </c>
      <c r="C29" s="21">
        <v>0</v>
      </c>
      <c r="D29" s="21">
        <f t="shared" si="15"/>
        <v>0</v>
      </c>
      <c r="E29" s="21">
        <f t="shared" si="16"/>
        <v>0</v>
      </c>
      <c r="F29" s="21">
        <f t="shared" si="17"/>
        <v>0</v>
      </c>
      <c r="G29" s="21">
        <f t="shared" si="17"/>
        <v>0</v>
      </c>
      <c r="H29" s="22">
        <f t="shared" si="17"/>
        <v>0</v>
      </c>
      <c r="I29" s="3">
        <f t="shared" si="3"/>
        <v>0</v>
      </c>
    </row>
    <row r="30" spans="1:9" hidden="1" x14ac:dyDescent="0.2">
      <c r="A30" s="81"/>
      <c r="B30" s="95"/>
      <c r="C30" s="21"/>
      <c r="D30" s="21"/>
      <c r="E30" s="21"/>
      <c r="F30" s="21"/>
      <c r="G30" s="21"/>
      <c r="H30" s="22"/>
      <c r="I30" s="3">
        <f t="shared" si="3"/>
        <v>0</v>
      </c>
    </row>
    <row r="31" spans="1:9" s="6" customFormat="1" x14ac:dyDescent="0.2">
      <c r="A31" s="28" t="s">
        <v>58</v>
      </c>
      <c r="B31" s="54"/>
      <c r="C31" s="29">
        <v>120093.99999999999</v>
      </c>
      <c r="D31" s="29">
        <f>SUM(D32,D35,D58)</f>
        <v>0</v>
      </c>
      <c r="E31" s="29">
        <f t="shared" ref="E31:H31" si="18">SUM(E32,E35,E58)</f>
        <v>120093.99999999999</v>
      </c>
      <c r="F31" s="29">
        <f t="shared" si="18"/>
        <v>97907.5</v>
      </c>
      <c r="G31" s="29">
        <f t="shared" si="18"/>
        <v>612</v>
      </c>
      <c r="H31" s="30">
        <f t="shared" si="18"/>
        <v>612</v>
      </c>
      <c r="I31" s="19">
        <f t="shared" si="3"/>
        <v>219225.5</v>
      </c>
    </row>
    <row r="32" spans="1:9" x14ac:dyDescent="0.2">
      <c r="A32" s="31" t="s">
        <v>30</v>
      </c>
      <c r="B32" s="55">
        <v>20</v>
      </c>
      <c r="C32" s="24">
        <v>12</v>
      </c>
      <c r="D32" s="24">
        <f t="shared" ref="D32:H32" si="19">SUM(D33)</f>
        <v>0</v>
      </c>
      <c r="E32" s="24">
        <f t="shared" si="19"/>
        <v>12</v>
      </c>
      <c r="F32" s="24">
        <f t="shared" si="19"/>
        <v>0</v>
      </c>
      <c r="G32" s="24">
        <f t="shared" si="19"/>
        <v>0</v>
      </c>
      <c r="H32" s="25">
        <f t="shared" si="19"/>
        <v>0</v>
      </c>
      <c r="I32" s="3">
        <f t="shared" si="3"/>
        <v>12</v>
      </c>
    </row>
    <row r="33" spans="1:9" x14ac:dyDescent="0.2">
      <c r="A33" s="27" t="s">
        <v>31</v>
      </c>
      <c r="B33" s="56" t="s">
        <v>32</v>
      </c>
      <c r="C33" s="21">
        <v>12</v>
      </c>
      <c r="D33" s="21">
        <f>SUM(D66,D145,D322,D401,D626,D705)</f>
        <v>0</v>
      </c>
      <c r="E33" s="21">
        <f>C33+D33</f>
        <v>12</v>
      </c>
      <c r="F33" s="21">
        <f>SUM(F66,F145,F322,F401,F626,F705)</f>
        <v>0</v>
      </c>
      <c r="G33" s="21">
        <f>SUM(G66,G145,G322,G401,G626,G705)</f>
        <v>0</v>
      </c>
      <c r="H33" s="22">
        <f>SUM(H66,H145,H322,H401,H626,H705)</f>
        <v>0</v>
      </c>
      <c r="I33" s="3">
        <f t="shared" si="3"/>
        <v>12</v>
      </c>
    </row>
    <row r="34" spans="1:9" hidden="1" x14ac:dyDescent="0.2">
      <c r="A34" s="27"/>
      <c r="B34" s="51"/>
      <c r="C34" s="21"/>
      <c r="D34" s="21"/>
      <c r="E34" s="21"/>
      <c r="F34" s="21"/>
      <c r="G34" s="21"/>
      <c r="H34" s="22"/>
      <c r="I34" s="3">
        <f t="shared" si="3"/>
        <v>0</v>
      </c>
    </row>
    <row r="35" spans="1:9" ht="25.5" x14ac:dyDescent="0.2">
      <c r="A35" s="31" t="s">
        <v>33</v>
      </c>
      <c r="B35" s="57">
        <v>58</v>
      </c>
      <c r="C35" s="24">
        <v>120081.99999999999</v>
      </c>
      <c r="D35" s="24">
        <f t="shared" ref="D35:H35" si="20">SUM(D36,D43,D50)</f>
        <v>0</v>
      </c>
      <c r="E35" s="24">
        <f t="shared" si="20"/>
        <v>120081.99999999999</v>
      </c>
      <c r="F35" s="24">
        <f t="shared" si="20"/>
        <v>97907.5</v>
      </c>
      <c r="G35" s="24">
        <f t="shared" si="20"/>
        <v>612</v>
      </c>
      <c r="H35" s="25">
        <f t="shared" si="20"/>
        <v>612</v>
      </c>
      <c r="I35" s="3">
        <f t="shared" si="3"/>
        <v>219213.5</v>
      </c>
    </row>
    <row r="36" spans="1:9" x14ac:dyDescent="0.2">
      <c r="A36" s="31" t="s">
        <v>34</v>
      </c>
      <c r="B36" s="58" t="s">
        <v>35</v>
      </c>
      <c r="C36" s="24">
        <v>115446.99999999999</v>
      </c>
      <c r="D36" s="24">
        <f t="shared" ref="D36:H36" si="21">SUM(D40,D41,D42)</f>
        <v>0</v>
      </c>
      <c r="E36" s="24">
        <f t="shared" si="21"/>
        <v>115446.99999999999</v>
      </c>
      <c r="F36" s="24">
        <f t="shared" si="21"/>
        <v>97807.5</v>
      </c>
      <c r="G36" s="24">
        <f t="shared" si="21"/>
        <v>612</v>
      </c>
      <c r="H36" s="25">
        <f t="shared" si="21"/>
        <v>612</v>
      </c>
      <c r="I36" s="3">
        <f t="shared" si="3"/>
        <v>214478.5</v>
      </c>
    </row>
    <row r="37" spans="1:9" hidden="1" x14ac:dyDescent="0.2">
      <c r="A37" s="32" t="s">
        <v>1</v>
      </c>
      <c r="B37" s="59"/>
      <c r="C37" s="24"/>
      <c r="D37" s="24"/>
      <c r="E37" s="24"/>
      <c r="F37" s="24"/>
      <c r="G37" s="24"/>
      <c r="H37" s="25"/>
      <c r="I37" s="3">
        <f t="shared" si="3"/>
        <v>0</v>
      </c>
    </row>
    <row r="38" spans="1:9" x14ac:dyDescent="0.2">
      <c r="A38" s="32" t="s">
        <v>36</v>
      </c>
      <c r="B38" s="59"/>
      <c r="C38" s="24">
        <v>848.99999999998545</v>
      </c>
      <c r="D38" s="24">
        <f t="shared" ref="D38:H38" si="22">D40+D41+D42-D39</f>
        <v>0</v>
      </c>
      <c r="E38" s="24">
        <f t="shared" si="22"/>
        <v>848.99999999998545</v>
      </c>
      <c r="F38" s="24">
        <f>F40+F41+F42-F39</f>
        <v>5695.5</v>
      </c>
      <c r="G38" s="24">
        <f t="shared" si="22"/>
        <v>612</v>
      </c>
      <c r="H38" s="25">
        <f t="shared" si="22"/>
        <v>612</v>
      </c>
      <c r="I38" s="3">
        <f t="shared" si="3"/>
        <v>7768.4999999999854</v>
      </c>
    </row>
    <row r="39" spans="1:9" x14ac:dyDescent="0.2">
      <c r="A39" s="32" t="s">
        <v>37</v>
      </c>
      <c r="B39" s="59"/>
      <c r="C39" s="24">
        <v>114598</v>
      </c>
      <c r="D39" s="24">
        <f t="shared" ref="D39:H42" si="23">SUM(D72,D151,D328,D407,D632,D711)</f>
        <v>0</v>
      </c>
      <c r="E39" s="24">
        <f t="shared" si="23"/>
        <v>114598</v>
      </c>
      <c r="F39" s="24">
        <f t="shared" si="23"/>
        <v>92112</v>
      </c>
      <c r="G39" s="24">
        <f t="shared" si="23"/>
        <v>0</v>
      </c>
      <c r="H39" s="25">
        <f t="shared" si="23"/>
        <v>0</v>
      </c>
      <c r="I39" s="3">
        <f t="shared" si="3"/>
        <v>206710</v>
      </c>
    </row>
    <row r="40" spans="1:9" x14ac:dyDescent="0.2">
      <c r="A40" s="20" t="s">
        <v>38</v>
      </c>
      <c r="B40" s="60" t="s">
        <v>39</v>
      </c>
      <c r="C40" s="21">
        <v>29442.3</v>
      </c>
      <c r="D40" s="21">
        <f t="shared" si="23"/>
        <v>0</v>
      </c>
      <c r="E40" s="21">
        <f t="shared" ref="E40:E42" si="24">C40+D40</f>
        <v>29442.3</v>
      </c>
      <c r="F40" s="21">
        <f t="shared" si="23"/>
        <v>44621.3</v>
      </c>
      <c r="G40" s="21">
        <f t="shared" si="23"/>
        <v>0</v>
      </c>
      <c r="H40" s="22">
        <f t="shared" si="23"/>
        <v>0</v>
      </c>
      <c r="I40" s="3">
        <f t="shared" si="3"/>
        <v>74063.600000000006</v>
      </c>
    </row>
    <row r="41" spans="1:9" x14ac:dyDescent="0.2">
      <c r="A41" s="20" t="s">
        <v>40</v>
      </c>
      <c r="B41" s="60" t="s">
        <v>41</v>
      </c>
      <c r="C41" s="21">
        <v>84175.799999999988</v>
      </c>
      <c r="D41" s="21">
        <f t="shared" si="23"/>
        <v>0</v>
      </c>
      <c r="E41" s="21">
        <f t="shared" si="24"/>
        <v>84175.799999999988</v>
      </c>
      <c r="F41" s="21">
        <f t="shared" si="23"/>
        <v>41102.699999999997</v>
      </c>
      <c r="G41" s="21">
        <f t="shared" si="23"/>
        <v>0</v>
      </c>
      <c r="H41" s="22">
        <f t="shared" si="23"/>
        <v>0</v>
      </c>
      <c r="I41" s="3">
        <f t="shared" si="3"/>
        <v>125278.49999999999</v>
      </c>
    </row>
    <row r="42" spans="1:9" x14ac:dyDescent="0.2">
      <c r="A42" s="20" t="s">
        <v>42</v>
      </c>
      <c r="B42" s="61" t="s">
        <v>43</v>
      </c>
      <c r="C42" s="21">
        <v>1828.9</v>
      </c>
      <c r="D42" s="21">
        <f t="shared" si="23"/>
        <v>0</v>
      </c>
      <c r="E42" s="21">
        <f t="shared" si="24"/>
        <v>1828.9</v>
      </c>
      <c r="F42" s="21">
        <f t="shared" si="23"/>
        <v>12083.5</v>
      </c>
      <c r="G42" s="21">
        <f t="shared" si="23"/>
        <v>612</v>
      </c>
      <c r="H42" s="22">
        <f t="shared" si="23"/>
        <v>612</v>
      </c>
      <c r="I42" s="3">
        <f t="shared" si="3"/>
        <v>15136.4</v>
      </c>
    </row>
    <row r="43" spans="1:9" x14ac:dyDescent="0.2">
      <c r="A43" s="31" t="s">
        <v>44</v>
      </c>
      <c r="B43" s="62" t="s">
        <v>45</v>
      </c>
      <c r="C43" s="24">
        <v>4349</v>
      </c>
      <c r="D43" s="24">
        <f t="shared" ref="D43:H43" si="25">SUM(D47,D48,D49)</f>
        <v>0</v>
      </c>
      <c r="E43" s="24">
        <f t="shared" si="25"/>
        <v>4349</v>
      </c>
      <c r="F43" s="24">
        <f t="shared" si="25"/>
        <v>0</v>
      </c>
      <c r="G43" s="24">
        <f t="shared" si="25"/>
        <v>0</v>
      </c>
      <c r="H43" s="25">
        <f t="shared" si="25"/>
        <v>0</v>
      </c>
      <c r="I43" s="3">
        <f t="shared" si="3"/>
        <v>4349</v>
      </c>
    </row>
    <row r="44" spans="1:9" hidden="1" x14ac:dyDescent="0.2">
      <c r="A44" s="82" t="s">
        <v>1</v>
      </c>
      <c r="B44" s="62"/>
      <c r="C44" s="24"/>
      <c r="D44" s="24"/>
      <c r="E44" s="24"/>
      <c r="F44" s="24"/>
      <c r="G44" s="24"/>
      <c r="H44" s="25"/>
      <c r="I44" s="3">
        <f t="shared" si="3"/>
        <v>0</v>
      </c>
    </row>
    <row r="45" spans="1:9" x14ac:dyDescent="0.2">
      <c r="A45" s="32" t="s">
        <v>36</v>
      </c>
      <c r="B45" s="59"/>
      <c r="C45" s="24">
        <v>4117</v>
      </c>
      <c r="D45" s="24">
        <f t="shared" ref="D45:H45" si="26">D47+D48+D49-D46</f>
        <v>0</v>
      </c>
      <c r="E45" s="24">
        <f t="shared" si="26"/>
        <v>4117</v>
      </c>
      <c r="F45" s="24">
        <f t="shared" si="26"/>
        <v>0</v>
      </c>
      <c r="G45" s="24">
        <f t="shared" si="26"/>
        <v>0</v>
      </c>
      <c r="H45" s="25">
        <f t="shared" si="26"/>
        <v>0</v>
      </c>
      <c r="I45" s="3">
        <f t="shared" si="3"/>
        <v>4117</v>
      </c>
    </row>
    <row r="46" spans="1:9" x14ac:dyDescent="0.2">
      <c r="A46" s="32" t="s">
        <v>37</v>
      </c>
      <c r="B46" s="59"/>
      <c r="C46" s="24">
        <v>232</v>
      </c>
      <c r="D46" s="24">
        <f t="shared" ref="D46:H49" si="27">SUM(D79,D158,D335,D414,D639,D718)</f>
        <v>0</v>
      </c>
      <c r="E46" s="24">
        <f t="shared" si="27"/>
        <v>232</v>
      </c>
      <c r="F46" s="24">
        <f t="shared" si="27"/>
        <v>0</v>
      </c>
      <c r="G46" s="24">
        <f t="shared" si="27"/>
        <v>0</v>
      </c>
      <c r="H46" s="25">
        <f t="shared" si="27"/>
        <v>0</v>
      </c>
      <c r="I46" s="3">
        <f t="shared" si="3"/>
        <v>232</v>
      </c>
    </row>
    <row r="47" spans="1:9" x14ac:dyDescent="0.2">
      <c r="A47" s="20" t="s">
        <v>38</v>
      </c>
      <c r="B47" s="61" t="s">
        <v>46</v>
      </c>
      <c r="C47" s="21">
        <v>666</v>
      </c>
      <c r="D47" s="21">
        <f t="shared" si="27"/>
        <v>0</v>
      </c>
      <c r="E47" s="21">
        <f t="shared" ref="E47:E49" si="28">C47+D47</f>
        <v>666</v>
      </c>
      <c r="F47" s="21">
        <f t="shared" si="27"/>
        <v>0</v>
      </c>
      <c r="G47" s="21">
        <f t="shared" si="27"/>
        <v>0</v>
      </c>
      <c r="H47" s="22">
        <f t="shared" si="27"/>
        <v>0</v>
      </c>
      <c r="I47" s="3">
        <f t="shared" si="3"/>
        <v>666</v>
      </c>
    </row>
    <row r="48" spans="1:9" x14ac:dyDescent="0.2">
      <c r="A48" s="20" t="s">
        <v>40</v>
      </c>
      <c r="B48" s="61" t="s">
        <v>47</v>
      </c>
      <c r="C48" s="21">
        <v>3683</v>
      </c>
      <c r="D48" s="21">
        <f t="shared" si="27"/>
        <v>0</v>
      </c>
      <c r="E48" s="21">
        <f t="shared" si="28"/>
        <v>3683</v>
      </c>
      <c r="F48" s="21">
        <f t="shared" si="27"/>
        <v>0</v>
      </c>
      <c r="G48" s="21">
        <f t="shared" si="27"/>
        <v>0</v>
      </c>
      <c r="H48" s="22">
        <f t="shared" si="27"/>
        <v>0</v>
      </c>
      <c r="I48" s="3">
        <f t="shared" si="3"/>
        <v>3683</v>
      </c>
    </row>
    <row r="49" spans="1:9" hidden="1" x14ac:dyDescent="0.2">
      <c r="A49" s="20" t="s">
        <v>42</v>
      </c>
      <c r="B49" s="61" t="s">
        <v>48</v>
      </c>
      <c r="C49" s="21">
        <v>0</v>
      </c>
      <c r="D49" s="21">
        <f t="shared" si="27"/>
        <v>0</v>
      </c>
      <c r="E49" s="21">
        <f t="shared" si="28"/>
        <v>0</v>
      </c>
      <c r="F49" s="21">
        <f t="shared" si="27"/>
        <v>0</v>
      </c>
      <c r="G49" s="21">
        <f t="shared" si="27"/>
        <v>0</v>
      </c>
      <c r="H49" s="22">
        <f t="shared" si="27"/>
        <v>0</v>
      </c>
      <c r="I49" s="3">
        <f t="shared" si="3"/>
        <v>0</v>
      </c>
    </row>
    <row r="50" spans="1:9" x14ac:dyDescent="0.2">
      <c r="A50" s="31" t="s">
        <v>49</v>
      </c>
      <c r="B50" s="63" t="s">
        <v>50</v>
      </c>
      <c r="C50" s="24">
        <v>286</v>
      </c>
      <c r="D50" s="24">
        <f t="shared" ref="D50:H50" si="29">SUM(D54,D55,D56)</f>
        <v>0</v>
      </c>
      <c r="E50" s="24">
        <f t="shared" si="29"/>
        <v>286</v>
      </c>
      <c r="F50" s="24">
        <f t="shared" si="29"/>
        <v>100</v>
      </c>
      <c r="G50" s="24">
        <f t="shared" si="29"/>
        <v>0</v>
      </c>
      <c r="H50" s="25">
        <f t="shared" si="29"/>
        <v>0</v>
      </c>
      <c r="I50" s="3">
        <f t="shared" si="3"/>
        <v>386</v>
      </c>
    </row>
    <row r="51" spans="1:9" hidden="1" x14ac:dyDescent="0.2">
      <c r="A51" s="82" t="s">
        <v>1</v>
      </c>
      <c r="B51" s="63"/>
      <c r="C51" s="24"/>
      <c r="D51" s="24"/>
      <c r="E51" s="24"/>
      <c r="F51" s="24"/>
      <c r="G51" s="24"/>
      <c r="H51" s="25"/>
      <c r="I51" s="3">
        <f t="shared" si="3"/>
        <v>0</v>
      </c>
    </row>
    <row r="52" spans="1:9" x14ac:dyDescent="0.2">
      <c r="A52" s="32" t="s">
        <v>36</v>
      </c>
      <c r="B52" s="59"/>
      <c r="C52" s="24">
        <v>261</v>
      </c>
      <c r="D52" s="24">
        <f t="shared" ref="D52:H52" si="30">D54+D55+D56-D53</f>
        <v>0</v>
      </c>
      <c r="E52" s="24">
        <f t="shared" si="30"/>
        <v>261</v>
      </c>
      <c r="F52" s="24">
        <f t="shared" si="30"/>
        <v>0</v>
      </c>
      <c r="G52" s="24">
        <f t="shared" si="30"/>
        <v>0</v>
      </c>
      <c r="H52" s="25">
        <f t="shared" si="30"/>
        <v>0</v>
      </c>
      <c r="I52" s="3">
        <f t="shared" si="3"/>
        <v>261</v>
      </c>
    </row>
    <row r="53" spans="1:9" x14ac:dyDescent="0.2">
      <c r="A53" s="32" t="s">
        <v>37</v>
      </c>
      <c r="B53" s="59"/>
      <c r="C53" s="24">
        <v>25</v>
      </c>
      <c r="D53" s="24">
        <f t="shared" ref="D53:H56" si="31">SUM(D86,D165,D342,D421,D646,D725)</f>
        <v>0</v>
      </c>
      <c r="E53" s="24">
        <f t="shared" si="31"/>
        <v>25</v>
      </c>
      <c r="F53" s="24">
        <f t="shared" si="31"/>
        <v>100</v>
      </c>
      <c r="G53" s="24">
        <f t="shared" si="31"/>
        <v>0</v>
      </c>
      <c r="H53" s="25">
        <f t="shared" si="31"/>
        <v>0</v>
      </c>
      <c r="I53" s="3">
        <f t="shared" si="3"/>
        <v>125</v>
      </c>
    </row>
    <row r="54" spans="1:9" x14ac:dyDescent="0.2">
      <c r="A54" s="20" t="s">
        <v>38</v>
      </c>
      <c r="B54" s="61" t="s">
        <v>51</v>
      </c>
      <c r="C54" s="21">
        <v>28</v>
      </c>
      <c r="D54" s="21">
        <f t="shared" si="31"/>
        <v>0</v>
      </c>
      <c r="E54" s="21">
        <f t="shared" ref="E54:E56" si="32">C54+D54</f>
        <v>28</v>
      </c>
      <c r="F54" s="21">
        <f t="shared" si="31"/>
        <v>10</v>
      </c>
      <c r="G54" s="21">
        <f t="shared" si="31"/>
        <v>0</v>
      </c>
      <c r="H54" s="22">
        <f t="shared" si="31"/>
        <v>0</v>
      </c>
      <c r="I54" s="3">
        <f t="shared" si="3"/>
        <v>38</v>
      </c>
    </row>
    <row r="55" spans="1:9" x14ac:dyDescent="0.2">
      <c r="A55" s="20" t="s">
        <v>40</v>
      </c>
      <c r="B55" s="61" t="s">
        <v>52</v>
      </c>
      <c r="C55" s="21">
        <v>258</v>
      </c>
      <c r="D55" s="21">
        <f t="shared" si="31"/>
        <v>0</v>
      </c>
      <c r="E55" s="21">
        <f t="shared" si="32"/>
        <v>258</v>
      </c>
      <c r="F55" s="21">
        <f t="shared" si="31"/>
        <v>90</v>
      </c>
      <c r="G55" s="21">
        <f t="shared" si="31"/>
        <v>0</v>
      </c>
      <c r="H55" s="22">
        <f t="shared" si="31"/>
        <v>0</v>
      </c>
      <c r="I55" s="3">
        <f t="shared" si="3"/>
        <v>348</v>
      </c>
    </row>
    <row r="56" spans="1:9" hidden="1" x14ac:dyDescent="0.2">
      <c r="A56" s="20" t="s">
        <v>42</v>
      </c>
      <c r="B56" s="61" t="s">
        <v>53</v>
      </c>
      <c r="C56" s="21">
        <v>0</v>
      </c>
      <c r="D56" s="21">
        <f t="shared" si="31"/>
        <v>0</v>
      </c>
      <c r="E56" s="21">
        <f t="shared" si="32"/>
        <v>0</v>
      </c>
      <c r="F56" s="21">
        <f t="shared" si="31"/>
        <v>0</v>
      </c>
      <c r="G56" s="21">
        <f t="shared" si="31"/>
        <v>0</v>
      </c>
      <c r="H56" s="22">
        <f t="shared" si="31"/>
        <v>0</v>
      </c>
      <c r="I56" s="3">
        <f t="shared" si="3"/>
        <v>0</v>
      </c>
    </row>
    <row r="57" spans="1:9" hidden="1" x14ac:dyDescent="0.2">
      <c r="A57" s="83"/>
      <c r="B57" s="95"/>
      <c r="C57" s="21"/>
      <c r="D57" s="21"/>
      <c r="E57" s="21"/>
      <c r="F57" s="21"/>
      <c r="G57" s="21"/>
      <c r="H57" s="22"/>
      <c r="I57" s="3">
        <f t="shared" si="3"/>
        <v>0</v>
      </c>
    </row>
    <row r="58" spans="1:9" hidden="1" x14ac:dyDescent="0.2">
      <c r="A58" s="26" t="s">
        <v>54</v>
      </c>
      <c r="B58" s="63" t="s">
        <v>55</v>
      </c>
      <c r="C58" s="24">
        <v>0</v>
      </c>
      <c r="D58" s="24">
        <f>SUM(D91,D170,D347,D426,D651,D730)</f>
        <v>0</v>
      </c>
      <c r="E58" s="24">
        <f>C58+D58</f>
        <v>0</v>
      </c>
      <c r="F58" s="24">
        <f>SUM(F91,F170,F347,F426,F651,F730)</f>
        <v>0</v>
      </c>
      <c r="G58" s="24">
        <f>SUM(G91,G170,G347,G426,G651,G730)</f>
        <v>0</v>
      </c>
      <c r="H58" s="25">
        <f>SUM(H91,H170,H347,H426,H651,H730)</f>
        <v>0</v>
      </c>
      <c r="I58" s="3">
        <f t="shared" si="3"/>
        <v>0</v>
      </c>
    </row>
    <row r="59" spans="1:9" hidden="1" x14ac:dyDescent="0.2">
      <c r="A59" s="83"/>
      <c r="B59" s="95"/>
      <c r="C59" s="21"/>
      <c r="D59" s="21"/>
      <c r="E59" s="21"/>
      <c r="F59" s="21"/>
      <c r="G59" s="21"/>
      <c r="H59" s="22"/>
      <c r="I59" s="3">
        <f t="shared" si="3"/>
        <v>0</v>
      </c>
    </row>
    <row r="60" spans="1:9" hidden="1" x14ac:dyDescent="0.2">
      <c r="A60" s="26" t="s">
        <v>56</v>
      </c>
      <c r="B60" s="63"/>
      <c r="C60" s="24">
        <v>0</v>
      </c>
      <c r="D60" s="24">
        <f t="shared" ref="D60:H60" si="33">D13-D31</f>
        <v>0</v>
      </c>
      <c r="E60" s="24">
        <f t="shared" si="33"/>
        <v>0</v>
      </c>
      <c r="F60" s="24">
        <f t="shared" si="33"/>
        <v>0</v>
      </c>
      <c r="G60" s="24">
        <f t="shared" si="33"/>
        <v>0</v>
      </c>
      <c r="H60" s="25">
        <f t="shared" si="33"/>
        <v>0</v>
      </c>
      <c r="I60" s="3">
        <f t="shared" si="3"/>
        <v>0</v>
      </c>
    </row>
    <row r="61" spans="1:9" hidden="1" x14ac:dyDescent="0.2">
      <c r="A61" s="84"/>
      <c r="B61" s="94"/>
      <c r="C61" s="21"/>
      <c r="D61" s="21"/>
      <c r="E61" s="21"/>
      <c r="F61" s="21"/>
      <c r="G61" s="21"/>
      <c r="H61" s="22"/>
      <c r="I61" s="3">
        <f t="shared" si="3"/>
        <v>0</v>
      </c>
    </row>
    <row r="62" spans="1:9" hidden="1" x14ac:dyDescent="0.2">
      <c r="A62" s="81" t="s">
        <v>1</v>
      </c>
      <c r="B62" s="95"/>
      <c r="C62" s="21"/>
      <c r="D62" s="21"/>
      <c r="E62" s="21"/>
      <c r="F62" s="21"/>
      <c r="G62" s="21"/>
      <c r="H62" s="22"/>
      <c r="I62" s="3">
        <f t="shared" si="3"/>
        <v>0</v>
      </c>
    </row>
    <row r="63" spans="1:9" s="6" customFormat="1" x14ac:dyDescent="0.2">
      <c r="A63" s="28" t="s">
        <v>59</v>
      </c>
      <c r="B63" s="54" t="s">
        <v>60</v>
      </c>
      <c r="C63" s="29">
        <v>349</v>
      </c>
      <c r="D63" s="29">
        <f t="shared" ref="D63:H63" si="34">SUM(D93)</f>
        <v>0</v>
      </c>
      <c r="E63" s="29">
        <f t="shared" si="34"/>
        <v>349</v>
      </c>
      <c r="F63" s="29">
        <f t="shared" si="34"/>
        <v>0</v>
      </c>
      <c r="G63" s="29">
        <f t="shared" si="34"/>
        <v>0</v>
      </c>
      <c r="H63" s="30">
        <f t="shared" si="34"/>
        <v>0</v>
      </c>
      <c r="I63" s="19">
        <f t="shared" si="3"/>
        <v>349</v>
      </c>
    </row>
    <row r="64" spans="1:9" x14ac:dyDescent="0.2">
      <c r="A64" s="33" t="s">
        <v>80</v>
      </c>
      <c r="B64" s="64"/>
      <c r="C64" s="34">
        <v>349</v>
      </c>
      <c r="D64" s="34">
        <f t="shared" ref="D64:H64" si="35">SUM(D65,D68,D91)</f>
        <v>0</v>
      </c>
      <c r="E64" s="34">
        <f t="shared" si="35"/>
        <v>349</v>
      </c>
      <c r="F64" s="34">
        <f t="shared" si="35"/>
        <v>0</v>
      </c>
      <c r="G64" s="34">
        <f t="shared" si="35"/>
        <v>0</v>
      </c>
      <c r="H64" s="35">
        <f t="shared" si="35"/>
        <v>0</v>
      </c>
      <c r="I64" s="3">
        <f t="shared" si="3"/>
        <v>349</v>
      </c>
    </row>
    <row r="65" spans="1:9" hidden="1" x14ac:dyDescent="0.2">
      <c r="A65" s="31" t="s">
        <v>30</v>
      </c>
      <c r="B65" s="55">
        <v>20</v>
      </c>
      <c r="C65" s="24">
        <v>0</v>
      </c>
      <c r="D65" s="24">
        <f t="shared" ref="D65:H65" si="36">SUM(D66)</f>
        <v>0</v>
      </c>
      <c r="E65" s="24">
        <f t="shared" si="36"/>
        <v>0</v>
      </c>
      <c r="F65" s="24">
        <f t="shared" si="36"/>
        <v>0</v>
      </c>
      <c r="G65" s="24">
        <f t="shared" si="36"/>
        <v>0</v>
      </c>
      <c r="H65" s="25">
        <f t="shared" si="36"/>
        <v>0</v>
      </c>
      <c r="I65" s="3">
        <f t="shared" si="3"/>
        <v>0</v>
      </c>
    </row>
    <row r="66" spans="1:9" hidden="1" x14ac:dyDescent="0.2">
      <c r="A66" s="27" t="s">
        <v>31</v>
      </c>
      <c r="B66" s="56" t="s">
        <v>32</v>
      </c>
      <c r="C66" s="21">
        <v>0</v>
      </c>
      <c r="D66" s="21">
        <f>D113</f>
        <v>0</v>
      </c>
      <c r="E66" s="21">
        <f>C66+D66</f>
        <v>0</v>
      </c>
      <c r="F66" s="21">
        <f t="shared" ref="F66:H66" si="37">F113</f>
        <v>0</v>
      </c>
      <c r="G66" s="21">
        <f t="shared" si="37"/>
        <v>0</v>
      </c>
      <c r="H66" s="22">
        <f t="shared" si="37"/>
        <v>0</v>
      </c>
      <c r="I66" s="3">
        <f t="shared" si="3"/>
        <v>0</v>
      </c>
    </row>
    <row r="67" spans="1:9" hidden="1" x14ac:dyDescent="0.2">
      <c r="A67" s="27"/>
      <c r="B67" s="51"/>
      <c r="C67" s="21"/>
      <c r="D67" s="21"/>
      <c r="E67" s="21"/>
      <c r="F67" s="21"/>
      <c r="G67" s="21"/>
      <c r="H67" s="22"/>
      <c r="I67" s="3">
        <f t="shared" si="3"/>
        <v>0</v>
      </c>
    </row>
    <row r="68" spans="1:9" ht="25.5" x14ac:dyDescent="0.2">
      <c r="A68" s="31" t="s">
        <v>33</v>
      </c>
      <c r="B68" s="57">
        <v>58</v>
      </c>
      <c r="C68" s="24">
        <v>349</v>
      </c>
      <c r="D68" s="24">
        <f t="shared" ref="D68:H68" si="38">SUM(D69,D76,D83)</f>
        <v>0</v>
      </c>
      <c r="E68" s="24">
        <f t="shared" si="38"/>
        <v>349</v>
      </c>
      <c r="F68" s="24">
        <f t="shared" si="38"/>
        <v>0</v>
      </c>
      <c r="G68" s="24">
        <f t="shared" si="38"/>
        <v>0</v>
      </c>
      <c r="H68" s="25">
        <f t="shared" si="38"/>
        <v>0</v>
      </c>
      <c r="I68" s="3">
        <f t="shared" si="3"/>
        <v>349</v>
      </c>
    </row>
    <row r="69" spans="1:9" hidden="1" x14ac:dyDescent="0.2">
      <c r="A69" s="31" t="s">
        <v>34</v>
      </c>
      <c r="B69" s="58" t="s">
        <v>35</v>
      </c>
      <c r="C69" s="24">
        <v>0</v>
      </c>
      <c r="D69" s="24">
        <f t="shared" ref="D69:H69" si="39">SUM(D73,D74,D75)</f>
        <v>0</v>
      </c>
      <c r="E69" s="24">
        <f t="shared" si="39"/>
        <v>0</v>
      </c>
      <c r="F69" s="24">
        <f t="shared" si="39"/>
        <v>0</v>
      </c>
      <c r="G69" s="24">
        <f t="shared" si="39"/>
        <v>0</v>
      </c>
      <c r="H69" s="25">
        <f t="shared" si="39"/>
        <v>0</v>
      </c>
      <c r="I69" s="3">
        <f t="shared" si="3"/>
        <v>0</v>
      </c>
    </row>
    <row r="70" spans="1:9" hidden="1" x14ac:dyDescent="0.2">
      <c r="A70" s="32" t="s">
        <v>1</v>
      </c>
      <c r="B70" s="59"/>
      <c r="C70" s="24"/>
      <c r="D70" s="24"/>
      <c r="E70" s="24"/>
      <c r="F70" s="24"/>
      <c r="G70" s="24"/>
      <c r="H70" s="25"/>
      <c r="I70" s="3">
        <f t="shared" si="3"/>
        <v>0</v>
      </c>
    </row>
    <row r="71" spans="1:9" hidden="1" x14ac:dyDescent="0.2">
      <c r="A71" s="32" t="s">
        <v>36</v>
      </c>
      <c r="B71" s="59"/>
      <c r="C71" s="24">
        <v>0</v>
      </c>
      <c r="D71" s="24">
        <f t="shared" ref="D71:H71" si="40">D73+D74+D75-D72</f>
        <v>0</v>
      </c>
      <c r="E71" s="24">
        <f t="shared" si="40"/>
        <v>0</v>
      </c>
      <c r="F71" s="24">
        <f t="shared" si="40"/>
        <v>0</v>
      </c>
      <c r="G71" s="24">
        <f t="shared" si="40"/>
        <v>0</v>
      </c>
      <c r="H71" s="25">
        <f t="shared" si="40"/>
        <v>0</v>
      </c>
      <c r="I71" s="3">
        <f t="shared" si="3"/>
        <v>0</v>
      </c>
    </row>
    <row r="72" spans="1:9" hidden="1" x14ac:dyDescent="0.2">
      <c r="A72" s="32" t="s">
        <v>37</v>
      </c>
      <c r="B72" s="59"/>
      <c r="C72" s="24">
        <v>0</v>
      </c>
      <c r="D72" s="24">
        <f t="shared" ref="D72:H75" si="41">D119</f>
        <v>0</v>
      </c>
      <c r="E72" s="24">
        <f t="shared" si="41"/>
        <v>0</v>
      </c>
      <c r="F72" s="24">
        <f t="shared" si="41"/>
        <v>0</v>
      </c>
      <c r="G72" s="24">
        <f t="shared" si="41"/>
        <v>0</v>
      </c>
      <c r="H72" s="25">
        <f t="shared" si="41"/>
        <v>0</v>
      </c>
      <c r="I72" s="3">
        <f t="shared" si="3"/>
        <v>0</v>
      </c>
    </row>
    <row r="73" spans="1:9" hidden="1" x14ac:dyDescent="0.2">
      <c r="A73" s="20" t="s">
        <v>38</v>
      </c>
      <c r="B73" s="60" t="s">
        <v>39</v>
      </c>
      <c r="C73" s="21">
        <v>0</v>
      </c>
      <c r="D73" s="21">
        <f t="shared" si="41"/>
        <v>0</v>
      </c>
      <c r="E73" s="21">
        <f t="shared" ref="E73:E75" si="42">C73+D73</f>
        <v>0</v>
      </c>
      <c r="F73" s="21">
        <f t="shared" si="41"/>
        <v>0</v>
      </c>
      <c r="G73" s="21">
        <f t="shared" si="41"/>
        <v>0</v>
      </c>
      <c r="H73" s="22">
        <f t="shared" si="41"/>
        <v>0</v>
      </c>
      <c r="I73" s="3">
        <f t="shared" si="3"/>
        <v>0</v>
      </c>
    </row>
    <row r="74" spans="1:9" hidden="1" x14ac:dyDescent="0.2">
      <c r="A74" s="20" t="s">
        <v>40</v>
      </c>
      <c r="B74" s="60" t="s">
        <v>41</v>
      </c>
      <c r="C74" s="21">
        <v>0</v>
      </c>
      <c r="D74" s="21">
        <f t="shared" si="41"/>
        <v>0</v>
      </c>
      <c r="E74" s="21">
        <f t="shared" si="42"/>
        <v>0</v>
      </c>
      <c r="F74" s="21">
        <f t="shared" si="41"/>
        <v>0</v>
      </c>
      <c r="G74" s="21">
        <f t="shared" si="41"/>
        <v>0</v>
      </c>
      <c r="H74" s="22">
        <f t="shared" si="41"/>
        <v>0</v>
      </c>
      <c r="I74" s="3">
        <f t="shared" si="3"/>
        <v>0</v>
      </c>
    </row>
    <row r="75" spans="1:9" hidden="1" x14ac:dyDescent="0.2">
      <c r="A75" s="20" t="s">
        <v>42</v>
      </c>
      <c r="B75" s="61" t="s">
        <v>43</v>
      </c>
      <c r="C75" s="21">
        <v>0</v>
      </c>
      <c r="D75" s="21">
        <f t="shared" si="41"/>
        <v>0</v>
      </c>
      <c r="E75" s="21">
        <f t="shared" si="42"/>
        <v>0</v>
      </c>
      <c r="F75" s="21">
        <f t="shared" si="41"/>
        <v>0</v>
      </c>
      <c r="G75" s="21">
        <f t="shared" si="41"/>
        <v>0</v>
      </c>
      <c r="H75" s="22">
        <f t="shared" si="41"/>
        <v>0</v>
      </c>
      <c r="I75" s="3">
        <f t="shared" si="3"/>
        <v>0</v>
      </c>
    </row>
    <row r="76" spans="1:9" x14ac:dyDescent="0.2">
      <c r="A76" s="31" t="s">
        <v>44</v>
      </c>
      <c r="B76" s="62" t="s">
        <v>45</v>
      </c>
      <c r="C76" s="24">
        <v>349</v>
      </c>
      <c r="D76" s="24">
        <f t="shared" ref="D76:H76" si="43">SUM(D80,D81,D82)</f>
        <v>0</v>
      </c>
      <c r="E76" s="24">
        <f t="shared" si="43"/>
        <v>349</v>
      </c>
      <c r="F76" s="24">
        <f t="shared" si="43"/>
        <v>0</v>
      </c>
      <c r="G76" s="24">
        <f t="shared" si="43"/>
        <v>0</v>
      </c>
      <c r="H76" s="25">
        <f t="shared" si="43"/>
        <v>0</v>
      </c>
      <c r="I76" s="3">
        <f t="shared" si="3"/>
        <v>349</v>
      </c>
    </row>
    <row r="77" spans="1:9" hidden="1" x14ac:dyDescent="0.2">
      <c r="A77" s="82" t="s">
        <v>1</v>
      </c>
      <c r="B77" s="62"/>
      <c r="C77" s="24"/>
      <c r="D77" s="24"/>
      <c r="E77" s="24"/>
      <c r="F77" s="24"/>
      <c r="G77" s="24"/>
      <c r="H77" s="25"/>
      <c r="I77" s="3">
        <f t="shared" si="3"/>
        <v>0</v>
      </c>
    </row>
    <row r="78" spans="1:9" x14ac:dyDescent="0.2">
      <c r="A78" s="32" t="s">
        <v>36</v>
      </c>
      <c r="B78" s="59"/>
      <c r="C78" s="24">
        <v>175</v>
      </c>
      <c r="D78" s="24">
        <f t="shared" ref="D78:H78" si="44">D80+D81+D82-D79</f>
        <v>0</v>
      </c>
      <c r="E78" s="24">
        <f t="shared" si="44"/>
        <v>175</v>
      </c>
      <c r="F78" s="24">
        <f t="shared" si="44"/>
        <v>0</v>
      </c>
      <c r="G78" s="24">
        <f t="shared" si="44"/>
        <v>0</v>
      </c>
      <c r="H78" s="25">
        <f t="shared" si="44"/>
        <v>0</v>
      </c>
      <c r="I78" s="3">
        <f t="shared" ref="I78:I141" si="45">SUM(E78:H78)</f>
        <v>175</v>
      </c>
    </row>
    <row r="79" spans="1:9" x14ac:dyDescent="0.2">
      <c r="A79" s="32" t="s">
        <v>37</v>
      </c>
      <c r="B79" s="59"/>
      <c r="C79" s="24">
        <v>174</v>
      </c>
      <c r="D79" s="24">
        <f t="shared" ref="D79:H82" si="46">D126</f>
        <v>0</v>
      </c>
      <c r="E79" s="24">
        <f t="shared" si="46"/>
        <v>174</v>
      </c>
      <c r="F79" s="24">
        <f t="shared" si="46"/>
        <v>0</v>
      </c>
      <c r="G79" s="24">
        <f t="shared" si="46"/>
        <v>0</v>
      </c>
      <c r="H79" s="25">
        <f t="shared" si="46"/>
        <v>0</v>
      </c>
      <c r="I79" s="3">
        <f t="shared" si="45"/>
        <v>174</v>
      </c>
    </row>
    <row r="80" spans="1:9" x14ac:dyDescent="0.2">
      <c r="A80" s="20" t="s">
        <v>38</v>
      </c>
      <c r="B80" s="61" t="s">
        <v>46</v>
      </c>
      <c r="C80" s="21">
        <v>52</v>
      </c>
      <c r="D80" s="21">
        <f t="shared" si="46"/>
        <v>0</v>
      </c>
      <c r="E80" s="21">
        <f t="shared" ref="E80:E82" si="47">C80+D80</f>
        <v>52</v>
      </c>
      <c r="F80" s="21">
        <f t="shared" si="46"/>
        <v>0</v>
      </c>
      <c r="G80" s="21">
        <f t="shared" si="46"/>
        <v>0</v>
      </c>
      <c r="H80" s="22">
        <f t="shared" si="46"/>
        <v>0</v>
      </c>
      <c r="I80" s="3">
        <f t="shared" si="45"/>
        <v>52</v>
      </c>
    </row>
    <row r="81" spans="1:9" x14ac:dyDescent="0.2">
      <c r="A81" s="20" t="s">
        <v>40</v>
      </c>
      <c r="B81" s="61" t="s">
        <v>47</v>
      </c>
      <c r="C81" s="21">
        <v>297</v>
      </c>
      <c r="D81" s="21">
        <f t="shared" si="46"/>
        <v>0</v>
      </c>
      <c r="E81" s="21">
        <f t="shared" si="47"/>
        <v>297</v>
      </c>
      <c r="F81" s="21">
        <f t="shared" si="46"/>
        <v>0</v>
      </c>
      <c r="G81" s="21">
        <f t="shared" si="46"/>
        <v>0</v>
      </c>
      <c r="H81" s="22">
        <f t="shared" si="46"/>
        <v>0</v>
      </c>
      <c r="I81" s="3">
        <f t="shared" si="45"/>
        <v>297</v>
      </c>
    </row>
    <row r="82" spans="1:9" hidden="1" x14ac:dyDescent="0.2">
      <c r="A82" s="20" t="s">
        <v>42</v>
      </c>
      <c r="B82" s="61" t="s">
        <v>48</v>
      </c>
      <c r="C82" s="21">
        <v>0</v>
      </c>
      <c r="D82" s="21">
        <f t="shared" si="46"/>
        <v>0</v>
      </c>
      <c r="E82" s="21">
        <f t="shared" si="47"/>
        <v>0</v>
      </c>
      <c r="F82" s="21">
        <f t="shared" si="46"/>
        <v>0</v>
      </c>
      <c r="G82" s="21">
        <f t="shared" si="46"/>
        <v>0</v>
      </c>
      <c r="H82" s="22">
        <f t="shared" si="46"/>
        <v>0</v>
      </c>
      <c r="I82" s="3">
        <f t="shared" si="45"/>
        <v>0</v>
      </c>
    </row>
    <row r="83" spans="1:9" hidden="1" x14ac:dyDescent="0.2">
      <c r="A83" s="31" t="s">
        <v>49</v>
      </c>
      <c r="B83" s="63" t="s">
        <v>50</v>
      </c>
      <c r="C83" s="24">
        <v>0</v>
      </c>
      <c r="D83" s="24">
        <f t="shared" ref="D83:H83" si="48">SUM(D87,D88,D89)</f>
        <v>0</v>
      </c>
      <c r="E83" s="24">
        <f t="shared" si="48"/>
        <v>0</v>
      </c>
      <c r="F83" s="24">
        <f t="shared" si="48"/>
        <v>0</v>
      </c>
      <c r="G83" s="24">
        <f t="shared" si="48"/>
        <v>0</v>
      </c>
      <c r="H83" s="25">
        <f t="shared" si="48"/>
        <v>0</v>
      </c>
      <c r="I83" s="3">
        <f t="shared" si="45"/>
        <v>0</v>
      </c>
    </row>
    <row r="84" spans="1:9" hidden="1" x14ac:dyDescent="0.2">
      <c r="A84" s="82" t="s">
        <v>1</v>
      </c>
      <c r="B84" s="63"/>
      <c r="C84" s="24"/>
      <c r="D84" s="24"/>
      <c r="E84" s="24"/>
      <c r="F84" s="24"/>
      <c r="G84" s="24"/>
      <c r="H84" s="25"/>
      <c r="I84" s="3">
        <f t="shared" si="45"/>
        <v>0</v>
      </c>
    </row>
    <row r="85" spans="1:9" hidden="1" x14ac:dyDescent="0.2">
      <c r="A85" s="32" t="s">
        <v>36</v>
      </c>
      <c r="B85" s="59"/>
      <c r="C85" s="24">
        <v>0</v>
      </c>
      <c r="D85" s="24">
        <f t="shared" ref="D85:H85" si="49">D87+D88+D89-D86</f>
        <v>0</v>
      </c>
      <c r="E85" s="24">
        <f t="shared" si="49"/>
        <v>0</v>
      </c>
      <c r="F85" s="24">
        <f t="shared" si="49"/>
        <v>0</v>
      </c>
      <c r="G85" s="24">
        <f t="shared" si="49"/>
        <v>0</v>
      </c>
      <c r="H85" s="25">
        <f t="shared" si="49"/>
        <v>0</v>
      </c>
      <c r="I85" s="3">
        <f t="shared" si="45"/>
        <v>0</v>
      </c>
    </row>
    <row r="86" spans="1:9" hidden="1" x14ac:dyDescent="0.2">
      <c r="A86" s="32" t="s">
        <v>37</v>
      </c>
      <c r="B86" s="59"/>
      <c r="C86" s="24">
        <v>0</v>
      </c>
      <c r="D86" s="24">
        <f t="shared" ref="D86:H89" si="50">D133</f>
        <v>0</v>
      </c>
      <c r="E86" s="24">
        <f t="shared" si="50"/>
        <v>0</v>
      </c>
      <c r="F86" s="24">
        <f t="shared" si="50"/>
        <v>0</v>
      </c>
      <c r="G86" s="24">
        <f t="shared" si="50"/>
        <v>0</v>
      </c>
      <c r="H86" s="25">
        <f t="shared" si="50"/>
        <v>0</v>
      </c>
      <c r="I86" s="3">
        <f t="shared" si="45"/>
        <v>0</v>
      </c>
    </row>
    <row r="87" spans="1:9" hidden="1" x14ac:dyDescent="0.2">
      <c r="A87" s="20" t="s">
        <v>38</v>
      </c>
      <c r="B87" s="61" t="s">
        <v>51</v>
      </c>
      <c r="C87" s="21">
        <v>0</v>
      </c>
      <c r="D87" s="21">
        <f t="shared" si="50"/>
        <v>0</v>
      </c>
      <c r="E87" s="21">
        <f t="shared" ref="E87:E89" si="51">C87+D87</f>
        <v>0</v>
      </c>
      <c r="F87" s="21">
        <f t="shared" si="50"/>
        <v>0</v>
      </c>
      <c r="G87" s="21">
        <f t="shared" si="50"/>
        <v>0</v>
      </c>
      <c r="H87" s="22">
        <f t="shared" si="50"/>
        <v>0</v>
      </c>
      <c r="I87" s="3">
        <f t="shared" si="45"/>
        <v>0</v>
      </c>
    </row>
    <row r="88" spans="1:9" hidden="1" x14ac:dyDescent="0.2">
      <c r="A88" s="20" t="s">
        <v>40</v>
      </c>
      <c r="B88" s="61" t="s">
        <v>52</v>
      </c>
      <c r="C88" s="21">
        <v>0</v>
      </c>
      <c r="D88" s="21">
        <f t="shared" si="50"/>
        <v>0</v>
      </c>
      <c r="E88" s="21">
        <f t="shared" si="51"/>
        <v>0</v>
      </c>
      <c r="F88" s="21">
        <f t="shared" si="50"/>
        <v>0</v>
      </c>
      <c r="G88" s="21">
        <f t="shared" si="50"/>
        <v>0</v>
      </c>
      <c r="H88" s="22">
        <f t="shared" si="50"/>
        <v>0</v>
      </c>
      <c r="I88" s="3">
        <f t="shared" si="45"/>
        <v>0</v>
      </c>
    </row>
    <row r="89" spans="1:9" hidden="1" x14ac:dyDescent="0.2">
      <c r="A89" s="20" t="s">
        <v>42</v>
      </c>
      <c r="B89" s="61" t="s">
        <v>53</v>
      </c>
      <c r="C89" s="21">
        <v>0</v>
      </c>
      <c r="D89" s="21">
        <f t="shared" si="50"/>
        <v>0</v>
      </c>
      <c r="E89" s="21">
        <f t="shared" si="51"/>
        <v>0</v>
      </c>
      <c r="F89" s="21">
        <f t="shared" si="50"/>
        <v>0</v>
      </c>
      <c r="G89" s="21">
        <f t="shared" si="50"/>
        <v>0</v>
      </c>
      <c r="H89" s="22">
        <f t="shared" si="50"/>
        <v>0</v>
      </c>
      <c r="I89" s="3">
        <f t="shared" si="45"/>
        <v>0</v>
      </c>
    </row>
    <row r="90" spans="1:9" hidden="1" x14ac:dyDescent="0.2">
      <c r="A90" s="83"/>
      <c r="B90" s="95"/>
      <c r="C90" s="21"/>
      <c r="D90" s="21"/>
      <c r="E90" s="21"/>
      <c r="F90" s="21"/>
      <c r="G90" s="21"/>
      <c r="H90" s="22"/>
      <c r="I90" s="3">
        <f t="shared" si="45"/>
        <v>0</v>
      </c>
    </row>
    <row r="91" spans="1:9" hidden="1" x14ac:dyDescent="0.2">
      <c r="A91" s="26" t="s">
        <v>54</v>
      </c>
      <c r="B91" s="63" t="s">
        <v>55</v>
      </c>
      <c r="C91" s="24">
        <v>0</v>
      </c>
      <c r="D91" s="24">
        <f t="shared" ref="D91" si="52">D138</f>
        <v>0</v>
      </c>
      <c r="E91" s="24">
        <f>C91+D91</f>
        <v>0</v>
      </c>
      <c r="F91" s="24">
        <f t="shared" ref="F91:H91" si="53">F138</f>
        <v>0</v>
      </c>
      <c r="G91" s="24">
        <f t="shared" si="53"/>
        <v>0</v>
      </c>
      <c r="H91" s="25">
        <f t="shared" si="53"/>
        <v>0</v>
      </c>
      <c r="I91" s="3">
        <f t="shared" si="45"/>
        <v>0</v>
      </c>
    </row>
    <row r="92" spans="1:9" hidden="1" x14ac:dyDescent="0.2">
      <c r="A92" s="85"/>
      <c r="B92" s="96"/>
      <c r="C92" s="86"/>
      <c r="D92" s="86"/>
      <c r="E92" s="86"/>
      <c r="F92" s="86"/>
      <c r="G92" s="86"/>
      <c r="H92" s="87"/>
      <c r="I92" s="3">
        <f t="shared" si="45"/>
        <v>0</v>
      </c>
    </row>
    <row r="93" spans="1:9" s="6" customFormat="1" ht="25.5" x14ac:dyDescent="0.2">
      <c r="A93" s="77" t="s">
        <v>94</v>
      </c>
      <c r="B93" s="78"/>
      <c r="C93" s="79">
        <v>349</v>
      </c>
      <c r="D93" s="79">
        <f t="shared" ref="D93:H93" si="54">D94</f>
        <v>0</v>
      </c>
      <c r="E93" s="79">
        <f t="shared" si="54"/>
        <v>349</v>
      </c>
      <c r="F93" s="79">
        <f t="shared" si="54"/>
        <v>0</v>
      </c>
      <c r="G93" s="79">
        <f t="shared" si="54"/>
        <v>0</v>
      </c>
      <c r="H93" s="80">
        <f t="shared" si="54"/>
        <v>0</v>
      </c>
      <c r="I93" s="19">
        <f t="shared" si="45"/>
        <v>349</v>
      </c>
    </row>
    <row r="94" spans="1:9" s="40" customFormat="1" x14ac:dyDescent="0.2">
      <c r="A94" s="73" t="s">
        <v>61</v>
      </c>
      <c r="B94" s="74"/>
      <c r="C94" s="75">
        <v>349</v>
      </c>
      <c r="D94" s="75">
        <f t="shared" ref="D94:H94" si="55">SUM(D95,D96,D97,D98)</f>
        <v>0</v>
      </c>
      <c r="E94" s="75">
        <f t="shared" si="55"/>
        <v>349</v>
      </c>
      <c r="F94" s="75">
        <f t="shared" si="55"/>
        <v>0</v>
      </c>
      <c r="G94" s="75">
        <f t="shared" si="55"/>
        <v>0</v>
      </c>
      <c r="H94" s="76">
        <f t="shared" si="55"/>
        <v>0</v>
      </c>
      <c r="I94" s="39">
        <f t="shared" si="45"/>
        <v>349</v>
      </c>
    </row>
    <row r="95" spans="1:9" x14ac:dyDescent="0.2">
      <c r="A95" s="20" t="s">
        <v>6</v>
      </c>
      <c r="B95" s="48"/>
      <c r="C95" s="101">
        <v>349</v>
      </c>
      <c r="D95" s="21"/>
      <c r="E95" s="21">
        <f>SUM(C95,D95)</f>
        <v>349</v>
      </c>
      <c r="F95" s="21"/>
      <c r="G95" s="21"/>
      <c r="H95" s="22"/>
      <c r="I95" s="3">
        <f t="shared" si="45"/>
        <v>349</v>
      </c>
    </row>
    <row r="96" spans="1:9" hidden="1" x14ac:dyDescent="0.2">
      <c r="A96" s="20" t="s">
        <v>7</v>
      </c>
      <c r="B96" s="94"/>
      <c r="C96" s="21">
        <v>0</v>
      </c>
      <c r="D96" s="21"/>
      <c r="E96" s="21">
        <f t="shared" ref="E96:E97" si="56">SUM(C96,D96)</f>
        <v>0</v>
      </c>
      <c r="F96" s="21"/>
      <c r="G96" s="21"/>
      <c r="H96" s="22"/>
      <c r="I96" s="3">
        <f t="shared" si="45"/>
        <v>0</v>
      </c>
    </row>
    <row r="97" spans="1:9" ht="38.25" hidden="1" x14ac:dyDescent="0.2">
      <c r="A97" s="20" t="s">
        <v>8</v>
      </c>
      <c r="B97" s="48">
        <v>420269</v>
      </c>
      <c r="C97" s="21">
        <v>0</v>
      </c>
      <c r="D97" s="21"/>
      <c r="E97" s="21">
        <f t="shared" si="56"/>
        <v>0</v>
      </c>
      <c r="F97" s="21"/>
      <c r="G97" s="21"/>
      <c r="H97" s="22"/>
      <c r="I97" s="3">
        <f t="shared" si="45"/>
        <v>0</v>
      </c>
    </row>
    <row r="98" spans="1:9" ht="25.5" hidden="1" x14ac:dyDescent="0.2">
      <c r="A98" s="23" t="s">
        <v>9</v>
      </c>
      <c r="B98" s="49" t="s">
        <v>10</v>
      </c>
      <c r="C98" s="24">
        <v>0</v>
      </c>
      <c r="D98" s="24">
        <f t="shared" ref="D98:H98" si="57">SUM(D99,D103,D107)</f>
        <v>0</v>
      </c>
      <c r="E98" s="24">
        <f t="shared" si="57"/>
        <v>0</v>
      </c>
      <c r="F98" s="24">
        <f t="shared" si="57"/>
        <v>0</v>
      </c>
      <c r="G98" s="24">
        <f t="shared" si="57"/>
        <v>0</v>
      </c>
      <c r="H98" s="25">
        <f t="shared" si="57"/>
        <v>0</v>
      </c>
      <c r="I98" s="3">
        <f t="shared" si="45"/>
        <v>0</v>
      </c>
    </row>
    <row r="99" spans="1:9" hidden="1" x14ac:dyDescent="0.2">
      <c r="A99" s="26" t="s">
        <v>11</v>
      </c>
      <c r="B99" s="50" t="s">
        <v>12</v>
      </c>
      <c r="C99" s="24">
        <v>0</v>
      </c>
      <c r="D99" s="24">
        <f t="shared" ref="D99:H99" si="58">SUM(D100:D102)</f>
        <v>0</v>
      </c>
      <c r="E99" s="24">
        <f t="shared" si="58"/>
        <v>0</v>
      </c>
      <c r="F99" s="24">
        <f t="shared" si="58"/>
        <v>0</v>
      </c>
      <c r="G99" s="24">
        <f t="shared" si="58"/>
        <v>0</v>
      </c>
      <c r="H99" s="25">
        <f t="shared" si="58"/>
        <v>0</v>
      </c>
      <c r="I99" s="3">
        <f t="shared" si="45"/>
        <v>0</v>
      </c>
    </row>
    <row r="100" spans="1:9" hidden="1" x14ac:dyDescent="0.2">
      <c r="A100" s="27" t="s">
        <v>13</v>
      </c>
      <c r="B100" s="51" t="s">
        <v>14</v>
      </c>
      <c r="C100" s="21">
        <v>0</v>
      </c>
      <c r="D100" s="21"/>
      <c r="E100" s="21">
        <f t="shared" ref="E100:E102" si="59">SUM(C100,D100)</f>
        <v>0</v>
      </c>
      <c r="F100" s="21"/>
      <c r="G100" s="21"/>
      <c r="H100" s="22"/>
      <c r="I100" s="3">
        <f t="shared" si="45"/>
        <v>0</v>
      </c>
    </row>
    <row r="101" spans="1:9" hidden="1" x14ac:dyDescent="0.2">
      <c r="A101" s="27" t="s">
        <v>15</v>
      </c>
      <c r="B101" s="52" t="s">
        <v>16</v>
      </c>
      <c r="C101" s="21">
        <v>0</v>
      </c>
      <c r="D101" s="21"/>
      <c r="E101" s="21">
        <f t="shared" si="59"/>
        <v>0</v>
      </c>
      <c r="F101" s="21"/>
      <c r="G101" s="21"/>
      <c r="H101" s="22"/>
      <c r="I101" s="3">
        <f t="shared" si="45"/>
        <v>0</v>
      </c>
    </row>
    <row r="102" spans="1:9" hidden="1" x14ac:dyDescent="0.2">
      <c r="A102" s="27" t="s">
        <v>17</v>
      </c>
      <c r="B102" s="52" t="s">
        <v>18</v>
      </c>
      <c r="C102" s="21">
        <v>0</v>
      </c>
      <c r="D102" s="21"/>
      <c r="E102" s="21">
        <f t="shared" si="59"/>
        <v>0</v>
      </c>
      <c r="F102" s="21"/>
      <c r="G102" s="21"/>
      <c r="H102" s="22"/>
      <c r="I102" s="3">
        <f t="shared" si="45"/>
        <v>0</v>
      </c>
    </row>
    <row r="103" spans="1:9" hidden="1" x14ac:dyDescent="0.2">
      <c r="A103" s="26" t="s">
        <v>19</v>
      </c>
      <c r="B103" s="53" t="s">
        <v>20</v>
      </c>
      <c r="C103" s="24">
        <v>0</v>
      </c>
      <c r="D103" s="24">
        <f t="shared" ref="D103:H103" si="60">SUM(D104:D106)</f>
        <v>0</v>
      </c>
      <c r="E103" s="24">
        <f t="shared" si="60"/>
        <v>0</v>
      </c>
      <c r="F103" s="24">
        <f t="shared" si="60"/>
        <v>0</v>
      </c>
      <c r="G103" s="24">
        <f t="shared" si="60"/>
        <v>0</v>
      </c>
      <c r="H103" s="25">
        <f t="shared" si="60"/>
        <v>0</v>
      </c>
      <c r="I103" s="3">
        <f t="shared" si="45"/>
        <v>0</v>
      </c>
    </row>
    <row r="104" spans="1:9" hidden="1" x14ac:dyDescent="0.2">
      <c r="A104" s="27" t="s">
        <v>13</v>
      </c>
      <c r="B104" s="52" t="s">
        <v>21</v>
      </c>
      <c r="C104" s="21">
        <v>0</v>
      </c>
      <c r="D104" s="21"/>
      <c r="E104" s="21">
        <f t="shared" ref="E104:E106" si="61">SUM(C104,D104)</f>
        <v>0</v>
      </c>
      <c r="F104" s="21"/>
      <c r="G104" s="21"/>
      <c r="H104" s="22"/>
      <c r="I104" s="3">
        <f t="shared" si="45"/>
        <v>0</v>
      </c>
    </row>
    <row r="105" spans="1:9" hidden="1" x14ac:dyDescent="0.2">
      <c r="A105" s="27" t="s">
        <v>15</v>
      </c>
      <c r="B105" s="52" t="s">
        <v>22</v>
      </c>
      <c r="C105" s="21">
        <v>0</v>
      </c>
      <c r="D105" s="21"/>
      <c r="E105" s="21">
        <f t="shared" si="61"/>
        <v>0</v>
      </c>
      <c r="F105" s="21"/>
      <c r="G105" s="21"/>
      <c r="H105" s="22"/>
      <c r="I105" s="3">
        <f t="shared" si="45"/>
        <v>0</v>
      </c>
    </row>
    <row r="106" spans="1:9" hidden="1" x14ac:dyDescent="0.2">
      <c r="A106" s="27" t="s">
        <v>17</v>
      </c>
      <c r="B106" s="52" t="s">
        <v>23</v>
      </c>
      <c r="C106" s="21">
        <v>0</v>
      </c>
      <c r="D106" s="21"/>
      <c r="E106" s="21">
        <f t="shared" si="61"/>
        <v>0</v>
      </c>
      <c r="F106" s="21"/>
      <c r="G106" s="21"/>
      <c r="H106" s="22"/>
      <c r="I106" s="3">
        <f t="shared" si="45"/>
        <v>0</v>
      </c>
    </row>
    <row r="107" spans="1:9" hidden="1" x14ac:dyDescent="0.2">
      <c r="A107" s="26" t="s">
        <v>24</v>
      </c>
      <c r="B107" s="53" t="s">
        <v>25</v>
      </c>
      <c r="C107" s="24">
        <v>0</v>
      </c>
      <c r="D107" s="24">
        <f t="shared" ref="D107:H107" si="62">SUM(D108:D110)</f>
        <v>0</v>
      </c>
      <c r="E107" s="24">
        <f t="shared" si="62"/>
        <v>0</v>
      </c>
      <c r="F107" s="24">
        <f t="shared" si="62"/>
        <v>0</v>
      </c>
      <c r="G107" s="24">
        <f t="shared" si="62"/>
        <v>0</v>
      </c>
      <c r="H107" s="25">
        <f t="shared" si="62"/>
        <v>0</v>
      </c>
      <c r="I107" s="3">
        <f t="shared" si="45"/>
        <v>0</v>
      </c>
    </row>
    <row r="108" spans="1:9" hidden="1" x14ac:dyDescent="0.2">
      <c r="A108" s="27" t="s">
        <v>13</v>
      </c>
      <c r="B108" s="52" t="s">
        <v>26</v>
      </c>
      <c r="C108" s="21">
        <v>0</v>
      </c>
      <c r="D108" s="21"/>
      <c r="E108" s="21">
        <f t="shared" ref="E108:E110" si="63">SUM(C108,D108)</f>
        <v>0</v>
      </c>
      <c r="F108" s="21"/>
      <c r="G108" s="21"/>
      <c r="H108" s="22"/>
      <c r="I108" s="3">
        <f t="shared" si="45"/>
        <v>0</v>
      </c>
    </row>
    <row r="109" spans="1:9" hidden="1" x14ac:dyDescent="0.2">
      <c r="A109" s="27" t="s">
        <v>15</v>
      </c>
      <c r="B109" s="52" t="s">
        <v>27</v>
      </c>
      <c r="C109" s="21">
        <v>0</v>
      </c>
      <c r="D109" s="21"/>
      <c r="E109" s="21">
        <f t="shared" si="63"/>
        <v>0</v>
      </c>
      <c r="F109" s="21"/>
      <c r="G109" s="21"/>
      <c r="H109" s="22"/>
      <c r="I109" s="3">
        <f t="shared" si="45"/>
        <v>0</v>
      </c>
    </row>
    <row r="110" spans="1:9" hidden="1" x14ac:dyDescent="0.2">
      <c r="A110" s="27" t="s">
        <v>17</v>
      </c>
      <c r="B110" s="52" t="s">
        <v>28</v>
      </c>
      <c r="C110" s="21">
        <v>0</v>
      </c>
      <c r="D110" s="21"/>
      <c r="E110" s="21">
        <f t="shared" si="63"/>
        <v>0</v>
      </c>
      <c r="F110" s="21"/>
      <c r="G110" s="21"/>
      <c r="H110" s="22"/>
      <c r="I110" s="3">
        <f t="shared" si="45"/>
        <v>0</v>
      </c>
    </row>
    <row r="111" spans="1:9" s="40" customFormat="1" x14ac:dyDescent="0.2">
      <c r="A111" s="36" t="s">
        <v>80</v>
      </c>
      <c r="B111" s="65"/>
      <c r="C111" s="37">
        <v>349</v>
      </c>
      <c r="D111" s="37">
        <f t="shared" ref="D111:H111" si="64">SUM(D112,D115,D138)</f>
        <v>0</v>
      </c>
      <c r="E111" s="37">
        <f t="shared" si="64"/>
        <v>349</v>
      </c>
      <c r="F111" s="37">
        <f t="shared" si="64"/>
        <v>0</v>
      </c>
      <c r="G111" s="37">
        <f t="shared" si="64"/>
        <v>0</v>
      </c>
      <c r="H111" s="38">
        <f t="shared" si="64"/>
        <v>0</v>
      </c>
      <c r="I111" s="39">
        <f t="shared" si="45"/>
        <v>349</v>
      </c>
    </row>
    <row r="112" spans="1:9" hidden="1" x14ac:dyDescent="0.2">
      <c r="A112" s="31" t="s">
        <v>30</v>
      </c>
      <c r="B112" s="55">
        <v>20</v>
      </c>
      <c r="C112" s="24">
        <v>0</v>
      </c>
      <c r="D112" s="24">
        <f t="shared" ref="D112:H112" si="65">SUM(D113)</f>
        <v>0</v>
      </c>
      <c r="E112" s="24">
        <f t="shared" si="65"/>
        <v>0</v>
      </c>
      <c r="F112" s="24">
        <f t="shared" si="65"/>
        <v>0</v>
      </c>
      <c r="G112" s="24">
        <f t="shared" si="65"/>
        <v>0</v>
      </c>
      <c r="H112" s="25">
        <f t="shared" si="65"/>
        <v>0</v>
      </c>
      <c r="I112" s="3">
        <f t="shared" si="45"/>
        <v>0</v>
      </c>
    </row>
    <row r="113" spans="1:9" hidden="1" x14ac:dyDescent="0.2">
      <c r="A113" s="27" t="s">
        <v>31</v>
      </c>
      <c r="B113" s="56" t="s">
        <v>32</v>
      </c>
      <c r="C113" s="21">
        <v>0</v>
      </c>
      <c r="D113" s="21"/>
      <c r="E113" s="21">
        <f>C113+D113</f>
        <v>0</v>
      </c>
      <c r="F113" s="21"/>
      <c r="G113" s="21"/>
      <c r="H113" s="22"/>
      <c r="I113" s="3">
        <f t="shared" si="45"/>
        <v>0</v>
      </c>
    </row>
    <row r="114" spans="1:9" hidden="1" x14ac:dyDescent="0.2">
      <c r="A114" s="27"/>
      <c r="B114" s="51"/>
      <c r="C114" s="21"/>
      <c r="D114" s="21"/>
      <c r="E114" s="21"/>
      <c r="F114" s="21"/>
      <c r="G114" s="21"/>
      <c r="H114" s="22"/>
      <c r="I114" s="3">
        <f t="shared" si="45"/>
        <v>0</v>
      </c>
    </row>
    <row r="115" spans="1:9" ht="25.5" x14ac:dyDescent="0.2">
      <c r="A115" s="31" t="s">
        <v>33</v>
      </c>
      <c r="B115" s="57">
        <v>58</v>
      </c>
      <c r="C115" s="24">
        <v>349</v>
      </c>
      <c r="D115" s="24">
        <f t="shared" ref="D115:H115" si="66">SUM(D116,D123,D130)</f>
        <v>0</v>
      </c>
      <c r="E115" s="24">
        <f t="shared" si="66"/>
        <v>349</v>
      </c>
      <c r="F115" s="24">
        <f t="shared" si="66"/>
        <v>0</v>
      </c>
      <c r="G115" s="24">
        <f t="shared" si="66"/>
        <v>0</v>
      </c>
      <c r="H115" s="25">
        <f t="shared" si="66"/>
        <v>0</v>
      </c>
      <c r="I115" s="3">
        <f t="shared" si="45"/>
        <v>349</v>
      </c>
    </row>
    <row r="116" spans="1:9" hidden="1" x14ac:dyDescent="0.2">
      <c r="A116" s="31" t="s">
        <v>34</v>
      </c>
      <c r="B116" s="58" t="s">
        <v>35</v>
      </c>
      <c r="C116" s="24">
        <v>0</v>
      </c>
      <c r="D116" s="24">
        <f t="shared" ref="D116:H116" si="67">SUM(D120,D121,D122)</f>
        <v>0</v>
      </c>
      <c r="E116" s="24">
        <f t="shared" si="67"/>
        <v>0</v>
      </c>
      <c r="F116" s="24">
        <f t="shared" si="67"/>
        <v>0</v>
      </c>
      <c r="G116" s="24">
        <f t="shared" si="67"/>
        <v>0</v>
      </c>
      <c r="H116" s="25">
        <f t="shared" si="67"/>
        <v>0</v>
      </c>
      <c r="I116" s="3">
        <f t="shared" si="45"/>
        <v>0</v>
      </c>
    </row>
    <row r="117" spans="1:9" hidden="1" x14ac:dyDescent="0.2">
      <c r="A117" s="32" t="s">
        <v>1</v>
      </c>
      <c r="B117" s="59"/>
      <c r="C117" s="24"/>
      <c r="D117" s="24"/>
      <c r="E117" s="24"/>
      <c r="F117" s="24"/>
      <c r="G117" s="24"/>
      <c r="H117" s="25"/>
      <c r="I117" s="3">
        <f t="shared" si="45"/>
        <v>0</v>
      </c>
    </row>
    <row r="118" spans="1:9" hidden="1" x14ac:dyDescent="0.2">
      <c r="A118" s="32" t="s">
        <v>36</v>
      </c>
      <c r="B118" s="59"/>
      <c r="C118" s="24">
        <v>0</v>
      </c>
      <c r="D118" s="24">
        <f t="shared" ref="D118:H118" si="68">D120+D121+D122-D119</f>
        <v>0</v>
      </c>
      <c r="E118" s="24">
        <f t="shared" si="68"/>
        <v>0</v>
      </c>
      <c r="F118" s="24">
        <f t="shared" si="68"/>
        <v>0</v>
      </c>
      <c r="G118" s="24">
        <f t="shared" si="68"/>
        <v>0</v>
      </c>
      <c r="H118" s="25">
        <f t="shared" si="68"/>
        <v>0</v>
      </c>
      <c r="I118" s="3">
        <f t="shared" si="45"/>
        <v>0</v>
      </c>
    </row>
    <row r="119" spans="1:9" hidden="1" x14ac:dyDescent="0.2">
      <c r="A119" s="32" t="s">
        <v>37</v>
      </c>
      <c r="B119" s="59"/>
      <c r="C119" s="24"/>
      <c r="D119" s="24"/>
      <c r="E119" s="24"/>
      <c r="F119" s="24"/>
      <c r="G119" s="24"/>
      <c r="H119" s="25"/>
      <c r="I119" s="3">
        <f t="shared" si="45"/>
        <v>0</v>
      </c>
    </row>
    <row r="120" spans="1:9" hidden="1" x14ac:dyDescent="0.2">
      <c r="A120" s="20" t="s">
        <v>38</v>
      </c>
      <c r="B120" s="60" t="s">
        <v>39</v>
      </c>
      <c r="C120" s="21">
        <v>0</v>
      </c>
      <c r="D120" s="21"/>
      <c r="E120" s="21">
        <f t="shared" ref="E120:E122" si="69">C120+D120</f>
        <v>0</v>
      </c>
      <c r="F120" s="21"/>
      <c r="G120" s="21"/>
      <c r="H120" s="22"/>
      <c r="I120" s="3">
        <f t="shared" si="45"/>
        <v>0</v>
      </c>
    </row>
    <row r="121" spans="1:9" hidden="1" x14ac:dyDescent="0.2">
      <c r="A121" s="20" t="s">
        <v>40</v>
      </c>
      <c r="B121" s="60" t="s">
        <v>41</v>
      </c>
      <c r="C121" s="21">
        <v>0</v>
      </c>
      <c r="D121" s="21"/>
      <c r="E121" s="21">
        <f t="shared" si="69"/>
        <v>0</v>
      </c>
      <c r="F121" s="21"/>
      <c r="G121" s="21"/>
      <c r="H121" s="22"/>
      <c r="I121" s="3">
        <f t="shared" si="45"/>
        <v>0</v>
      </c>
    </row>
    <row r="122" spans="1:9" hidden="1" x14ac:dyDescent="0.2">
      <c r="A122" s="20" t="s">
        <v>42</v>
      </c>
      <c r="B122" s="61" t="s">
        <v>43</v>
      </c>
      <c r="C122" s="21">
        <v>0</v>
      </c>
      <c r="D122" s="21"/>
      <c r="E122" s="21">
        <f t="shared" si="69"/>
        <v>0</v>
      </c>
      <c r="F122" s="21"/>
      <c r="G122" s="21"/>
      <c r="H122" s="22"/>
      <c r="I122" s="3">
        <f t="shared" si="45"/>
        <v>0</v>
      </c>
    </row>
    <row r="123" spans="1:9" x14ac:dyDescent="0.2">
      <c r="A123" s="31" t="s">
        <v>44</v>
      </c>
      <c r="B123" s="62" t="s">
        <v>45</v>
      </c>
      <c r="C123" s="24">
        <v>349</v>
      </c>
      <c r="D123" s="24">
        <f t="shared" ref="D123:H123" si="70">SUM(D127,D128,D129)</f>
        <v>0</v>
      </c>
      <c r="E123" s="24">
        <f t="shared" si="70"/>
        <v>349</v>
      </c>
      <c r="F123" s="24">
        <f t="shared" si="70"/>
        <v>0</v>
      </c>
      <c r="G123" s="24">
        <f t="shared" si="70"/>
        <v>0</v>
      </c>
      <c r="H123" s="25">
        <f t="shared" si="70"/>
        <v>0</v>
      </c>
      <c r="I123" s="3">
        <f t="shared" si="45"/>
        <v>349</v>
      </c>
    </row>
    <row r="124" spans="1:9" hidden="1" x14ac:dyDescent="0.2">
      <c r="A124" s="82" t="s">
        <v>1</v>
      </c>
      <c r="B124" s="62"/>
      <c r="C124" s="24"/>
      <c r="D124" s="24"/>
      <c r="E124" s="24"/>
      <c r="F124" s="24"/>
      <c r="G124" s="24"/>
      <c r="H124" s="25"/>
      <c r="I124" s="3">
        <f t="shared" si="45"/>
        <v>0</v>
      </c>
    </row>
    <row r="125" spans="1:9" x14ac:dyDescent="0.2">
      <c r="A125" s="32" t="s">
        <v>36</v>
      </c>
      <c r="B125" s="59"/>
      <c r="C125" s="24">
        <v>175</v>
      </c>
      <c r="D125" s="24">
        <f t="shared" ref="D125:H125" si="71">D127+D128+D129-D126</f>
        <v>0</v>
      </c>
      <c r="E125" s="24">
        <f t="shared" si="71"/>
        <v>175</v>
      </c>
      <c r="F125" s="24">
        <f t="shared" si="71"/>
        <v>0</v>
      </c>
      <c r="G125" s="24">
        <f t="shared" si="71"/>
        <v>0</v>
      </c>
      <c r="H125" s="25">
        <f t="shared" si="71"/>
        <v>0</v>
      </c>
      <c r="I125" s="3">
        <f t="shared" si="45"/>
        <v>175</v>
      </c>
    </row>
    <row r="126" spans="1:9" x14ac:dyDescent="0.2">
      <c r="A126" s="32" t="s">
        <v>37</v>
      </c>
      <c r="B126" s="59"/>
      <c r="C126" s="24">
        <v>174</v>
      </c>
      <c r="D126" s="24"/>
      <c r="E126" s="24">
        <f t="shared" ref="E126:E129" si="72">C126+D126</f>
        <v>174</v>
      </c>
      <c r="F126" s="24"/>
      <c r="G126" s="24"/>
      <c r="H126" s="25"/>
      <c r="I126" s="3">
        <f t="shared" si="45"/>
        <v>174</v>
      </c>
    </row>
    <row r="127" spans="1:9" x14ac:dyDescent="0.2">
      <c r="A127" s="20" t="s">
        <v>38</v>
      </c>
      <c r="B127" s="61" t="s">
        <v>46</v>
      </c>
      <c r="C127" s="21">
        <v>52</v>
      </c>
      <c r="D127" s="21"/>
      <c r="E127" s="21">
        <f t="shared" si="72"/>
        <v>52</v>
      </c>
      <c r="F127" s="21"/>
      <c r="G127" s="21"/>
      <c r="H127" s="22"/>
      <c r="I127" s="3">
        <f t="shared" si="45"/>
        <v>52</v>
      </c>
    </row>
    <row r="128" spans="1:9" x14ac:dyDescent="0.2">
      <c r="A128" s="20" t="s">
        <v>40</v>
      </c>
      <c r="B128" s="61" t="s">
        <v>47</v>
      </c>
      <c r="C128" s="21">
        <v>297</v>
      </c>
      <c r="D128" s="21"/>
      <c r="E128" s="21">
        <f t="shared" si="72"/>
        <v>297</v>
      </c>
      <c r="F128" s="21"/>
      <c r="G128" s="21"/>
      <c r="H128" s="22"/>
      <c r="I128" s="3">
        <f t="shared" si="45"/>
        <v>297</v>
      </c>
    </row>
    <row r="129" spans="1:9" hidden="1" x14ac:dyDescent="0.2">
      <c r="A129" s="20" t="s">
        <v>42</v>
      </c>
      <c r="B129" s="61" t="s">
        <v>48</v>
      </c>
      <c r="C129" s="21">
        <v>0</v>
      </c>
      <c r="D129" s="21"/>
      <c r="E129" s="21">
        <f t="shared" si="72"/>
        <v>0</v>
      </c>
      <c r="F129" s="21"/>
      <c r="G129" s="21"/>
      <c r="H129" s="22"/>
      <c r="I129" s="3">
        <f t="shared" si="45"/>
        <v>0</v>
      </c>
    </row>
    <row r="130" spans="1:9" hidden="1" x14ac:dyDescent="0.2">
      <c r="A130" s="31" t="s">
        <v>49</v>
      </c>
      <c r="B130" s="63" t="s">
        <v>50</v>
      </c>
      <c r="C130" s="24">
        <v>0</v>
      </c>
      <c r="D130" s="24">
        <f t="shared" ref="D130:H130" si="73">SUM(D134,D135,D136)</f>
        <v>0</v>
      </c>
      <c r="E130" s="24">
        <f t="shared" si="73"/>
        <v>0</v>
      </c>
      <c r="F130" s="24">
        <f t="shared" si="73"/>
        <v>0</v>
      </c>
      <c r="G130" s="24">
        <f t="shared" si="73"/>
        <v>0</v>
      </c>
      <c r="H130" s="25">
        <f t="shared" si="73"/>
        <v>0</v>
      </c>
      <c r="I130" s="3">
        <f t="shared" si="45"/>
        <v>0</v>
      </c>
    </row>
    <row r="131" spans="1:9" hidden="1" x14ac:dyDescent="0.2">
      <c r="A131" s="82" t="s">
        <v>1</v>
      </c>
      <c r="B131" s="63"/>
      <c r="C131" s="24"/>
      <c r="D131" s="24"/>
      <c r="E131" s="24"/>
      <c r="F131" s="24"/>
      <c r="G131" s="24"/>
      <c r="H131" s="25"/>
      <c r="I131" s="3">
        <f t="shared" si="45"/>
        <v>0</v>
      </c>
    </row>
    <row r="132" spans="1:9" hidden="1" x14ac:dyDescent="0.2">
      <c r="A132" s="32" t="s">
        <v>36</v>
      </c>
      <c r="B132" s="59"/>
      <c r="C132" s="24">
        <v>0</v>
      </c>
      <c r="D132" s="24">
        <f t="shared" ref="D132:H132" si="74">D134+D135+D136-D133</f>
        <v>0</v>
      </c>
      <c r="E132" s="24">
        <f t="shared" si="74"/>
        <v>0</v>
      </c>
      <c r="F132" s="24">
        <f t="shared" si="74"/>
        <v>0</v>
      </c>
      <c r="G132" s="24">
        <f t="shared" si="74"/>
        <v>0</v>
      </c>
      <c r="H132" s="25">
        <f t="shared" si="74"/>
        <v>0</v>
      </c>
      <c r="I132" s="3">
        <f t="shared" si="45"/>
        <v>0</v>
      </c>
    </row>
    <row r="133" spans="1:9" hidden="1" x14ac:dyDescent="0.2">
      <c r="A133" s="32" t="s">
        <v>37</v>
      </c>
      <c r="B133" s="59"/>
      <c r="C133" s="24"/>
      <c r="D133" s="24"/>
      <c r="E133" s="24"/>
      <c r="F133" s="24"/>
      <c r="G133" s="24"/>
      <c r="H133" s="25"/>
      <c r="I133" s="3">
        <f t="shared" si="45"/>
        <v>0</v>
      </c>
    </row>
    <row r="134" spans="1:9" hidden="1" x14ac:dyDescent="0.2">
      <c r="A134" s="20" t="s">
        <v>38</v>
      </c>
      <c r="B134" s="61" t="s">
        <v>51</v>
      </c>
      <c r="C134" s="21">
        <v>0</v>
      </c>
      <c r="D134" s="21"/>
      <c r="E134" s="21">
        <f t="shared" ref="E134:E136" si="75">C134+D134</f>
        <v>0</v>
      </c>
      <c r="F134" s="21"/>
      <c r="G134" s="21"/>
      <c r="H134" s="22"/>
      <c r="I134" s="3">
        <f t="shared" si="45"/>
        <v>0</v>
      </c>
    </row>
    <row r="135" spans="1:9" hidden="1" x14ac:dyDescent="0.2">
      <c r="A135" s="20" t="s">
        <v>40</v>
      </c>
      <c r="B135" s="61" t="s">
        <v>52</v>
      </c>
      <c r="C135" s="21">
        <v>0</v>
      </c>
      <c r="D135" s="21"/>
      <c r="E135" s="21">
        <f t="shared" si="75"/>
        <v>0</v>
      </c>
      <c r="F135" s="21"/>
      <c r="G135" s="21"/>
      <c r="H135" s="22"/>
      <c r="I135" s="3">
        <f t="shared" si="45"/>
        <v>0</v>
      </c>
    </row>
    <row r="136" spans="1:9" hidden="1" x14ac:dyDescent="0.2">
      <c r="A136" s="20" t="s">
        <v>42</v>
      </c>
      <c r="B136" s="61" t="s">
        <v>53</v>
      </c>
      <c r="C136" s="21">
        <v>0</v>
      </c>
      <c r="D136" s="21"/>
      <c r="E136" s="21">
        <f t="shared" si="75"/>
        <v>0</v>
      </c>
      <c r="F136" s="21"/>
      <c r="G136" s="21"/>
      <c r="H136" s="22"/>
      <c r="I136" s="3">
        <f t="shared" si="45"/>
        <v>0</v>
      </c>
    </row>
    <row r="137" spans="1:9" hidden="1" x14ac:dyDescent="0.2">
      <c r="A137" s="83"/>
      <c r="B137" s="95"/>
      <c r="C137" s="21"/>
      <c r="D137" s="21"/>
      <c r="E137" s="21"/>
      <c r="F137" s="21"/>
      <c r="G137" s="21"/>
      <c r="H137" s="22"/>
      <c r="I137" s="3">
        <f t="shared" si="45"/>
        <v>0</v>
      </c>
    </row>
    <row r="138" spans="1:9" hidden="1" x14ac:dyDescent="0.2">
      <c r="A138" s="26" t="s">
        <v>54</v>
      </c>
      <c r="B138" s="63" t="s">
        <v>55</v>
      </c>
      <c r="C138" s="24">
        <v>0</v>
      </c>
      <c r="D138" s="24"/>
      <c r="E138" s="24">
        <f>C138+D138</f>
        <v>0</v>
      </c>
      <c r="F138" s="24"/>
      <c r="G138" s="24"/>
      <c r="H138" s="25"/>
      <c r="I138" s="3">
        <f t="shared" si="45"/>
        <v>0</v>
      </c>
    </row>
    <row r="139" spans="1:9" hidden="1" x14ac:dyDescent="0.2">
      <c r="A139" s="83"/>
      <c r="B139" s="95"/>
      <c r="C139" s="21"/>
      <c r="D139" s="21"/>
      <c r="E139" s="21"/>
      <c r="F139" s="21"/>
      <c r="G139" s="21"/>
      <c r="H139" s="22"/>
      <c r="I139" s="3">
        <f t="shared" si="45"/>
        <v>0</v>
      </c>
    </row>
    <row r="140" spans="1:9" hidden="1" x14ac:dyDescent="0.2">
      <c r="A140" s="26" t="s">
        <v>56</v>
      </c>
      <c r="B140" s="63"/>
      <c r="C140" s="24">
        <v>0</v>
      </c>
      <c r="D140" s="24">
        <f t="shared" ref="D140:H140" si="76">D93-D111</f>
        <v>0</v>
      </c>
      <c r="E140" s="24">
        <f t="shared" si="76"/>
        <v>0</v>
      </c>
      <c r="F140" s="24">
        <f t="shared" si="76"/>
        <v>0</v>
      </c>
      <c r="G140" s="24">
        <f t="shared" si="76"/>
        <v>0</v>
      </c>
      <c r="H140" s="25">
        <f t="shared" si="76"/>
        <v>0</v>
      </c>
      <c r="I140" s="3">
        <f t="shared" si="45"/>
        <v>0</v>
      </c>
    </row>
    <row r="141" spans="1:9" hidden="1" x14ac:dyDescent="0.2">
      <c r="A141" s="81"/>
      <c r="B141" s="95"/>
      <c r="C141" s="21"/>
      <c r="D141" s="21"/>
      <c r="E141" s="21"/>
      <c r="F141" s="21"/>
      <c r="G141" s="21"/>
      <c r="H141" s="22"/>
      <c r="I141" s="3">
        <f t="shared" si="45"/>
        <v>0</v>
      </c>
    </row>
    <row r="142" spans="1:9" s="6" customFormat="1" x14ac:dyDescent="0.2">
      <c r="A142" s="28" t="s">
        <v>62</v>
      </c>
      <c r="B142" s="54" t="s">
        <v>2</v>
      </c>
      <c r="C142" s="29">
        <v>32297</v>
      </c>
      <c r="D142" s="29">
        <f t="shared" ref="D142:H142" si="77">SUM(D172,D220,D269)</f>
        <v>0</v>
      </c>
      <c r="E142" s="29">
        <f t="shared" si="77"/>
        <v>32297</v>
      </c>
      <c r="F142" s="29">
        <f t="shared" si="77"/>
        <v>80251</v>
      </c>
      <c r="G142" s="29">
        <f t="shared" si="77"/>
        <v>0</v>
      </c>
      <c r="H142" s="30">
        <f t="shared" si="77"/>
        <v>0</v>
      </c>
      <c r="I142" s="19">
        <f t="shared" ref="I142:I205" si="78">SUM(E142:H142)</f>
        <v>112548</v>
      </c>
    </row>
    <row r="143" spans="1:9" x14ac:dyDescent="0.2">
      <c r="A143" s="33" t="s">
        <v>80</v>
      </c>
      <c r="B143" s="64"/>
      <c r="C143" s="34">
        <v>32297</v>
      </c>
      <c r="D143" s="34">
        <f t="shared" ref="D143:H143" si="79">SUM(D144,D147,D170)</f>
        <v>0</v>
      </c>
      <c r="E143" s="34">
        <f t="shared" si="79"/>
        <v>32297</v>
      </c>
      <c r="F143" s="34">
        <f t="shared" si="79"/>
        <v>80251</v>
      </c>
      <c r="G143" s="34">
        <f t="shared" si="79"/>
        <v>0</v>
      </c>
      <c r="H143" s="35">
        <f t="shared" si="79"/>
        <v>0</v>
      </c>
      <c r="I143" s="3">
        <f t="shared" si="78"/>
        <v>112548</v>
      </c>
    </row>
    <row r="144" spans="1:9" x14ac:dyDescent="0.2">
      <c r="A144" s="31" t="s">
        <v>30</v>
      </c>
      <c r="B144" s="55">
        <v>20</v>
      </c>
      <c r="C144" s="24">
        <v>4</v>
      </c>
      <c r="D144" s="24">
        <f t="shared" ref="D144:H144" si="80">SUM(D145)</f>
        <v>0</v>
      </c>
      <c r="E144" s="24">
        <f t="shared" si="80"/>
        <v>4</v>
      </c>
      <c r="F144" s="24">
        <f t="shared" si="80"/>
        <v>0</v>
      </c>
      <c r="G144" s="24">
        <f t="shared" si="80"/>
        <v>0</v>
      </c>
      <c r="H144" s="25">
        <f t="shared" si="80"/>
        <v>0</v>
      </c>
      <c r="I144" s="3">
        <f t="shared" si="78"/>
        <v>4</v>
      </c>
    </row>
    <row r="145" spans="1:9" x14ac:dyDescent="0.2">
      <c r="A145" s="27" t="s">
        <v>31</v>
      </c>
      <c r="B145" s="56" t="s">
        <v>32</v>
      </c>
      <c r="C145" s="21">
        <v>4</v>
      </c>
      <c r="D145" s="21">
        <f>SUM(D192,D240,D289)</f>
        <v>0</v>
      </c>
      <c r="E145" s="21">
        <f>C145+D145</f>
        <v>4</v>
      </c>
      <c r="F145" s="21">
        <f>SUM(F192,F240,F289)</f>
        <v>0</v>
      </c>
      <c r="G145" s="21">
        <f>SUM(G192,G240,G289)</f>
        <v>0</v>
      </c>
      <c r="H145" s="22">
        <f>SUM(H192,H240,H289)</f>
        <v>0</v>
      </c>
      <c r="I145" s="3">
        <f t="shared" si="78"/>
        <v>4</v>
      </c>
    </row>
    <row r="146" spans="1:9" hidden="1" x14ac:dyDescent="0.2">
      <c r="A146" s="27"/>
      <c r="B146" s="51"/>
      <c r="C146" s="21"/>
      <c r="D146" s="21"/>
      <c r="E146" s="21"/>
      <c r="F146" s="21"/>
      <c r="G146" s="21"/>
      <c r="H146" s="22"/>
      <c r="I146" s="3">
        <f t="shared" si="78"/>
        <v>0</v>
      </c>
    </row>
    <row r="147" spans="1:9" ht="25.5" x14ac:dyDescent="0.2">
      <c r="A147" s="31" t="s">
        <v>33</v>
      </c>
      <c r="B147" s="57">
        <v>58</v>
      </c>
      <c r="C147" s="24">
        <v>32293</v>
      </c>
      <c r="D147" s="24">
        <f t="shared" ref="D147:H147" si="81">SUM(D148,D155,D162)</f>
        <v>0</v>
      </c>
      <c r="E147" s="24">
        <f t="shared" si="81"/>
        <v>32293</v>
      </c>
      <c r="F147" s="24">
        <f t="shared" si="81"/>
        <v>80251</v>
      </c>
      <c r="G147" s="24">
        <f t="shared" si="81"/>
        <v>0</v>
      </c>
      <c r="H147" s="25">
        <f t="shared" si="81"/>
        <v>0</v>
      </c>
      <c r="I147" s="3">
        <f t="shared" si="78"/>
        <v>112544</v>
      </c>
    </row>
    <row r="148" spans="1:9" x14ac:dyDescent="0.2">
      <c r="A148" s="31" t="s">
        <v>34</v>
      </c>
      <c r="B148" s="58" t="s">
        <v>35</v>
      </c>
      <c r="C148" s="24">
        <v>32293</v>
      </c>
      <c r="D148" s="24">
        <f t="shared" ref="D148:H148" si="82">SUM(D152,D153,D154)</f>
        <v>0</v>
      </c>
      <c r="E148" s="24">
        <f t="shared" si="82"/>
        <v>32293</v>
      </c>
      <c r="F148" s="24">
        <f t="shared" si="82"/>
        <v>80251</v>
      </c>
      <c r="G148" s="24">
        <f t="shared" si="82"/>
        <v>0</v>
      </c>
      <c r="H148" s="25">
        <f t="shared" si="82"/>
        <v>0</v>
      </c>
      <c r="I148" s="3">
        <f t="shared" si="78"/>
        <v>112544</v>
      </c>
    </row>
    <row r="149" spans="1:9" hidden="1" x14ac:dyDescent="0.2">
      <c r="A149" s="32" t="s">
        <v>1</v>
      </c>
      <c r="B149" s="59"/>
      <c r="C149" s="24"/>
      <c r="D149" s="24"/>
      <c r="E149" s="24"/>
      <c r="F149" s="24"/>
      <c r="G149" s="24"/>
      <c r="H149" s="25"/>
      <c r="I149" s="3">
        <f t="shared" si="78"/>
        <v>0</v>
      </c>
    </row>
    <row r="150" spans="1:9" x14ac:dyDescent="0.2">
      <c r="A150" s="32" t="s">
        <v>36</v>
      </c>
      <c r="B150" s="59"/>
      <c r="C150" s="24">
        <v>189</v>
      </c>
      <c r="D150" s="24">
        <f t="shared" ref="D150:H150" si="83">D152+D153+D154-D151</f>
        <v>0</v>
      </c>
      <c r="E150" s="24">
        <f t="shared" si="83"/>
        <v>189</v>
      </c>
      <c r="F150" s="24">
        <f t="shared" si="83"/>
        <v>0</v>
      </c>
      <c r="G150" s="24">
        <f t="shared" si="83"/>
        <v>0</v>
      </c>
      <c r="H150" s="25">
        <f t="shared" si="83"/>
        <v>0</v>
      </c>
      <c r="I150" s="3">
        <f t="shared" si="78"/>
        <v>189</v>
      </c>
    </row>
    <row r="151" spans="1:9" x14ac:dyDescent="0.2">
      <c r="A151" s="32" t="s">
        <v>37</v>
      </c>
      <c r="B151" s="59"/>
      <c r="C151" s="24">
        <v>32104</v>
      </c>
      <c r="D151" s="24">
        <f t="shared" ref="D151:H154" si="84">SUM(D198,D246,D295)</f>
        <v>0</v>
      </c>
      <c r="E151" s="24">
        <f t="shared" si="84"/>
        <v>32104</v>
      </c>
      <c r="F151" s="24">
        <f t="shared" si="84"/>
        <v>80251</v>
      </c>
      <c r="G151" s="24">
        <f t="shared" si="84"/>
        <v>0</v>
      </c>
      <c r="H151" s="25">
        <f t="shared" si="84"/>
        <v>0</v>
      </c>
      <c r="I151" s="3">
        <f t="shared" si="78"/>
        <v>112355</v>
      </c>
    </row>
    <row r="152" spans="1:9" x14ac:dyDescent="0.2">
      <c r="A152" s="20" t="s">
        <v>38</v>
      </c>
      <c r="B152" s="60" t="s">
        <v>39</v>
      </c>
      <c r="C152" s="21">
        <v>16851</v>
      </c>
      <c r="D152" s="21">
        <f t="shared" si="84"/>
        <v>0</v>
      </c>
      <c r="E152" s="21">
        <f t="shared" ref="E152:E154" si="85">C152+D152</f>
        <v>16851</v>
      </c>
      <c r="F152" s="21">
        <f t="shared" si="84"/>
        <v>42700.3</v>
      </c>
      <c r="G152" s="21">
        <f t="shared" si="84"/>
        <v>0</v>
      </c>
      <c r="H152" s="22">
        <f t="shared" si="84"/>
        <v>0</v>
      </c>
      <c r="I152" s="3">
        <f t="shared" si="78"/>
        <v>59551.3</v>
      </c>
    </row>
    <row r="153" spans="1:9" x14ac:dyDescent="0.2">
      <c r="A153" s="20" t="s">
        <v>40</v>
      </c>
      <c r="B153" s="60" t="s">
        <v>41</v>
      </c>
      <c r="C153" s="21">
        <v>15342</v>
      </c>
      <c r="D153" s="21">
        <f t="shared" si="84"/>
        <v>0</v>
      </c>
      <c r="E153" s="21">
        <f t="shared" si="85"/>
        <v>15342</v>
      </c>
      <c r="F153" s="21">
        <f t="shared" si="84"/>
        <v>32640.7</v>
      </c>
      <c r="G153" s="21">
        <f t="shared" si="84"/>
        <v>0</v>
      </c>
      <c r="H153" s="22">
        <f t="shared" si="84"/>
        <v>0</v>
      </c>
      <c r="I153" s="3">
        <f t="shared" si="78"/>
        <v>47982.7</v>
      </c>
    </row>
    <row r="154" spans="1:9" x14ac:dyDescent="0.2">
      <c r="A154" s="20" t="s">
        <v>42</v>
      </c>
      <c r="B154" s="61" t="s">
        <v>43</v>
      </c>
      <c r="C154" s="21">
        <v>100</v>
      </c>
      <c r="D154" s="21">
        <f t="shared" si="84"/>
        <v>0</v>
      </c>
      <c r="E154" s="21">
        <f t="shared" si="85"/>
        <v>100</v>
      </c>
      <c r="F154" s="21">
        <f t="shared" si="84"/>
        <v>4910</v>
      </c>
      <c r="G154" s="21">
        <f t="shared" si="84"/>
        <v>0</v>
      </c>
      <c r="H154" s="22">
        <f t="shared" si="84"/>
        <v>0</v>
      </c>
      <c r="I154" s="3">
        <f t="shared" si="78"/>
        <v>5010</v>
      </c>
    </row>
    <row r="155" spans="1:9" hidden="1" x14ac:dyDescent="0.2">
      <c r="A155" s="31" t="s">
        <v>44</v>
      </c>
      <c r="B155" s="62" t="s">
        <v>45</v>
      </c>
      <c r="C155" s="24">
        <v>0</v>
      </c>
      <c r="D155" s="24">
        <f t="shared" ref="D155:H155" si="86">SUM(D159,D160,D161)</f>
        <v>0</v>
      </c>
      <c r="E155" s="24">
        <f t="shared" si="86"/>
        <v>0</v>
      </c>
      <c r="F155" s="24">
        <f t="shared" si="86"/>
        <v>0</v>
      </c>
      <c r="G155" s="24">
        <f t="shared" si="86"/>
        <v>0</v>
      </c>
      <c r="H155" s="25">
        <f t="shared" si="86"/>
        <v>0</v>
      </c>
      <c r="I155" s="3">
        <f t="shared" si="78"/>
        <v>0</v>
      </c>
    </row>
    <row r="156" spans="1:9" hidden="1" x14ac:dyDescent="0.2">
      <c r="A156" s="82" t="s">
        <v>1</v>
      </c>
      <c r="B156" s="62"/>
      <c r="C156" s="24"/>
      <c r="D156" s="24"/>
      <c r="E156" s="24"/>
      <c r="F156" s="24"/>
      <c r="G156" s="24"/>
      <c r="H156" s="25"/>
      <c r="I156" s="3">
        <f t="shared" si="78"/>
        <v>0</v>
      </c>
    </row>
    <row r="157" spans="1:9" hidden="1" x14ac:dyDescent="0.2">
      <c r="A157" s="32" t="s">
        <v>36</v>
      </c>
      <c r="B157" s="59"/>
      <c r="C157" s="24">
        <v>0</v>
      </c>
      <c r="D157" s="24">
        <f t="shared" ref="D157:H157" si="87">D159+D160+D161-D158</f>
        <v>0</v>
      </c>
      <c r="E157" s="24">
        <f t="shared" si="87"/>
        <v>0</v>
      </c>
      <c r="F157" s="24">
        <f t="shared" si="87"/>
        <v>0</v>
      </c>
      <c r="G157" s="24">
        <f t="shared" si="87"/>
        <v>0</v>
      </c>
      <c r="H157" s="25">
        <f t="shared" si="87"/>
        <v>0</v>
      </c>
      <c r="I157" s="3">
        <f t="shared" si="78"/>
        <v>0</v>
      </c>
    </row>
    <row r="158" spans="1:9" hidden="1" x14ac:dyDescent="0.2">
      <c r="A158" s="32" t="s">
        <v>37</v>
      </c>
      <c r="B158" s="59"/>
      <c r="C158" s="24">
        <v>0</v>
      </c>
      <c r="D158" s="24">
        <f t="shared" ref="D158:H161" si="88">SUM(D205,D253,D302)</f>
        <v>0</v>
      </c>
      <c r="E158" s="24">
        <f t="shared" si="88"/>
        <v>0</v>
      </c>
      <c r="F158" s="24">
        <f t="shared" si="88"/>
        <v>0</v>
      </c>
      <c r="G158" s="24">
        <f t="shared" si="88"/>
        <v>0</v>
      </c>
      <c r="H158" s="25">
        <f t="shared" si="88"/>
        <v>0</v>
      </c>
      <c r="I158" s="3">
        <f t="shared" si="78"/>
        <v>0</v>
      </c>
    </row>
    <row r="159" spans="1:9" hidden="1" x14ac:dyDescent="0.2">
      <c r="A159" s="20" t="s">
        <v>38</v>
      </c>
      <c r="B159" s="61" t="s">
        <v>46</v>
      </c>
      <c r="C159" s="21">
        <v>0</v>
      </c>
      <c r="D159" s="21">
        <f t="shared" si="88"/>
        <v>0</v>
      </c>
      <c r="E159" s="21">
        <f t="shared" ref="E159:E161" si="89">C159+D159</f>
        <v>0</v>
      </c>
      <c r="F159" s="21">
        <f t="shared" si="88"/>
        <v>0</v>
      </c>
      <c r="G159" s="21">
        <f t="shared" si="88"/>
        <v>0</v>
      </c>
      <c r="H159" s="22">
        <f t="shared" si="88"/>
        <v>0</v>
      </c>
      <c r="I159" s="3">
        <f t="shared" si="78"/>
        <v>0</v>
      </c>
    </row>
    <row r="160" spans="1:9" hidden="1" x14ac:dyDescent="0.2">
      <c r="A160" s="20" t="s">
        <v>40</v>
      </c>
      <c r="B160" s="61" t="s">
        <v>47</v>
      </c>
      <c r="C160" s="21">
        <v>0</v>
      </c>
      <c r="D160" s="21">
        <f t="shared" si="88"/>
        <v>0</v>
      </c>
      <c r="E160" s="21">
        <f t="shared" si="89"/>
        <v>0</v>
      </c>
      <c r="F160" s="21">
        <f t="shared" si="88"/>
        <v>0</v>
      </c>
      <c r="G160" s="21">
        <f t="shared" si="88"/>
        <v>0</v>
      </c>
      <c r="H160" s="22">
        <f t="shared" si="88"/>
        <v>0</v>
      </c>
      <c r="I160" s="3">
        <f t="shared" si="78"/>
        <v>0</v>
      </c>
    </row>
    <row r="161" spans="1:12" hidden="1" x14ac:dyDescent="0.2">
      <c r="A161" s="20" t="s">
        <v>42</v>
      </c>
      <c r="B161" s="61" t="s">
        <v>48</v>
      </c>
      <c r="C161" s="21">
        <v>0</v>
      </c>
      <c r="D161" s="21">
        <f t="shared" si="88"/>
        <v>0</v>
      </c>
      <c r="E161" s="21">
        <f t="shared" si="89"/>
        <v>0</v>
      </c>
      <c r="F161" s="21">
        <f t="shared" si="88"/>
        <v>0</v>
      </c>
      <c r="G161" s="21">
        <f t="shared" si="88"/>
        <v>0</v>
      </c>
      <c r="H161" s="22">
        <f t="shared" si="88"/>
        <v>0</v>
      </c>
      <c r="I161" s="3">
        <f t="shared" si="78"/>
        <v>0</v>
      </c>
    </row>
    <row r="162" spans="1:12" hidden="1" x14ac:dyDescent="0.2">
      <c r="A162" s="31" t="s">
        <v>49</v>
      </c>
      <c r="B162" s="63" t="s">
        <v>50</v>
      </c>
      <c r="C162" s="24">
        <v>0</v>
      </c>
      <c r="D162" s="24">
        <f t="shared" ref="D162:H162" si="90">SUM(D166,D167,D168)</f>
        <v>0</v>
      </c>
      <c r="E162" s="24">
        <f t="shared" si="90"/>
        <v>0</v>
      </c>
      <c r="F162" s="24">
        <f t="shared" si="90"/>
        <v>0</v>
      </c>
      <c r="G162" s="24">
        <f t="shared" si="90"/>
        <v>0</v>
      </c>
      <c r="H162" s="25">
        <f t="shared" si="90"/>
        <v>0</v>
      </c>
      <c r="I162" s="3">
        <f t="shared" si="78"/>
        <v>0</v>
      </c>
    </row>
    <row r="163" spans="1:12" hidden="1" x14ac:dyDescent="0.2">
      <c r="A163" s="82" t="s">
        <v>1</v>
      </c>
      <c r="B163" s="63"/>
      <c r="C163" s="24"/>
      <c r="D163" s="24"/>
      <c r="E163" s="24"/>
      <c r="F163" s="24"/>
      <c r="G163" s="24"/>
      <c r="H163" s="25"/>
      <c r="I163" s="3">
        <f t="shared" si="78"/>
        <v>0</v>
      </c>
    </row>
    <row r="164" spans="1:12" hidden="1" x14ac:dyDescent="0.2">
      <c r="A164" s="32" t="s">
        <v>36</v>
      </c>
      <c r="B164" s="59"/>
      <c r="C164" s="24">
        <v>0</v>
      </c>
      <c r="D164" s="24">
        <f t="shared" ref="D164:H164" si="91">D166+D167+D168-D165</f>
        <v>0</v>
      </c>
      <c r="E164" s="24">
        <f t="shared" si="91"/>
        <v>0</v>
      </c>
      <c r="F164" s="24">
        <f t="shared" si="91"/>
        <v>0</v>
      </c>
      <c r="G164" s="24">
        <f t="shared" si="91"/>
        <v>0</v>
      </c>
      <c r="H164" s="25">
        <f t="shared" si="91"/>
        <v>0</v>
      </c>
      <c r="I164" s="3">
        <f t="shared" si="78"/>
        <v>0</v>
      </c>
    </row>
    <row r="165" spans="1:12" hidden="1" x14ac:dyDescent="0.2">
      <c r="A165" s="32" t="s">
        <v>37</v>
      </c>
      <c r="B165" s="59"/>
      <c r="C165" s="24">
        <v>0</v>
      </c>
      <c r="D165" s="24">
        <f t="shared" ref="D165:H168" si="92">SUM(D212,D260,D309)</f>
        <v>0</v>
      </c>
      <c r="E165" s="24">
        <f t="shared" si="92"/>
        <v>0</v>
      </c>
      <c r="F165" s="24">
        <f t="shared" si="92"/>
        <v>0</v>
      </c>
      <c r="G165" s="24">
        <f t="shared" si="92"/>
        <v>0</v>
      </c>
      <c r="H165" s="25">
        <f t="shared" si="92"/>
        <v>0</v>
      </c>
      <c r="I165" s="3">
        <f t="shared" si="78"/>
        <v>0</v>
      </c>
    </row>
    <row r="166" spans="1:12" hidden="1" x14ac:dyDescent="0.2">
      <c r="A166" s="20" t="s">
        <v>38</v>
      </c>
      <c r="B166" s="61" t="s">
        <v>51</v>
      </c>
      <c r="C166" s="21">
        <v>0</v>
      </c>
      <c r="D166" s="21">
        <f t="shared" si="92"/>
        <v>0</v>
      </c>
      <c r="E166" s="21">
        <f t="shared" ref="E166:E168" si="93">C166+D166</f>
        <v>0</v>
      </c>
      <c r="F166" s="21">
        <f t="shared" si="92"/>
        <v>0</v>
      </c>
      <c r="G166" s="21">
        <f t="shared" si="92"/>
        <v>0</v>
      </c>
      <c r="H166" s="22">
        <f t="shared" si="92"/>
        <v>0</v>
      </c>
      <c r="I166" s="3">
        <f t="shared" si="78"/>
        <v>0</v>
      </c>
    </row>
    <row r="167" spans="1:12" hidden="1" x14ac:dyDescent="0.2">
      <c r="A167" s="20" t="s">
        <v>40</v>
      </c>
      <c r="B167" s="61" t="s">
        <v>52</v>
      </c>
      <c r="C167" s="21">
        <v>0</v>
      </c>
      <c r="D167" s="21">
        <f t="shared" si="92"/>
        <v>0</v>
      </c>
      <c r="E167" s="21">
        <f t="shared" si="93"/>
        <v>0</v>
      </c>
      <c r="F167" s="21">
        <f t="shared" si="92"/>
        <v>0</v>
      </c>
      <c r="G167" s="21">
        <f t="shared" si="92"/>
        <v>0</v>
      </c>
      <c r="H167" s="22">
        <f t="shared" si="92"/>
        <v>0</v>
      </c>
      <c r="I167" s="3">
        <f t="shared" si="78"/>
        <v>0</v>
      </c>
    </row>
    <row r="168" spans="1:12" hidden="1" x14ac:dyDescent="0.2">
      <c r="A168" s="20" t="s">
        <v>42</v>
      </c>
      <c r="B168" s="61" t="s">
        <v>53</v>
      </c>
      <c r="C168" s="21">
        <v>0</v>
      </c>
      <c r="D168" s="21">
        <f t="shared" si="92"/>
        <v>0</v>
      </c>
      <c r="E168" s="21">
        <f t="shared" si="93"/>
        <v>0</v>
      </c>
      <c r="F168" s="21">
        <f t="shared" si="92"/>
        <v>0</v>
      </c>
      <c r="G168" s="21">
        <f t="shared" si="92"/>
        <v>0</v>
      </c>
      <c r="H168" s="22">
        <f t="shared" si="92"/>
        <v>0</v>
      </c>
      <c r="I168" s="3">
        <f t="shared" si="78"/>
        <v>0</v>
      </c>
    </row>
    <row r="169" spans="1:12" hidden="1" x14ac:dyDescent="0.2">
      <c r="A169" s="83"/>
      <c r="B169" s="95"/>
      <c r="C169" s="21"/>
      <c r="D169" s="21"/>
      <c r="E169" s="21"/>
      <c r="F169" s="21"/>
      <c r="G169" s="21"/>
      <c r="H169" s="22"/>
      <c r="I169" s="3">
        <f t="shared" si="78"/>
        <v>0</v>
      </c>
    </row>
    <row r="170" spans="1:12" hidden="1" x14ac:dyDescent="0.2">
      <c r="A170" s="26" t="s">
        <v>54</v>
      </c>
      <c r="B170" s="63" t="s">
        <v>55</v>
      </c>
      <c r="C170" s="24">
        <v>0</v>
      </c>
      <c r="D170" s="24">
        <f>SUM(D217,D265,D314)</f>
        <v>0</v>
      </c>
      <c r="E170" s="24">
        <f>C170+D170</f>
        <v>0</v>
      </c>
      <c r="F170" s="24">
        <f>SUM(F217,F265,F314)</f>
        <v>0</v>
      </c>
      <c r="G170" s="24">
        <f>SUM(G217,G265,G314)</f>
        <v>0</v>
      </c>
      <c r="H170" s="25">
        <f>SUM(H217,H265,H314)</f>
        <v>0</v>
      </c>
      <c r="I170" s="3">
        <f t="shared" si="78"/>
        <v>0</v>
      </c>
    </row>
    <row r="171" spans="1:12" hidden="1" x14ac:dyDescent="0.2">
      <c r="A171" s="81"/>
      <c r="B171" s="95"/>
      <c r="C171" s="21"/>
      <c r="D171" s="21"/>
      <c r="E171" s="21"/>
      <c r="F171" s="21"/>
      <c r="G171" s="21"/>
      <c r="H171" s="22"/>
      <c r="I171" s="3">
        <f t="shared" si="78"/>
        <v>0</v>
      </c>
    </row>
    <row r="172" spans="1:12" s="6" customFormat="1" ht="25.5" x14ac:dyDescent="0.2">
      <c r="A172" s="77" t="s">
        <v>63</v>
      </c>
      <c r="B172" s="78"/>
      <c r="C172" s="79">
        <v>26660</v>
      </c>
      <c r="D172" s="79">
        <f t="shared" ref="D172:H172" si="94">D173</f>
        <v>0</v>
      </c>
      <c r="E172" s="79">
        <f t="shared" si="94"/>
        <v>26660</v>
      </c>
      <c r="F172" s="79">
        <f t="shared" si="94"/>
        <v>74190</v>
      </c>
      <c r="G172" s="79">
        <f t="shared" si="94"/>
        <v>0</v>
      </c>
      <c r="H172" s="80">
        <f t="shared" si="94"/>
        <v>0</v>
      </c>
      <c r="I172" s="19">
        <f t="shared" si="78"/>
        <v>100850</v>
      </c>
    </row>
    <row r="173" spans="1:12" s="40" customFormat="1" x14ac:dyDescent="0.2">
      <c r="A173" s="36" t="s">
        <v>61</v>
      </c>
      <c r="B173" s="65"/>
      <c r="C173" s="37">
        <v>26660</v>
      </c>
      <c r="D173" s="37">
        <f t="shared" ref="D173:H173" si="95">SUM(D174,D175,D176,D177)</f>
        <v>0</v>
      </c>
      <c r="E173" s="37">
        <f t="shared" si="95"/>
        <v>26660</v>
      </c>
      <c r="F173" s="37">
        <f t="shared" si="95"/>
        <v>74190</v>
      </c>
      <c r="G173" s="37">
        <f t="shared" si="95"/>
        <v>0</v>
      </c>
      <c r="H173" s="38">
        <f t="shared" si="95"/>
        <v>0</v>
      </c>
      <c r="I173" s="39">
        <f t="shared" si="78"/>
        <v>100850</v>
      </c>
    </row>
    <row r="174" spans="1:12" x14ac:dyDescent="0.2">
      <c r="A174" s="20" t="s">
        <v>6</v>
      </c>
      <c r="B174" s="48"/>
      <c r="C174" s="21">
        <v>6072.9</v>
      </c>
      <c r="D174" s="21"/>
      <c r="E174" s="21">
        <f>SUM(C174,D174)</f>
        <v>6072.9</v>
      </c>
      <c r="F174" s="21">
        <f>ROUND(74190*K174,)</f>
        <v>37488</v>
      </c>
      <c r="G174" s="21"/>
      <c r="H174" s="22"/>
      <c r="I174" s="3">
        <f t="shared" si="78"/>
        <v>43560.9</v>
      </c>
      <c r="K174" s="2">
        <v>0.50529999999999997</v>
      </c>
    </row>
    <row r="175" spans="1:12" hidden="1" x14ac:dyDescent="0.2">
      <c r="A175" s="20" t="s">
        <v>7</v>
      </c>
      <c r="B175" s="94"/>
      <c r="C175" s="21">
        <v>0</v>
      </c>
      <c r="D175" s="21"/>
      <c r="E175" s="21">
        <f t="shared" ref="E175:E176" si="96">SUM(C175,D175)</f>
        <v>0</v>
      </c>
      <c r="F175" s="21"/>
      <c r="G175" s="21"/>
      <c r="H175" s="22"/>
      <c r="I175" s="3">
        <f t="shared" si="78"/>
        <v>0</v>
      </c>
    </row>
    <row r="176" spans="1:12" ht="38.25" x14ac:dyDescent="0.2">
      <c r="A176" s="20" t="s">
        <v>8</v>
      </c>
      <c r="B176" s="48">
        <v>420269</v>
      </c>
      <c r="C176" s="21">
        <v>2730</v>
      </c>
      <c r="D176" s="21"/>
      <c r="E176" s="21">
        <f t="shared" si="96"/>
        <v>2730</v>
      </c>
      <c r="F176" s="21">
        <f>ROUND(74190*K176,)</f>
        <v>4867</v>
      </c>
      <c r="G176" s="21"/>
      <c r="H176" s="22"/>
      <c r="I176" s="3">
        <f t="shared" si="78"/>
        <v>7597</v>
      </c>
      <c r="K176" s="2">
        <v>6.5600000000000006E-2</v>
      </c>
      <c r="L176" s="2">
        <f>K176/(K176+K178)</f>
        <v>0.13260561956741462</v>
      </c>
    </row>
    <row r="177" spans="1:12" ht="25.5" x14ac:dyDescent="0.2">
      <c r="A177" s="23" t="s">
        <v>9</v>
      </c>
      <c r="B177" s="49" t="s">
        <v>10</v>
      </c>
      <c r="C177" s="24">
        <v>17857.099999999999</v>
      </c>
      <c r="D177" s="24">
        <f t="shared" ref="D177:H177" si="97">SUM(D178,D182,D186)</f>
        <v>0</v>
      </c>
      <c r="E177" s="24">
        <f t="shared" si="97"/>
        <v>17857.099999999999</v>
      </c>
      <c r="F177" s="24">
        <f t="shared" si="97"/>
        <v>31835</v>
      </c>
      <c r="G177" s="24">
        <f t="shared" si="97"/>
        <v>0</v>
      </c>
      <c r="H177" s="25">
        <f t="shared" si="97"/>
        <v>0</v>
      </c>
      <c r="I177" s="3">
        <f t="shared" si="78"/>
        <v>49692.1</v>
      </c>
    </row>
    <row r="178" spans="1:12" x14ac:dyDescent="0.2">
      <c r="A178" s="26" t="s">
        <v>11</v>
      </c>
      <c r="B178" s="50" t="s">
        <v>12</v>
      </c>
      <c r="C178" s="24">
        <v>17857.099999999999</v>
      </c>
      <c r="D178" s="24">
        <f t="shared" ref="D178:H178" si="98">SUM(D179:D181)</f>
        <v>0</v>
      </c>
      <c r="E178" s="24">
        <f t="shared" si="98"/>
        <v>17857.099999999999</v>
      </c>
      <c r="F178" s="24">
        <f t="shared" si="98"/>
        <v>31835</v>
      </c>
      <c r="G178" s="24">
        <f t="shared" si="98"/>
        <v>0</v>
      </c>
      <c r="H178" s="25">
        <f t="shared" si="98"/>
        <v>0</v>
      </c>
      <c r="I178" s="3">
        <f t="shared" si="78"/>
        <v>49692.1</v>
      </c>
      <c r="K178" s="2">
        <v>0.42909999999999998</v>
      </c>
      <c r="L178" s="2">
        <f>K178/(K176+K178)</f>
        <v>0.86739438043258543</v>
      </c>
    </row>
    <row r="179" spans="1:12" x14ac:dyDescent="0.2">
      <c r="A179" s="27" t="s">
        <v>13</v>
      </c>
      <c r="B179" s="51" t="s">
        <v>14</v>
      </c>
      <c r="C179" s="21">
        <v>17857.099999999999</v>
      </c>
      <c r="D179" s="21"/>
      <c r="E179" s="21">
        <f t="shared" ref="E179:E181" si="99">SUM(C179,D179)</f>
        <v>17857.099999999999</v>
      </c>
      <c r="F179" s="21">
        <f>ROUND(74190*K178,)</f>
        <v>31835</v>
      </c>
      <c r="G179" s="21"/>
      <c r="H179" s="22"/>
      <c r="I179" s="3">
        <f t="shared" si="78"/>
        <v>49692.1</v>
      </c>
    </row>
    <row r="180" spans="1:12" hidden="1" x14ac:dyDescent="0.2">
      <c r="A180" s="27" t="s">
        <v>15</v>
      </c>
      <c r="B180" s="52" t="s">
        <v>16</v>
      </c>
      <c r="C180" s="21">
        <v>0</v>
      </c>
      <c r="D180" s="21"/>
      <c r="E180" s="21">
        <f t="shared" si="99"/>
        <v>0</v>
      </c>
      <c r="F180" s="21"/>
      <c r="G180" s="21"/>
      <c r="H180" s="22"/>
      <c r="I180" s="3">
        <f t="shared" si="78"/>
        <v>0</v>
      </c>
    </row>
    <row r="181" spans="1:12" hidden="1" x14ac:dyDescent="0.2">
      <c r="A181" s="27" t="s">
        <v>17</v>
      </c>
      <c r="B181" s="52" t="s">
        <v>18</v>
      </c>
      <c r="C181" s="21">
        <v>0</v>
      </c>
      <c r="D181" s="21"/>
      <c r="E181" s="21">
        <f t="shared" si="99"/>
        <v>0</v>
      </c>
      <c r="F181" s="21"/>
      <c r="G181" s="21"/>
      <c r="H181" s="22"/>
      <c r="I181" s="3">
        <f t="shared" si="78"/>
        <v>0</v>
      </c>
    </row>
    <row r="182" spans="1:12" hidden="1" x14ac:dyDescent="0.2">
      <c r="A182" s="26" t="s">
        <v>19</v>
      </c>
      <c r="B182" s="53" t="s">
        <v>20</v>
      </c>
      <c r="C182" s="24">
        <v>0</v>
      </c>
      <c r="D182" s="24">
        <f t="shared" ref="D182:H182" si="100">SUM(D183:D185)</f>
        <v>0</v>
      </c>
      <c r="E182" s="24">
        <f t="shared" si="100"/>
        <v>0</v>
      </c>
      <c r="F182" s="24">
        <f t="shared" si="100"/>
        <v>0</v>
      </c>
      <c r="G182" s="24">
        <f t="shared" si="100"/>
        <v>0</v>
      </c>
      <c r="H182" s="25">
        <f t="shared" si="100"/>
        <v>0</v>
      </c>
      <c r="I182" s="3">
        <f t="shared" si="78"/>
        <v>0</v>
      </c>
    </row>
    <row r="183" spans="1:12" hidden="1" x14ac:dyDescent="0.2">
      <c r="A183" s="27" t="s">
        <v>13</v>
      </c>
      <c r="B183" s="52" t="s">
        <v>21</v>
      </c>
      <c r="C183" s="21">
        <v>0</v>
      </c>
      <c r="D183" s="21"/>
      <c r="E183" s="21">
        <f t="shared" ref="E183:E185" si="101">SUM(C183,D183)</f>
        <v>0</v>
      </c>
      <c r="F183" s="21"/>
      <c r="G183" s="21"/>
      <c r="H183" s="22"/>
      <c r="I183" s="3">
        <f t="shared" si="78"/>
        <v>0</v>
      </c>
    </row>
    <row r="184" spans="1:12" hidden="1" x14ac:dyDescent="0.2">
      <c r="A184" s="27" t="s">
        <v>15</v>
      </c>
      <c r="B184" s="52" t="s">
        <v>22</v>
      </c>
      <c r="C184" s="21">
        <v>0</v>
      </c>
      <c r="D184" s="21"/>
      <c r="E184" s="21">
        <f t="shared" si="101"/>
        <v>0</v>
      </c>
      <c r="F184" s="21"/>
      <c r="G184" s="21"/>
      <c r="H184" s="22"/>
      <c r="I184" s="3">
        <f t="shared" si="78"/>
        <v>0</v>
      </c>
    </row>
    <row r="185" spans="1:12" hidden="1" x14ac:dyDescent="0.2">
      <c r="A185" s="27" t="s">
        <v>17</v>
      </c>
      <c r="B185" s="52" t="s">
        <v>23</v>
      </c>
      <c r="C185" s="21">
        <v>0</v>
      </c>
      <c r="D185" s="21"/>
      <c r="E185" s="21">
        <f t="shared" si="101"/>
        <v>0</v>
      </c>
      <c r="F185" s="21"/>
      <c r="G185" s="21"/>
      <c r="H185" s="22"/>
      <c r="I185" s="3">
        <f t="shared" si="78"/>
        <v>0</v>
      </c>
    </row>
    <row r="186" spans="1:12" hidden="1" x14ac:dyDescent="0.2">
      <c r="A186" s="26" t="s">
        <v>24</v>
      </c>
      <c r="B186" s="53" t="s">
        <v>25</v>
      </c>
      <c r="C186" s="24">
        <v>0</v>
      </c>
      <c r="D186" s="24">
        <f t="shared" ref="D186:H186" si="102">SUM(D187:D189)</f>
        <v>0</v>
      </c>
      <c r="E186" s="24">
        <f t="shared" si="102"/>
        <v>0</v>
      </c>
      <c r="F186" s="24">
        <f t="shared" si="102"/>
        <v>0</v>
      </c>
      <c r="G186" s="24">
        <f t="shared" si="102"/>
        <v>0</v>
      </c>
      <c r="H186" s="25">
        <f t="shared" si="102"/>
        <v>0</v>
      </c>
      <c r="I186" s="3">
        <f t="shared" si="78"/>
        <v>0</v>
      </c>
    </row>
    <row r="187" spans="1:12" hidden="1" x14ac:dyDescent="0.2">
      <c r="A187" s="27" t="s">
        <v>13</v>
      </c>
      <c r="B187" s="52" t="s">
        <v>26</v>
      </c>
      <c r="C187" s="21">
        <v>0</v>
      </c>
      <c r="D187" s="21"/>
      <c r="E187" s="21">
        <f t="shared" ref="E187:E189" si="103">SUM(C187,D187)</f>
        <v>0</v>
      </c>
      <c r="F187" s="21"/>
      <c r="G187" s="21"/>
      <c r="H187" s="22"/>
      <c r="I187" s="3">
        <f t="shared" si="78"/>
        <v>0</v>
      </c>
    </row>
    <row r="188" spans="1:12" hidden="1" x14ac:dyDescent="0.2">
      <c r="A188" s="27" t="s">
        <v>15</v>
      </c>
      <c r="B188" s="52" t="s">
        <v>27</v>
      </c>
      <c r="C188" s="21">
        <v>0</v>
      </c>
      <c r="D188" s="21"/>
      <c r="E188" s="21">
        <f t="shared" si="103"/>
        <v>0</v>
      </c>
      <c r="F188" s="21"/>
      <c r="G188" s="21"/>
      <c r="H188" s="22"/>
      <c r="I188" s="3">
        <f t="shared" si="78"/>
        <v>0</v>
      </c>
    </row>
    <row r="189" spans="1:12" hidden="1" x14ac:dyDescent="0.2">
      <c r="A189" s="27" t="s">
        <v>17</v>
      </c>
      <c r="B189" s="52" t="s">
        <v>28</v>
      </c>
      <c r="C189" s="21">
        <v>0</v>
      </c>
      <c r="D189" s="21"/>
      <c r="E189" s="21">
        <f t="shared" si="103"/>
        <v>0</v>
      </c>
      <c r="F189" s="21"/>
      <c r="G189" s="21"/>
      <c r="H189" s="22"/>
      <c r="I189" s="3">
        <f t="shared" si="78"/>
        <v>0</v>
      </c>
    </row>
    <row r="190" spans="1:12" s="40" customFormat="1" x14ac:dyDescent="0.2">
      <c r="A190" s="36" t="s">
        <v>0</v>
      </c>
      <c r="B190" s="65"/>
      <c r="C190" s="37">
        <v>26660</v>
      </c>
      <c r="D190" s="37">
        <f t="shared" ref="D190:H190" si="104">SUM(D191,D194,D217)</f>
        <v>0</v>
      </c>
      <c r="E190" s="37">
        <f t="shared" si="104"/>
        <v>26660</v>
      </c>
      <c r="F190" s="37">
        <f t="shared" si="104"/>
        <v>74190</v>
      </c>
      <c r="G190" s="37">
        <f t="shared" si="104"/>
        <v>0</v>
      </c>
      <c r="H190" s="38">
        <f t="shared" si="104"/>
        <v>0</v>
      </c>
      <c r="I190" s="39">
        <f t="shared" si="78"/>
        <v>100850</v>
      </c>
    </row>
    <row r="191" spans="1:12" x14ac:dyDescent="0.2">
      <c r="A191" s="31" t="s">
        <v>30</v>
      </c>
      <c r="B191" s="55">
        <v>20</v>
      </c>
      <c r="C191" s="24">
        <v>2</v>
      </c>
      <c r="D191" s="24">
        <f t="shared" ref="D191:H191" si="105">SUM(D192)</f>
        <v>0</v>
      </c>
      <c r="E191" s="24">
        <f t="shared" si="105"/>
        <v>2</v>
      </c>
      <c r="F191" s="24">
        <f t="shared" si="105"/>
        <v>0</v>
      </c>
      <c r="G191" s="24">
        <f t="shared" si="105"/>
        <v>0</v>
      </c>
      <c r="H191" s="25">
        <f t="shared" si="105"/>
        <v>0</v>
      </c>
      <c r="I191" s="3">
        <f t="shared" si="78"/>
        <v>2</v>
      </c>
    </row>
    <row r="192" spans="1:12" x14ac:dyDescent="0.2">
      <c r="A192" s="27" t="s">
        <v>31</v>
      </c>
      <c r="B192" s="56" t="s">
        <v>32</v>
      </c>
      <c r="C192" s="21">
        <v>2</v>
      </c>
      <c r="D192" s="21"/>
      <c r="E192" s="21">
        <f>C192+D192</f>
        <v>2</v>
      </c>
      <c r="F192" s="21"/>
      <c r="G192" s="21"/>
      <c r="H192" s="22"/>
      <c r="I192" s="3">
        <f t="shared" si="78"/>
        <v>2</v>
      </c>
    </row>
    <row r="193" spans="1:11" hidden="1" x14ac:dyDescent="0.2">
      <c r="A193" s="27"/>
      <c r="B193" s="51"/>
      <c r="C193" s="21"/>
      <c r="D193" s="21"/>
      <c r="E193" s="21"/>
      <c r="F193" s="21"/>
      <c r="G193" s="21"/>
      <c r="H193" s="22"/>
      <c r="I193" s="3">
        <f t="shared" si="78"/>
        <v>0</v>
      </c>
    </row>
    <row r="194" spans="1:11" ht="25.5" x14ac:dyDescent="0.2">
      <c r="A194" s="31" t="s">
        <v>33</v>
      </c>
      <c r="B194" s="57">
        <v>58</v>
      </c>
      <c r="C194" s="24">
        <v>26658</v>
      </c>
      <c r="D194" s="24">
        <f t="shared" ref="D194:H194" si="106">SUM(D195,D202,D209)</f>
        <v>0</v>
      </c>
      <c r="E194" s="24">
        <f t="shared" si="106"/>
        <v>26658</v>
      </c>
      <c r="F194" s="24">
        <f t="shared" si="106"/>
        <v>74190</v>
      </c>
      <c r="G194" s="24">
        <f t="shared" si="106"/>
        <v>0</v>
      </c>
      <c r="H194" s="25">
        <f t="shared" si="106"/>
        <v>0</v>
      </c>
      <c r="I194" s="3">
        <f t="shared" si="78"/>
        <v>100848</v>
      </c>
    </row>
    <row r="195" spans="1:11" x14ac:dyDescent="0.2">
      <c r="A195" s="31" t="s">
        <v>34</v>
      </c>
      <c r="B195" s="58" t="s">
        <v>35</v>
      </c>
      <c r="C195" s="24">
        <v>26658</v>
      </c>
      <c r="D195" s="24">
        <f t="shared" ref="D195:H195" si="107">SUM(D199,D200,D201)</f>
        <v>0</v>
      </c>
      <c r="E195" s="24">
        <f t="shared" si="107"/>
        <v>26658</v>
      </c>
      <c r="F195" s="24">
        <f t="shared" si="107"/>
        <v>74190</v>
      </c>
      <c r="G195" s="24">
        <f t="shared" si="107"/>
        <v>0</v>
      </c>
      <c r="H195" s="25">
        <f t="shared" si="107"/>
        <v>0</v>
      </c>
      <c r="I195" s="3">
        <f t="shared" si="78"/>
        <v>100848</v>
      </c>
    </row>
    <row r="196" spans="1:11" hidden="1" x14ac:dyDescent="0.2">
      <c r="A196" s="32" t="s">
        <v>1</v>
      </c>
      <c r="B196" s="59"/>
      <c r="C196" s="24"/>
      <c r="D196" s="24"/>
      <c r="E196" s="24"/>
      <c r="F196" s="24"/>
      <c r="G196" s="24"/>
      <c r="H196" s="25"/>
      <c r="I196" s="3">
        <f t="shared" si="78"/>
        <v>0</v>
      </c>
    </row>
    <row r="197" spans="1:11" hidden="1" x14ac:dyDescent="0.2">
      <c r="A197" s="32" t="s">
        <v>36</v>
      </c>
      <c r="B197" s="59"/>
      <c r="C197" s="24">
        <v>0</v>
      </c>
      <c r="D197" s="24">
        <f t="shared" ref="D197:E197" si="108">D199+D200+D201-D198</f>
        <v>0</v>
      </c>
      <c r="E197" s="24">
        <f t="shared" si="108"/>
        <v>0</v>
      </c>
      <c r="F197" s="24">
        <f>F199+F200+F201-F198</f>
        <v>0</v>
      </c>
      <c r="G197" s="24">
        <f t="shared" ref="G197:H197" si="109">G199+G200+G201-G198</f>
        <v>0</v>
      </c>
      <c r="H197" s="25">
        <f t="shared" si="109"/>
        <v>0</v>
      </c>
      <c r="I197" s="3">
        <f t="shared" si="78"/>
        <v>0</v>
      </c>
    </row>
    <row r="198" spans="1:11" x14ac:dyDescent="0.2">
      <c r="A198" s="32" t="s">
        <v>37</v>
      </c>
      <c r="B198" s="59"/>
      <c r="C198" s="24">
        <v>26658</v>
      </c>
      <c r="D198" s="24"/>
      <c r="E198" s="24">
        <f>C198+D198</f>
        <v>26658</v>
      </c>
      <c r="F198" s="24">
        <v>74190</v>
      </c>
      <c r="G198" s="24"/>
      <c r="H198" s="25"/>
      <c r="I198" s="3">
        <f t="shared" si="78"/>
        <v>100848</v>
      </c>
    </row>
    <row r="199" spans="1:11" x14ac:dyDescent="0.2">
      <c r="A199" s="20" t="s">
        <v>38</v>
      </c>
      <c r="B199" s="60" t="s">
        <v>39</v>
      </c>
      <c r="C199" s="21">
        <v>15219</v>
      </c>
      <c r="D199" s="21"/>
      <c r="E199" s="21">
        <f t="shared" ref="E199:E201" si="110">C199+D199</f>
        <v>15219</v>
      </c>
      <c r="F199" s="21">
        <f>ROUND(74190*(J199+K199),)</f>
        <v>42355</v>
      </c>
      <c r="G199" s="21"/>
      <c r="H199" s="22"/>
      <c r="I199" s="3">
        <f t="shared" si="78"/>
        <v>57574</v>
      </c>
      <c r="J199" s="2">
        <v>0.50529999999999997</v>
      </c>
      <c r="K199" s="2">
        <v>6.5600000000000006E-2</v>
      </c>
    </row>
    <row r="200" spans="1:11" x14ac:dyDescent="0.2">
      <c r="A200" s="20" t="s">
        <v>40</v>
      </c>
      <c r="B200" s="60" t="s">
        <v>41</v>
      </c>
      <c r="C200" s="21">
        <v>11439</v>
      </c>
      <c r="D200" s="21"/>
      <c r="E200" s="21">
        <f t="shared" si="110"/>
        <v>11439</v>
      </c>
      <c r="F200" s="21">
        <f>ROUND(74190*(J200+K200),)</f>
        <v>31835</v>
      </c>
      <c r="G200" s="21"/>
      <c r="H200" s="22"/>
      <c r="I200" s="3">
        <f t="shared" si="78"/>
        <v>43274</v>
      </c>
      <c r="J200" s="2">
        <v>0.42909999999999998</v>
      </c>
    </row>
    <row r="201" spans="1:11" hidden="1" x14ac:dyDescent="0.2">
      <c r="A201" s="20" t="s">
        <v>42</v>
      </c>
      <c r="B201" s="61" t="s">
        <v>43</v>
      </c>
      <c r="C201" s="21">
        <v>0</v>
      </c>
      <c r="D201" s="21"/>
      <c r="E201" s="21">
        <f t="shared" si="110"/>
        <v>0</v>
      </c>
      <c r="F201" s="21"/>
      <c r="G201" s="21"/>
      <c r="H201" s="22"/>
      <c r="I201" s="3">
        <f t="shared" si="78"/>
        <v>0</v>
      </c>
    </row>
    <row r="202" spans="1:11" hidden="1" x14ac:dyDescent="0.2">
      <c r="A202" s="31" t="s">
        <v>44</v>
      </c>
      <c r="B202" s="62" t="s">
        <v>45</v>
      </c>
      <c r="C202" s="24">
        <v>0</v>
      </c>
      <c r="D202" s="24">
        <f t="shared" ref="D202:H202" si="111">SUM(D206,D207,D208)</f>
        <v>0</v>
      </c>
      <c r="E202" s="24">
        <f t="shared" si="111"/>
        <v>0</v>
      </c>
      <c r="F202" s="24">
        <f t="shared" si="111"/>
        <v>0</v>
      </c>
      <c r="G202" s="24">
        <f t="shared" si="111"/>
        <v>0</v>
      </c>
      <c r="H202" s="25">
        <f t="shared" si="111"/>
        <v>0</v>
      </c>
      <c r="I202" s="3">
        <f t="shared" si="78"/>
        <v>0</v>
      </c>
    </row>
    <row r="203" spans="1:11" hidden="1" x14ac:dyDescent="0.2">
      <c r="A203" s="82" t="s">
        <v>1</v>
      </c>
      <c r="B203" s="62"/>
      <c r="C203" s="24"/>
      <c r="D203" s="24"/>
      <c r="E203" s="24"/>
      <c r="F203" s="24"/>
      <c r="G203" s="24"/>
      <c r="H203" s="25"/>
      <c r="I203" s="3">
        <f t="shared" si="78"/>
        <v>0</v>
      </c>
    </row>
    <row r="204" spans="1:11" hidden="1" x14ac:dyDescent="0.2">
      <c r="A204" s="32" t="s">
        <v>36</v>
      </c>
      <c r="B204" s="59"/>
      <c r="C204" s="24">
        <v>0</v>
      </c>
      <c r="D204" s="24">
        <f t="shared" ref="D204:H204" si="112">D206+D207+D208-D205</f>
        <v>0</v>
      </c>
      <c r="E204" s="24">
        <f t="shared" si="112"/>
        <v>0</v>
      </c>
      <c r="F204" s="24">
        <f t="shared" si="112"/>
        <v>0</v>
      </c>
      <c r="G204" s="24">
        <f t="shared" si="112"/>
        <v>0</v>
      </c>
      <c r="H204" s="25">
        <f t="shared" si="112"/>
        <v>0</v>
      </c>
      <c r="I204" s="3">
        <f t="shared" si="78"/>
        <v>0</v>
      </c>
    </row>
    <row r="205" spans="1:11" hidden="1" x14ac:dyDescent="0.2">
      <c r="A205" s="32" t="s">
        <v>37</v>
      </c>
      <c r="B205" s="59"/>
      <c r="C205" s="24"/>
      <c r="D205" s="24"/>
      <c r="E205" s="24"/>
      <c r="F205" s="24"/>
      <c r="G205" s="24"/>
      <c r="H205" s="25"/>
      <c r="I205" s="3">
        <f t="shared" si="78"/>
        <v>0</v>
      </c>
    </row>
    <row r="206" spans="1:11" hidden="1" x14ac:dyDescent="0.2">
      <c r="A206" s="20" t="s">
        <v>38</v>
      </c>
      <c r="B206" s="61" t="s">
        <v>46</v>
      </c>
      <c r="C206" s="21">
        <v>0</v>
      </c>
      <c r="D206" s="21"/>
      <c r="E206" s="21">
        <f t="shared" ref="E206:E208" si="113">C206+D206</f>
        <v>0</v>
      </c>
      <c r="F206" s="21"/>
      <c r="G206" s="21"/>
      <c r="H206" s="22"/>
      <c r="I206" s="3">
        <f t="shared" ref="I206:I269" si="114">SUM(E206:H206)</f>
        <v>0</v>
      </c>
    </row>
    <row r="207" spans="1:11" hidden="1" x14ac:dyDescent="0.2">
      <c r="A207" s="20" t="s">
        <v>40</v>
      </c>
      <c r="B207" s="61" t="s">
        <v>47</v>
      </c>
      <c r="C207" s="21">
        <v>0</v>
      </c>
      <c r="D207" s="21"/>
      <c r="E207" s="21">
        <f t="shared" si="113"/>
        <v>0</v>
      </c>
      <c r="F207" s="21"/>
      <c r="G207" s="21"/>
      <c r="H207" s="22"/>
      <c r="I207" s="3">
        <f t="shared" si="114"/>
        <v>0</v>
      </c>
    </row>
    <row r="208" spans="1:11" hidden="1" x14ac:dyDescent="0.2">
      <c r="A208" s="20" t="s">
        <v>42</v>
      </c>
      <c r="B208" s="61" t="s">
        <v>48</v>
      </c>
      <c r="C208" s="21">
        <v>0</v>
      </c>
      <c r="D208" s="21"/>
      <c r="E208" s="21">
        <f t="shared" si="113"/>
        <v>0</v>
      </c>
      <c r="F208" s="21"/>
      <c r="G208" s="21"/>
      <c r="H208" s="22"/>
      <c r="I208" s="3">
        <f t="shared" si="114"/>
        <v>0</v>
      </c>
    </row>
    <row r="209" spans="1:9" hidden="1" x14ac:dyDescent="0.2">
      <c r="A209" s="31" t="s">
        <v>49</v>
      </c>
      <c r="B209" s="63" t="s">
        <v>50</v>
      </c>
      <c r="C209" s="24">
        <v>0</v>
      </c>
      <c r="D209" s="24">
        <f t="shared" ref="D209:H209" si="115">SUM(D213,D214,D215)</f>
        <v>0</v>
      </c>
      <c r="E209" s="24">
        <f t="shared" si="115"/>
        <v>0</v>
      </c>
      <c r="F209" s="24">
        <f t="shared" si="115"/>
        <v>0</v>
      </c>
      <c r="G209" s="24">
        <f t="shared" si="115"/>
        <v>0</v>
      </c>
      <c r="H209" s="25">
        <f t="shared" si="115"/>
        <v>0</v>
      </c>
      <c r="I209" s="3">
        <f t="shared" si="114"/>
        <v>0</v>
      </c>
    </row>
    <row r="210" spans="1:9" hidden="1" x14ac:dyDescent="0.2">
      <c r="A210" s="82" t="s">
        <v>1</v>
      </c>
      <c r="B210" s="63"/>
      <c r="C210" s="24"/>
      <c r="D210" s="24"/>
      <c r="E210" s="24"/>
      <c r="F210" s="24"/>
      <c r="G210" s="24"/>
      <c r="H210" s="25"/>
      <c r="I210" s="3">
        <f t="shared" si="114"/>
        <v>0</v>
      </c>
    </row>
    <row r="211" spans="1:9" hidden="1" x14ac:dyDescent="0.2">
      <c r="A211" s="32" t="s">
        <v>36</v>
      </c>
      <c r="B211" s="59"/>
      <c r="C211" s="24">
        <v>0</v>
      </c>
      <c r="D211" s="24">
        <f t="shared" ref="D211:H211" si="116">D213+D214+D215-D212</f>
        <v>0</v>
      </c>
      <c r="E211" s="24">
        <f t="shared" si="116"/>
        <v>0</v>
      </c>
      <c r="F211" s="24">
        <f t="shared" si="116"/>
        <v>0</v>
      </c>
      <c r="G211" s="24">
        <f t="shared" si="116"/>
        <v>0</v>
      </c>
      <c r="H211" s="25">
        <f t="shared" si="116"/>
        <v>0</v>
      </c>
      <c r="I211" s="3">
        <f t="shared" si="114"/>
        <v>0</v>
      </c>
    </row>
    <row r="212" spans="1:9" hidden="1" x14ac:dyDescent="0.2">
      <c r="A212" s="32" t="s">
        <v>37</v>
      </c>
      <c r="B212" s="59"/>
      <c r="C212" s="24"/>
      <c r="D212" s="24"/>
      <c r="E212" s="24"/>
      <c r="F212" s="24"/>
      <c r="G212" s="24"/>
      <c r="H212" s="25"/>
      <c r="I212" s="3">
        <f t="shared" si="114"/>
        <v>0</v>
      </c>
    </row>
    <row r="213" spans="1:9" hidden="1" x14ac:dyDescent="0.2">
      <c r="A213" s="20" t="s">
        <v>38</v>
      </c>
      <c r="B213" s="61" t="s">
        <v>51</v>
      </c>
      <c r="C213" s="21">
        <v>0</v>
      </c>
      <c r="D213" s="21"/>
      <c r="E213" s="21">
        <f t="shared" ref="E213:E215" si="117">C213+D213</f>
        <v>0</v>
      </c>
      <c r="F213" s="21"/>
      <c r="G213" s="21"/>
      <c r="H213" s="22"/>
      <c r="I213" s="3">
        <f t="shared" si="114"/>
        <v>0</v>
      </c>
    </row>
    <row r="214" spans="1:9" hidden="1" x14ac:dyDescent="0.2">
      <c r="A214" s="20" t="s">
        <v>40</v>
      </c>
      <c r="B214" s="61" t="s">
        <v>52</v>
      </c>
      <c r="C214" s="21">
        <v>0</v>
      </c>
      <c r="D214" s="21"/>
      <c r="E214" s="21">
        <f t="shared" si="117"/>
        <v>0</v>
      </c>
      <c r="F214" s="21"/>
      <c r="G214" s="21"/>
      <c r="H214" s="22"/>
      <c r="I214" s="3">
        <f t="shared" si="114"/>
        <v>0</v>
      </c>
    </row>
    <row r="215" spans="1:9" hidden="1" x14ac:dyDescent="0.2">
      <c r="A215" s="20" t="s">
        <v>42</v>
      </c>
      <c r="B215" s="61" t="s">
        <v>53</v>
      </c>
      <c r="C215" s="21">
        <v>0</v>
      </c>
      <c r="D215" s="21"/>
      <c r="E215" s="21">
        <f t="shared" si="117"/>
        <v>0</v>
      </c>
      <c r="F215" s="21"/>
      <c r="G215" s="21"/>
      <c r="H215" s="22"/>
      <c r="I215" s="3">
        <f t="shared" si="114"/>
        <v>0</v>
      </c>
    </row>
    <row r="216" spans="1:9" hidden="1" x14ac:dyDescent="0.2">
      <c r="A216" s="83"/>
      <c r="B216" s="95"/>
      <c r="C216" s="21"/>
      <c r="D216" s="21"/>
      <c r="E216" s="21"/>
      <c r="F216" s="21"/>
      <c r="G216" s="21"/>
      <c r="H216" s="22"/>
      <c r="I216" s="3">
        <f t="shared" si="114"/>
        <v>0</v>
      </c>
    </row>
    <row r="217" spans="1:9" hidden="1" x14ac:dyDescent="0.2">
      <c r="A217" s="26" t="s">
        <v>54</v>
      </c>
      <c r="B217" s="63" t="s">
        <v>55</v>
      </c>
      <c r="C217" s="24">
        <v>0</v>
      </c>
      <c r="D217" s="24"/>
      <c r="E217" s="24">
        <f>C217+D217</f>
        <v>0</v>
      </c>
      <c r="F217" s="24"/>
      <c r="G217" s="24"/>
      <c r="H217" s="25"/>
      <c r="I217" s="3">
        <f t="shared" si="114"/>
        <v>0</v>
      </c>
    </row>
    <row r="218" spans="1:9" hidden="1" x14ac:dyDescent="0.2">
      <c r="A218" s="83"/>
      <c r="B218" s="95"/>
      <c r="C218" s="21"/>
      <c r="D218" s="21"/>
      <c r="E218" s="21"/>
      <c r="F218" s="21"/>
      <c r="G218" s="21"/>
      <c r="H218" s="22"/>
      <c r="I218" s="3">
        <f t="shared" si="114"/>
        <v>0</v>
      </c>
    </row>
    <row r="219" spans="1:9" hidden="1" x14ac:dyDescent="0.2">
      <c r="A219" s="26" t="s">
        <v>56</v>
      </c>
      <c r="B219" s="63"/>
      <c r="C219" s="24">
        <v>0</v>
      </c>
      <c r="D219" s="24">
        <f t="shared" ref="D219:H219" si="118">D172-D190</f>
        <v>0</v>
      </c>
      <c r="E219" s="24">
        <f t="shared" si="118"/>
        <v>0</v>
      </c>
      <c r="F219" s="24">
        <f t="shared" si="118"/>
        <v>0</v>
      </c>
      <c r="G219" s="24">
        <f t="shared" si="118"/>
        <v>0</v>
      </c>
      <c r="H219" s="25">
        <f t="shared" si="118"/>
        <v>0</v>
      </c>
      <c r="I219" s="3">
        <f t="shared" si="114"/>
        <v>0</v>
      </c>
    </row>
    <row r="220" spans="1:9" s="6" customFormat="1" ht="25.5" x14ac:dyDescent="0.2">
      <c r="A220" s="77" t="s">
        <v>70</v>
      </c>
      <c r="B220" s="78"/>
      <c r="C220" s="79">
        <v>5446</v>
      </c>
      <c r="D220" s="79">
        <f t="shared" ref="D220:H220" si="119">SUM(D221)</f>
        <v>0</v>
      </c>
      <c r="E220" s="79">
        <f t="shared" si="119"/>
        <v>5446</v>
      </c>
      <c r="F220" s="79">
        <f t="shared" si="119"/>
        <v>6061</v>
      </c>
      <c r="G220" s="79">
        <f t="shared" si="119"/>
        <v>0</v>
      </c>
      <c r="H220" s="80">
        <f t="shared" si="119"/>
        <v>0</v>
      </c>
      <c r="I220" s="19">
        <f t="shared" si="114"/>
        <v>11507</v>
      </c>
    </row>
    <row r="221" spans="1:9" s="40" customFormat="1" x14ac:dyDescent="0.2">
      <c r="A221" s="36" t="s">
        <v>61</v>
      </c>
      <c r="B221" s="65"/>
      <c r="C221" s="37">
        <v>5446</v>
      </c>
      <c r="D221" s="37">
        <f t="shared" ref="D221:H221" si="120">SUM(D222,D223,D224,D225)</f>
        <v>0</v>
      </c>
      <c r="E221" s="37">
        <f t="shared" si="120"/>
        <v>5446</v>
      </c>
      <c r="F221" s="37">
        <f t="shared" si="120"/>
        <v>6061</v>
      </c>
      <c r="G221" s="37">
        <f t="shared" si="120"/>
        <v>0</v>
      </c>
      <c r="H221" s="38">
        <f t="shared" si="120"/>
        <v>0</v>
      </c>
      <c r="I221" s="39">
        <f t="shared" si="114"/>
        <v>11507</v>
      </c>
    </row>
    <row r="222" spans="1:9" x14ac:dyDescent="0.2">
      <c r="A222" s="20" t="s">
        <v>6</v>
      </c>
      <c r="B222" s="48"/>
      <c r="C222" s="21">
        <v>207</v>
      </c>
      <c r="D222" s="21"/>
      <c r="E222" s="21">
        <f>SUM(C222,D222)</f>
        <v>207</v>
      </c>
      <c r="F222" s="21">
        <f>891+4019+ROUND((5170-4019)*0.02,)</f>
        <v>4933</v>
      </c>
      <c r="G222" s="21"/>
      <c r="H222" s="22"/>
      <c r="I222" s="3">
        <f t="shared" si="114"/>
        <v>5140</v>
      </c>
    </row>
    <row r="223" spans="1:9" hidden="1" x14ac:dyDescent="0.2">
      <c r="A223" s="20" t="s">
        <v>7</v>
      </c>
      <c r="B223" s="94"/>
      <c r="C223" s="21">
        <v>0</v>
      </c>
      <c r="D223" s="21"/>
      <c r="E223" s="21">
        <f t="shared" ref="E223:E224" si="121">SUM(C223,D223)</f>
        <v>0</v>
      </c>
      <c r="F223" s="21"/>
      <c r="G223" s="21"/>
      <c r="H223" s="22"/>
      <c r="I223" s="3">
        <f t="shared" si="114"/>
        <v>0</v>
      </c>
    </row>
    <row r="224" spans="1:9" ht="38.25" x14ac:dyDescent="0.2">
      <c r="A224" s="20" t="s">
        <v>8</v>
      </c>
      <c r="B224" s="48">
        <v>420269</v>
      </c>
      <c r="C224" s="21">
        <v>1497</v>
      </c>
      <c r="D224" s="21"/>
      <c r="E224" s="21">
        <f t="shared" si="121"/>
        <v>1497</v>
      </c>
      <c r="F224" s="21">
        <f>ROUND((5170-4019)*0.28,)</f>
        <v>322</v>
      </c>
      <c r="G224" s="21"/>
      <c r="H224" s="22"/>
      <c r="I224" s="3">
        <f t="shared" si="114"/>
        <v>1819</v>
      </c>
    </row>
    <row r="225" spans="1:9" ht="25.5" x14ac:dyDescent="0.2">
      <c r="A225" s="23" t="s">
        <v>9</v>
      </c>
      <c r="B225" s="49" t="s">
        <v>10</v>
      </c>
      <c r="C225" s="24">
        <v>3742</v>
      </c>
      <c r="D225" s="24">
        <f t="shared" ref="D225:H225" si="122">SUM(D226,D230,D234)</f>
        <v>0</v>
      </c>
      <c r="E225" s="24">
        <f t="shared" si="122"/>
        <v>3742</v>
      </c>
      <c r="F225" s="24">
        <f t="shared" si="122"/>
        <v>806</v>
      </c>
      <c r="G225" s="24">
        <f t="shared" si="122"/>
        <v>0</v>
      </c>
      <c r="H225" s="25">
        <f t="shared" si="122"/>
        <v>0</v>
      </c>
      <c r="I225" s="3">
        <f t="shared" si="114"/>
        <v>4548</v>
      </c>
    </row>
    <row r="226" spans="1:9" x14ac:dyDescent="0.2">
      <c r="A226" s="26" t="s">
        <v>11</v>
      </c>
      <c r="B226" s="50" t="s">
        <v>12</v>
      </c>
      <c r="C226" s="24">
        <v>3742</v>
      </c>
      <c r="D226" s="24">
        <f t="shared" ref="D226:H226" si="123">SUM(D227:D229)</f>
        <v>0</v>
      </c>
      <c r="E226" s="24">
        <f t="shared" si="123"/>
        <v>3742</v>
      </c>
      <c r="F226" s="24">
        <f t="shared" si="123"/>
        <v>806</v>
      </c>
      <c r="G226" s="24">
        <f t="shared" si="123"/>
        <v>0</v>
      </c>
      <c r="H226" s="25">
        <f t="shared" si="123"/>
        <v>0</v>
      </c>
      <c r="I226" s="3">
        <f t="shared" si="114"/>
        <v>4548</v>
      </c>
    </row>
    <row r="227" spans="1:9" x14ac:dyDescent="0.2">
      <c r="A227" s="27" t="s">
        <v>13</v>
      </c>
      <c r="B227" s="51" t="s">
        <v>14</v>
      </c>
      <c r="C227" s="21">
        <v>3688</v>
      </c>
      <c r="D227" s="21"/>
      <c r="E227" s="21">
        <f t="shared" ref="E227:E229" si="124">SUM(C227,D227)</f>
        <v>3688</v>
      </c>
      <c r="F227" s="21">
        <f>ROUND((5170-4019)*0.7,)</f>
        <v>806</v>
      </c>
      <c r="G227" s="21"/>
      <c r="H227" s="22"/>
      <c r="I227" s="3">
        <f t="shared" si="114"/>
        <v>4494</v>
      </c>
    </row>
    <row r="228" spans="1:9" x14ac:dyDescent="0.2">
      <c r="A228" s="27" t="s">
        <v>15</v>
      </c>
      <c r="B228" s="52" t="s">
        <v>16</v>
      </c>
      <c r="C228" s="21">
        <v>54</v>
      </c>
      <c r="D228" s="21"/>
      <c r="E228" s="21">
        <f t="shared" si="124"/>
        <v>54</v>
      </c>
      <c r="F228" s="21"/>
      <c r="G228" s="21"/>
      <c r="H228" s="22"/>
      <c r="I228" s="3">
        <f t="shared" si="114"/>
        <v>54</v>
      </c>
    </row>
    <row r="229" spans="1:9" hidden="1" x14ac:dyDescent="0.2">
      <c r="A229" s="27" t="s">
        <v>17</v>
      </c>
      <c r="B229" s="52" t="s">
        <v>18</v>
      </c>
      <c r="C229" s="21">
        <v>0</v>
      </c>
      <c r="D229" s="21"/>
      <c r="E229" s="21">
        <f t="shared" si="124"/>
        <v>0</v>
      </c>
      <c r="F229" s="21"/>
      <c r="G229" s="21"/>
      <c r="H229" s="22"/>
      <c r="I229" s="3">
        <f t="shared" si="114"/>
        <v>0</v>
      </c>
    </row>
    <row r="230" spans="1:9" hidden="1" x14ac:dyDescent="0.2">
      <c r="A230" s="26" t="s">
        <v>19</v>
      </c>
      <c r="B230" s="53" t="s">
        <v>20</v>
      </c>
      <c r="C230" s="24">
        <v>0</v>
      </c>
      <c r="D230" s="24">
        <f t="shared" ref="D230:H230" si="125">SUM(D231:D233)</f>
        <v>0</v>
      </c>
      <c r="E230" s="24">
        <f t="shared" si="125"/>
        <v>0</v>
      </c>
      <c r="F230" s="24">
        <f t="shared" si="125"/>
        <v>0</v>
      </c>
      <c r="G230" s="24">
        <f t="shared" si="125"/>
        <v>0</v>
      </c>
      <c r="H230" s="25">
        <f t="shared" si="125"/>
        <v>0</v>
      </c>
      <c r="I230" s="3">
        <f t="shared" si="114"/>
        <v>0</v>
      </c>
    </row>
    <row r="231" spans="1:9" hidden="1" x14ac:dyDescent="0.2">
      <c r="A231" s="27" t="s">
        <v>13</v>
      </c>
      <c r="B231" s="52" t="s">
        <v>21</v>
      </c>
      <c r="C231" s="21">
        <v>0</v>
      </c>
      <c r="D231" s="21"/>
      <c r="E231" s="21">
        <f t="shared" ref="E231:E233" si="126">SUM(C231,D231)</f>
        <v>0</v>
      </c>
      <c r="F231" s="21"/>
      <c r="G231" s="21"/>
      <c r="H231" s="22"/>
      <c r="I231" s="3">
        <f t="shared" si="114"/>
        <v>0</v>
      </c>
    </row>
    <row r="232" spans="1:9" hidden="1" x14ac:dyDescent="0.2">
      <c r="A232" s="27" t="s">
        <v>15</v>
      </c>
      <c r="B232" s="52" t="s">
        <v>22</v>
      </c>
      <c r="C232" s="21">
        <v>0</v>
      </c>
      <c r="D232" s="21"/>
      <c r="E232" s="21">
        <f t="shared" si="126"/>
        <v>0</v>
      </c>
      <c r="F232" s="21"/>
      <c r="G232" s="21"/>
      <c r="H232" s="22"/>
      <c r="I232" s="3">
        <f t="shared" si="114"/>
        <v>0</v>
      </c>
    </row>
    <row r="233" spans="1:9" hidden="1" x14ac:dyDescent="0.2">
      <c r="A233" s="27" t="s">
        <v>17</v>
      </c>
      <c r="B233" s="52" t="s">
        <v>23</v>
      </c>
      <c r="C233" s="21">
        <v>0</v>
      </c>
      <c r="D233" s="21"/>
      <c r="E233" s="21">
        <f t="shared" si="126"/>
        <v>0</v>
      </c>
      <c r="F233" s="21"/>
      <c r="G233" s="21"/>
      <c r="H233" s="22"/>
      <c r="I233" s="3">
        <f t="shared" si="114"/>
        <v>0</v>
      </c>
    </row>
    <row r="234" spans="1:9" hidden="1" x14ac:dyDescent="0.2">
      <c r="A234" s="26" t="s">
        <v>24</v>
      </c>
      <c r="B234" s="53" t="s">
        <v>25</v>
      </c>
      <c r="C234" s="24">
        <v>0</v>
      </c>
      <c r="D234" s="24">
        <f t="shared" ref="D234:H234" si="127">SUM(D235:D237)</f>
        <v>0</v>
      </c>
      <c r="E234" s="24">
        <f t="shared" si="127"/>
        <v>0</v>
      </c>
      <c r="F234" s="24">
        <f t="shared" si="127"/>
        <v>0</v>
      </c>
      <c r="G234" s="24">
        <f t="shared" si="127"/>
        <v>0</v>
      </c>
      <c r="H234" s="25">
        <f t="shared" si="127"/>
        <v>0</v>
      </c>
      <c r="I234" s="3">
        <f t="shared" si="114"/>
        <v>0</v>
      </c>
    </row>
    <row r="235" spans="1:9" hidden="1" x14ac:dyDescent="0.2">
      <c r="A235" s="27" t="s">
        <v>13</v>
      </c>
      <c r="B235" s="52" t="s">
        <v>26</v>
      </c>
      <c r="C235" s="21">
        <v>0</v>
      </c>
      <c r="D235" s="21"/>
      <c r="E235" s="21">
        <f t="shared" ref="E235:E237" si="128">SUM(C235,D235)</f>
        <v>0</v>
      </c>
      <c r="F235" s="21"/>
      <c r="G235" s="21"/>
      <c r="H235" s="22"/>
      <c r="I235" s="3">
        <f t="shared" si="114"/>
        <v>0</v>
      </c>
    </row>
    <row r="236" spans="1:9" hidden="1" x14ac:dyDescent="0.2">
      <c r="A236" s="27" t="s">
        <v>15</v>
      </c>
      <c r="B236" s="52" t="s">
        <v>27</v>
      </c>
      <c r="C236" s="21">
        <v>0</v>
      </c>
      <c r="D236" s="21"/>
      <c r="E236" s="21">
        <f t="shared" si="128"/>
        <v>0</v>
      </c>
      <c r="F236" s="21"/>
      <c r="G236" s="21"/>
      <c r="H236" s="22"/>
      <c r="I236" s="3">
        <f t="shared" si="114"/>
        <v>0</v>
      </c>
    </row>
    <row r="237" spans="1:9" hidden="1" x14ac:dyDescent="0.2">
      <c r="A237" s="27" t="s">
        <v>17</v>
      </c>
      <c r="B237" s="52" t="s">
        <v>28</v>
      </c>
      <c r="C237" s="21">
        <v>0</v>
      </c>
      <c r="D237" s="21"/>
      <c r="E237" s="21">
        <f t="shared" si="128"/>
        <v>0</v>
      </c>
      <c r="F237" s="21"/>
      <c r="G237" s="21"/>
      <c r="H237" s="22"/>
      <c r="I237" s="3">
        <f t="shared" si="114"/>
        <v>0</v>
      </c>
    </row>
    <row r="238" spans="1:9" s="40" customFormat="1" x14ac:dyDescent="0.2">
      <c r="A238" s="36" t="s">
        <v>80</v>
      </c>
      <c r="B238" s="65"/>
      <c r="C238" s="37">
        <v>5446</v>
      </c>
      <c r="D238" s="37">
        <f t="shared" ref="D238:H238" si="129">SUM(D239,D242,D265)</f>
        <v>0</v>
      </c>
      <c r="E238" s="37">
        <f t="shared" si="129"/>
        <v>5446</v>
      </c>
      <c r="F238" s="37">
        <f t="shared" si="129"/>
        <v>6061</v>
      </c>
      <c r="G238" s="37">
        <f t="shared" si="129"/>
        <v>0</v>
      </c>
      <c r="H238" s="38">
        <f t="shared" si="129"/>
        <v>0</v>
      </c>
      <c r="I238" s="39">
        <f t="shared" si="114"/>
        <v>11507</v>
      </c>
    </row>
    <row r="239" spans="1:9" hidden="1" x14ac:dyDescent="0.2">
      <c r="A239" s="31" t="s">
        <v>30</v>
      </c>
      <c r="B239" s="55">
        <v>20</v>
      </c>
      <c r="C239" s="24">
        <v>0</v>
      </c>
      <c r="D239" s="24">
        <f t="shared" ref="D239:H239" si="130">SUM(D240)</f>
        <v>0</v>
      </c>
      <c r="E239" s="24">
        <f t="shared" si="130"/>
        <v>0</v>
      </c>
      <c r="F239" s="24">
        <f t="shared" si="130"/>
        <v>0</v>
      </c>
      <c r="G239" s="24">
        <f t="shared" si="130"/>
        <v>0</v>
      </c>
      <c r="H239" s="25">
        <f t="shared" si="130"/>
        <v>0</v>
      </c>
      <c r="I239" s="3">
        <f t="shared" si="114"/>
        <v>0</v>
      </c>
    </row>
    <row r="240" spans="1:9" hidden="1" x14ac:dyDescent="0.2">
      <c r="A240" s="27" t="s">
        <v>31</v>
      </c>
      <c r="B240" s="56" t="s">
        <v>32</v>
      </c>
      <c r="C240" s="21">
        <v>0</v>
      </c>
      <c r="D240" s="21"/>
      <c r="E240" s="21">
        <f>C240+D240</f>
        <v>0</v>
      </c>
      <c r="F240" s="21"/>
      <c r="G240" s="21"/>
      <c r="H240" s="22"/>
      <c r="I240" s="3">
        <f t="shared" si="114"/>
        <v>0</v>
      </c>
    </row>
    <row r="241" spans="1:9" hidden="1" x14ac:dyDescent="0.2">
      <c r="A241" s="27"/>
      <c r="B241" s="51"/>
      <c r="C241" s="21"/>
      <c r="D241" s="21"/>
      <c r="E241" s="21"/>
      <c r="F241" s="21"/>
      <c r="G241" s="21"/>
      <c r="H241" s="22"/>
      <c r="I241" s="3">
        <f t="shared" si="114"/>
        <v>0</v>
      </c>
    </row>
    <row r="242" spans="1:9" ht="25.5" x14ac:dyDescent="0.2">
      <c r="A242" s="31" t="s">
        <v>33</v>
      </c>
      <c r="B242" s="57">
        <v>58</v>
      </c>
      <c r="C242" s="24">
        <v>5446</v>
      </c>
      <c r="D242" s="24">
        <f t="shared" ref="D242:H242" si="131">SUM(D243,D250,D257)</f>
        <v>0</v>
      </c>
      <c r="E242" s="24">
        <f t="shared" si="131"/>
        <v>5446</v>
      </c>
      <c r="F242" s="24">
        <f t="shared" si="131"/>
        <v>6061</v>
      </c>
      <c r="G242" s="24">
        <f t="shared" si="131"/>
        <v>0</v>
      </c>
      <c r="H242" s="25">
        <f t="shared" si="131"/>
        <v>0</v>
      </c>
      <c r="I242" s="3">
        <f t="shared" si="114"/>
        <v>11507</v>
      </c>
    </row>
    <row r="243" spans="1:9" x14ac:dyDescent="0.2">
      <c r="A243" s="31" t="s">
        <v>34</v>
      </c>
      <c r="B243" s="58" t="s">
        <v>35</v>
      </c>
      <c r="C243" s="24">
        <v>5446</v>
      </c>
      <c r="D243" s="24">
        <f t="shared" ref="D243:H243" si="132">SUM(D247,D248,D249)</f>
        <v>0</v>
      </c>
      <c r="E243" s="24">
        <f t="shared" si="132"/>
        <v>5446</v>
      </c>
      <c r="F243" s="24">
        <f t="shared" si="132"/>
        <v>6061</v>
      </c>
      <c r="G243" s="24">
        <f t="shared" si="132"/>
        <v>0</v>
      </c>
      <c r="H243" s="25">
        <f t="shared" si="132"/>
        <v>0</v>
      </c>
      <c r="I243" s="3">
        <f t="shared" si="114"/>
        <v>11507</v>
      </c>
    </row>
    <row r="244" spans="1:9" hidden="1" x14ac:dyDescent="0.2">
      <c r="A244" s="32" t="s">
        <v>1</v>
      </c>
      <c r="B244" s="59"/>
      <c r="C244" s="24"/>
      <c r="D244" s="24"/>
      <c r="E244" s="24"/>
      <c r="F244" s="24"/>
      <c r="G244" s="24"/>
      <c r="H244" s="25"/>
      <c r="I244" s="3">
        <f t="shared" si="114"/>
        <v>0</v>
      </c>
    </row>
    <row r="245" spans="1:9" hidden="1" x14ac:dyDescent="0.2">
      <c r="A245" s="32" t="s">
        <v>36</v>
      </c>
      <c r="B245" s="59"/>
      <c r="C245" s="24">
        <v>0</v>
      </c>
      <c r="D245" s="24">
        <f t="shared" ref="D245:E245" si="133">D247+D248+D249-D246</f>
        <v>0</v>
      </c>
      <c r="E245" s="24">
        <f t="shared" si="133"/>
        <v>0</v>
      </c>
      <c r="F245" s="24">
        <f>F247+F248+F249-F246</f>
        <v>0</v>
      </c>
      <c r="G245" s="24">
        <f t="shared" ref="G245:H245" si="134">G247+G248+G249-G246</f>
        <v>0</v>
      </c>
      <c r="H245" s="25">
        <f t="shared" si="134"/>
        <v>0</v>
      </c>
      <c r="I245" s="3">
        <f t="shared" si="114"/>
        <v>0</v>
      </c>
    </row>
    <row r="246" spans="1:9" x14ac:dyDescent="0.2">
      <c r="A246" s="32" t="s">
        <v>37</v>
      </c>
      <c r="B246" s="59"/>
      <c r="C246" s="24">
        <v>5446</v>
      </c>
      <c r="D246" s="24"/>
      <c r="E246" s="24">
        <f t="shared" ref="E246:E249" si="135">C246+D246</f>
        <v>5446</v>
      </c>
      <c r="F246" s="24">
        <v>6061</v>
      </c>
      <c r="G246" s="24"/>
      <c r="H246" s="25"/>
      <c r="I246" s="3">
        <f t="shared" si="114"/>
        <v>11507</v>
      </c>
    </row>
    <row r="247" spans="1:9" x14ac:dyDescent="0.2">
      <c r="A247" s="20" t="s">
        <v>38</v>
      </c>
      <c r="B247" s="60" t="s">
        <v>39</v>
      </c>
      <c r="C247" s="21">
        <v>1604</v>
      </c>
      <c r="D247" s="21"/>
      <c r="E247" s="21">
        <f t="shared" si="135"/>
        <v>1604</v>
      </c>
      <c r="F247" s="21">
        <f>ROUND((5170-4019)*0.3,2)</f>
        <v>345.3</v>
      </c>
      <c r="G247" s="21"/>
      <c r="H247" s="22"/>
      <c r="I247" s="3">
        <f t="shared" si="114"/>
        <v>1949.3</v>
      </c>
    </row>
    <row r="248" spans="1:9" x14ac:dyDescent="0.2">
      <c r="A248" s="20" t="s">
        <v>40</v>
      </c>
      <c r="B248" s="60" t="s">
        <v>41</v>
      </c>
      <c r="C248" s="21">
        <v>3742</v>
      </c>
      <c r="D248" s="21"/>
      <c r="E248" s="21">
        <f t="shared" si="135"/>
        <v>3742</v>
      </c>
      <c r="F248" s="21">
        <f>ROUND((5170-4019)*0.7,2)</f>
        <v>805.7</v>
      </c>
      <c r="G248" s="21"/>
      <c r="H248" s="22"/>
      <c r="I248" s="3">
        <f t="shared" si="114"/>
        <v>4547.7</v>
      </c>
    </row>
    <row r="249" spans="1:9" x14ac:dyDescent="0.2">
      <c r="A249" s="20" t="s">
        <v>42</v>
      </c>
      <c r="B249" s="61" t="s">
        <v>43</v>
      </c>
      <c r="C249" s="21">
        <v>100</v>
      </c>
      <c r="D249" s="21"/>
      <c r="E249" s="21">
        <f t="shared" si="135"/>
        <v>100</v>
      </c>
      <c r="F249" s="21">
        <f>891+4019</f>
        <v>4910</v>
      </c>
      <c r="G249" s="21"/>
      <c r="H249" s="22"/>
      <c r="I249" s="3">
        <f t="shared" si="114"/>
        <v>5010</v>
      </c>
    </row>
    <row r="250" spans="1:9" hidden="1" x14ac:dyDescent="0.2">
      <c r="A250" s="31" t="s">
        <v>44</v>
      </c>
      <c r="B250" s="62" t="s">
        <v>45</v>
      </c>
      <c r="C250" s="24">
        <v>0</v>
      </c>
      <c r="D250" s="24">
        <f t="shared" ref="D250:H250" si="136">SUM(D254,D255,D256)</f>
        <v>0</v>
      </c>
      <c r="E250" s="24">
        <f t="shared" si="136"/>
        <v>0</v>
      </c>
      <c r="F250" s="24">
        <f t="shared" si="136"/>
        <v>0</v>
      </c>
      <c r="G250" s="24">
        <f t="shared" si="136"/>
        <v>0</v>
      </c>
      <c r="H250" s="25">
        <f t="shared" si="136"/>
        <v>0</v>
      </c>
      <c r="I250" s="3">
        <f t="shared" si="114"/>
        <v>0</v>
      </c>
    </row>
    <row r="251" spans="1:9" hidden="1" x14ac:dyDescent="0.2">
      <c r="A251" s="82" t="s">
        <v>1</v>
      </c>
      <c r="B251" s="62"/>
      <c r="C251" s="24"/>
      <c r="D251" s="24"/>
      <c r="E251" s="24"/>
      <c r="F251" s="24"/>
      <c r="G251" s="24"/>
      <c r="H251" s="25"/>
      <c r="I251" s="3">
        <f t="shared" si="114"/>
        <v>0</v>
      </c>
    </row>
    <row r="252" spans="1:9" hidden="1" x14ac:dyDescent="0.2">
      <c r="A252" s="32" t="s">
        <v>36</v>
      </c>
      <c r="B252" s="59"/>
      <c r="C252" s="24">
        <v>0</v>
      </c>
      <c r="D252" s="24">
        <f t="shared" ref="D252:H252" si="137">D254+D255+D256-D253</f>
        <v>0</v>
      </c>
      <c r="E252" s="24">
        <f t="shared" si="137"/>
        <v>0</v>
      </c>
      <c r="F252" s="24">
        <f t="shared" si="137"/>
        <v>0</v>
      </c>
      <c r="G252" s="24">
        <f t="shared" si="137"/>
        <v>0</v>
      </c>
      <c r="H252" s="25">
        <f t="shared" si="137"/>
        <v>0</v>
      </c>
      <c r="I252" s="3">
        <f t="shared" si="114"/>
        <v>0</v>
      </c>
    </row>
    <row r="253" spans="1:9" hidden="1" x14ac:dyDescent="0.2">
      <c r="A253" s="32" t="s">
        <v>37</v>
      </c>
      <c r="B253" s="59"/>
      <c r="C253" s="24"/>
      <c r="D253" s="24"/>
      <c r="E253" s="24"/>
      <c r="F253" s="24"/>
      <c r="G253" s="24"/>
      <c r="H253" s="25"/>
      <c r="I253" s="3">
        <f t="shared" si="114"/>
        <v>0</v>
      </c>
    </row>
    <row r="254" spans="1:9" hidden="1" x14ac:dyDescent="0.2">
      <c r="A254" s="20" t="s">
        <v>38</v>
      </c>
      <c r="B254" s="61" t="s">
        <v>46</v>
      </c>
      <c r="C254" s="21">
        <v>0</v>
      </c>
      <c r="D254" s="21"/>
      <c r="E254" s="21">
        <f t="shared" ref="E254:E256" si="138">C254+D254</f>
        <v>0</v>
      </c>
      <c r="F254" s="21"/>
      <c r="G254" s="21"/>
      <c r="H254" s="22"/>
      <c r="I254" s="3">
        <f t="shared" si="114"/>
        <v>0</v>
      </c>
    </row>
    <row r="255" spans="1:9" hidden="1" x14ac:dyDescent="0.2">
      <c r="A255" s="20" t="s">
        <v>40</v>
      </c>
      <c r="B255" s="61" t="s">
        <v>47</v>
      </c>
      <c r="C255" s="21">
        <v>0</v>
      </c>
      <c r="D255" s="21"/>
      <c r="E255" s="21">
        <f t="shared" si="138"/>
        <v>0</v>
      </c>
      <c r="F255" s="21"/>
      <c r="G255" s="21"/>
      <c r="H255" s="22"/>
      <c r="I255" s="3">
        <f t="shared" si="114"/>
        <v>0</v>
      </c>
    </row>
    <row r="256" spans="1:9" hidden="1" x14ac:dyDescent="0.2">
      <c r="A256" s="20" t="s">
        <v>42</v>
      </c>
      <c r="B256" s="61" t="s">
        <v>48</v>
      </c>
      <c r="C256" s="21">
        <v>0</v>
      </c>
      <c r="D256" s="21"/>
      <c r="E256" s="21">
        <f t="shared" si="138"/>
        <v>0</v>
      </c>
      <c r="F256" s="21"/>
      <c r="G256" s="21"/>
      <c r="H256" s="22"/>
      <c r="I256" s="3">
        <f t="shared" si="114"/>
        <v>0</v>
      </c>
    </row>
    <row r="257" spans="1:9" hidden="1" x14ac:dyDescent="0.2">
      <c r="A257" s="31" t="s">
        <v>49</v>
      </c>
      <c r="B257" s="63" t="s">
        <v>50</v>
      </c>
      <c r="C257" s="24">
        <v>0</v>
      </c>
      <c r="D257" s="24">
        <f t="shared" ref="D257:H257" si="139">SUM(D261,D262,D263)</f>
        <v>0</v>
      </c>
      <c r="E257" s="24">
        <f t="shared" si="139"/>
        <v>0</v>
      </c>
      <c r="F257" s="24">
        <f t="shared" si="139"/>
        <v>0</v>
      </c>
      <c r="G257" s="24">
        <f t="shared" si="139"/>
        <v>0</v>
      </c>
      <c r="H257" s="25">
        <f t="shared" si="139"/>
        <v>0</v>
      </c>
      <c r="I257" s="3">
        <f t="shared" si="114"/>
        <v>0</v>
      </c>
    </row>
    <row r="258" spans="1:9" hidden="1" x14ac:dyDescent="0.2">
      <c r="A258" s="82" t="s">
        <v>1</v>
      </c>
      <c r="B258" s="63"/>
      <c r="C258" s="24"/>
      <c r="D258" s="24"/>
      <c r="E258" s="24"/>
      <c r="F258" s="24"/>
      <c r="G258" s="24"/>
      <c r="H258" s="25"/>
      <c r="I258" s="3">
        <f t="shared" si="114"/>
        <v>0</v>
      </c>
    </row>
    <row r="259" spans="1:9" hidden="1" x14ac:dyDescent="0.2">
      <c r="A259" s="32" t="s">
        <v>36</v>
      </c>
      <c r="B259" s="59"/>
      <c r="C259" s="24">
        <v>0</v>
      </c>
      <c r="D259" s="24">
        <f t="shared" ref="D259:H259" si="140">D261+D262+D263-D260</f>
        <v>0</v>
      </c>
      <c r="E259" s="24">
        <f t="shared" si="140"/>
        <v>0</v>
      </c>
      <c r="F259" s="24">
        <f t="shared" si="140"/>
        <v>0</v>
      </c>
      <c r="G259" s="24">
        <f t="shared" si="140"/>
        <v>0</v>
      </c>
      <c r="H259" s="25">
        <f t="shared" si="140"/>
        <v>0</v>
      </c>
      <c r="I259" s="3">
        <f t="shared" si="114"/>
        <v>0</v>
      </c>
    </row>
    <row r="260" spans="1:9" hidden="1" x14ac:dyDescent="0.2">
      <c r="A260" s="32" t="s">
        <v>37</v>
      </c>
      <c r="B260" s="59"/>
      <c r="C260" s="24"/>
      <c r="D260" s="24"/>
      <c r="E260" s="24"/>
      <c r="F260" s="24"/>
      <c r="G260" s="24"/>
      <c r="H260" s="25"/>
      <c r="I260" s="3">
        <f t="shared" si="114"/>
        <v>0</v>
      </c>
    </row>
    <row r="261" spans="1:9" hidden="1" x14ac:dyDescent="0.2">
      <c r="A261" s="20" t="s">
        <v>38</v>
      </c>
      <c r="B261" s="61" t="s">
        <v>51</v>
      </c>
      <c r="C261" s="21">
        <v>0</v>
      </c>
      <c r="D261" s="21"/>
      <c r="E261" s="21">
        <f t="shared" ref="E261:E263" si="141">C261+D261</f>
        <v>0</v>
      </c>
      <c r="F261" s="21"/>
      <c r="G261" s="21"/>
      <c r="H261" s="22"/>
      <c r="I261" s="3">
        <f t="shared" si="114"/>
        <v>0</v>
      </c>
    </row>
    <row r="262" spans="1:9" hidden="1" x14ac:dyDescent="0.2">
      <c r="A262" s="20" t="s">
        <v>40</v>
      </c>
      <c r="B262" s="61" t="s">
        <v>52</v>
      </c>
      <c r="C262" s="21">
        <v>0</v>
      </c>
      <c r="D262" s="21"/>
      <c r="E262" s="21">
        <f t="shared" si="141"/>
        <v>0</v>
      </c>
      <c r="F262" s="21"/>
      <c r="G262" s="21"/>
      <c r="H262" s="22"/>
      <c r="I262" s="3">
        <f t="shared" si="114"/>
        <v>0</v>
      </c>
    </row>
    <row r="263" spans="1:9" hidden="1" x14ac:dyDescent="0.2">
      <c r="A263" s="20" t="s">
        <v>42</v>
      </c>
      <c r="B263" s="61" t="s">
        <v>53</v>
      </c>
      <c r="C263" s="21">
        <v>0</v>
      </c>
      <c r="D263" s="21"/>
      <c r="E263" s="21">
        <f t="shared" si="141"/>
        <v>0</v>
      </c>
      <c r="F263" s="21"/>
      <c r="G263" s="21"/>
      <c r="H263" s="22"/>
      <c r="I263" s="3">
        <f t="shared" si="114"/>
        <v>0</v>
      </c>
    </row>
    <row r="264" spans="1:9" hidden="1" x14ac:dyDescent="0.2">
      <c r="A264" s="83"/>
      <c r="B264" s="95"/>
      <c r="C264" s="21"/>
      <c r="D264" s="21"/>
      <c r="E264" s="21"/>
      <c r="F264" s="21"/>
      <c r="G264" s="21"/>
      <c r="H264" s="22"/>
      <c r="I264" s="3">
        <f t="shared" si="114"/>
        <v>0</v>
      </c>
    </row>
    <row r="265" spans="1:9" hidden="1" x14ac:dyDescent="0.2">
      <c r="A265" s="26" t="s">
        <v>54</v>
      </c>
      <c r="B265" s="63" t="s">
        <v>55</v>
      </c>
      <c r="C265" s="24">
        <v>0</v>
      </c>
      <c r="D265" s="24"/>
      <c r="E265" s="24">
        <f>C265+D265</f>
        <v>0</v>
      </c>
      <c r="F265" s="24"/>
      <c r="G265" s="24"/>
      <c r="H265" s="25"/>
      <c r="I265" s="3">
        <f t="shared" si="114"/>
        <v>0</v>
      </c>
    </row>
    <row r="266" spans="1:9" hidden="1" x14ac:dyDescent="0.2">
      <c r="A266" s="83"/>
      <c r="B266" s="95"/>
      <c r="C266" s="21"/>
      <c r="D266" s="21"/>
      <c r="E266" s="21"/>
      <c r="F266" s="21"/>
      <c r="G266" s="21"/>
      <c r="H266" s="22"/>
      <c r="I266" s="3">
        <f t="shared" si="114"/>
        <v>0</v>
      </c>
    </row>
    <row r="267" spans="1:9" hidden="1" x14ac:dyDescent="0.2">
      <c r="A267" s="26" t="s">
        <v>56</v>
      </c>
      <c r="B267" s="63"/>
      <c r="C267" s="24">
        <v>0</v>
      </c>
      <c r="D267" s="24">
        <f>D220-D238</f>
        <v>0</v>
      </c>
      <c r="E267" s="24">
        <f>E220-E238</f>
        <v>0</v>
      </c>
      <c r="F267" s="24">
        <f>F220-F238</f>
        <v>0</v>
      </c>
      <c r="G267" s="24">
        <f>G220-G238</f>
        <v>0</v>
      </c>
      <c r="H267" s="25">
        <f>H220-H238</f>
        <v>0</v>
      </c>
      <c r="I267" s="3">
        <f t="shared" si="114"/>
        <v>0</v>
      </c>
    </row>
    <row r="268" spans="1:9" hidden="1" x14ac:dyDescent="0.2">
      <c r="A268" s="81"/>
      <c r="B268" s="95"/>
      <c r="C268" s="21"/>
      <c r="D268" s="21"/>
      <c r="E268" s="21"/>
      <c r="F268" s="21"/>
      <c r="G268" s="21"/>
      <c r="H268" s="22"/>
      <c r="I268" s="3">
        <f t="shared" si="114"/>
        <v>0</v>
      </c>
    </row>
    <row r="269" spans="1:9" s="6" customFormat="1" x14ac:dyDescent="0.2">
      <c r="A269" s="77" t="s">
        <v>64</v>
      </c>
      <c r="B269" s="78"/>
      <c r="C269" s="79">
        <v>191</v>
      </c>
      <c r="D269" s="79">
        <f t="shared" ref="D269:H269" si="142">D270</f>
        <v>0</v>
      </c>
      <c r="E269" s="79">
        <f t="shared" si="142"/>
        <v>191</v>
      </c>
      <c r="F269" s="79">
        <f t="shared" si="142"/>
        <v>0</v>
      </c>
      <c r="G269" s="79">
        <f t="shared" si="142"/>
        <v>0</v>
      </c>
      <c r="H269" s="80">
        <f t="shared" si="142"/>
        <v>0</v>
      </c>
      <c r="I269" s="19">
        <f t="shared" si="114"/>
        <v>191</v>
      </c>
    </row>
    <row r="270" spans="1:9" s="40" customFormat="1" x14ac:dyDescent="0.2">
      <c r="A270" s="36" t="s">
        <v>61</v>
      </c>
      <c r="B270" s="65"/>
      <c r="C270" s="37">
        <v>191</v>
      </c>
      <c r="D270" s="37">
        <f t="shared" ref="D270:H270" si="143">SUM(D271,D272,D273,D274)</f>
        <v>0</v>
      </c>
      <c r="E270" s="37">
        <f t="shared" si="143"/>
        <v>191</v>
      </c>
      <c r="F270" s="37">
        <f t="shared" si="143"/>
        <v>0</v>
      </c>
      <c r="G270" s="37">
        <f t="shared" si="143"/>
        <v>0</v>
      </c>
      <c r="H270" s="38">
        <f t="shared" si="143"/>
        <v>0</v>
      </c>
      <c r="I270" s="39">
        <f t="shared" ref="I270:I333" si="144">SUM(E270:H270)</f>
        <v>191</v>
      </c>
    </row>
    <row r="271" spans="1:9" x14ac:dyDescent="0.2">
      <c r="A271" s="20" t="s">
        <v>6</v>
      </c>
      <c r="B271" s="48"/>
      <c r="C271" s="21">
        <v>191</v>
      </c>
      <c r="D271" s="21"/>
      <c r="E271" s="21">
        <f>SUM(C271,D271)</f>
        <v>191</v>
      </c>
      <c r="F271" s="21"/>
      <c r="G271" s="21"/>
      <c r="H271" s="22"/>
      <c r="I271" s="3">
        <f t="shared" si="144"/>
        <v>191</v>
      </c>
    </row>
    <row r="272" spans="1:9" hidden="1" x14ac:dyDescent="0.2">
      <c r="A272" s="20" t="s">
        <v>7</v>
      </c>
      <c r="B272" s="94"/>
      <c r="C272" s="21">
        <v>0</v>
      </c>
      <c r="D272" s="21"/>
      <c r="E272" s="21">
        <f t="shared" ref="E272:E273" si="145">SUM(C272,D272)</f>
        <v>0</v>
      </c>
      <c r="F272" s="21"/>
      <c r="G272" s="21"/>
      <c r="H272" s="22"/>
      <c r="I272" s="3">
        <f t="shared" si="144"/>
        <v>0</v>
      </c>
    </row>
    <row r="273" spans="1:9" ht="38.25" hidden="1" x14ac:dyDescent="0.2">
      <c r="A273" s="20" t="s">
        <v>8</v>
      </c>
      <c r="B273" s="48">
        <v>420269</v>
      </c>
      <c r="C273" s="21">
        <v>0</v>
      </c>
      <c r="D273" s="21"/>
      <c r="E273" s="21">
        <f t="shared" si="145"/>
        <v>0</v>
      </c>
      <c r="F273" s="21"/>
      <c r="G273" s="21"/>
      <c r="H273" s="22"/>
      <c r="I273" s="3">
        <f t="shared" si="144"/>
        <v>0</v>
      </c>
    </row>
    <row r="274" spans="1:9" ht="25.5" hidden="1" x14ac:dyDescent="0.2">
      <c r="A274" s="23" t="s">
        <v>9</v>
      </c>
      <c r="B274" s="49" t="s">
        <v>10</v>
      </c>
      <c r="C274" s="24">
        <v>0</v>
      </c>
      <c r="D274" s="24">
        <f t="shared" ref="D274:H274" si="146">SUM(D275,D279,D283)</f>
        <v>0</v>
      </c>
      <c r="E274" s="24">
        <f t="shared" si="146"/>
        <v>0</v>
      </c>
      <c r="F274" s="24">
        <f t="shared" si="146"/>
        <v>0</v>
      </c>
      <c r="G274" s="24">
        <f t="shared" si="146"/>
        <v>0</v>
      </c>
      <c r="H274" s="25">
        <f t="shared" si="146"/>
        <v>0</v>
      </c>
      <c r="I274" s="3">
        <f t="shared" si="144"/>
        <v>0</v>
      </c>
    </row>
    <row r="275" spans="1:9" hidden="1" x14ac:dyDescent="0.2">
      <c r="A275" s="26" t="s">
        <v>11</v>
      </c>
      <c r="B275" s="50" t="s">
        <v>12</v>
      </c>
      <c r="C275" s="24">
        <v>0</v>
      </c>
      <c r="D275" s="24">
        <f t="shared" ref="D275:H275" si="147">SUM(D276:D278)</f>
        <v>0</v>
      </c>
      <c r="E275" s="24">
        <f t="shared" si="147"/>
        <v>0</v>
      </c>
      <c r="F275" s="24">
        <f t="shared" si="147"/>
        <v>0</v>
      </c>
      <c r="G275" s="24">
        <f t="shared" si="147"/>
        <v>0</v>
      </c>
      <c r="H275" s="25">
        <f t="shared" si="147"/>
        <v>0</v>
      </c>
      <c r="I275" s="3">
        <f t="shared" si="144"/>
        <v>0</v>
      </c>
    </row>
    <row r="276" spans="1:9" hidden="1" x14ac:dyDescent="0.2">
      <c r="A276" s="27" t="s">
        <v>13</v>
      </c>
      <c r="B276" s="51" t="s">
        <v>14</v>
      </c>
      <c r="C276" s="21">
        <v>0</v>
      </c>
      <c r="D276" s="21"/>
      <c r="E276" s="21">
        <f t="shared" ref="E276:E278" si="148">SUM(C276,D276)</f>
        <v>0</v>
      </c>
      <c r="F276" s="21"/>
      <c r="G276" s="21"/>
      <c r="H276" s="22"/>
      <c r="I276" s="3">
        <f t="shared" si="144"/>
        <v>0</v>
      </c>
    </row>
    <row r="277" spans="1:9" hidden="1" x14ac:dyDescent="0.2">
      <c r="A277" s="27" t="s">
        <v>15</v>
      </c>
      <c r="B277" s="52" t="s">
        <v>16</v>
      </c>
      <c r="C277" s="21">
        <v>0</v>
      </c>
      <c r="D277" s="21"/>
      <c r="E277" s="21">
        <f t="shared" si="148"/>
        <v>0</v>
      </c>
      <c r="F277" s="21"/>
      <c r="G277" s="21"/>
      <c r="H277" s="22"/>
      <c r="I277" s="3">
        <f t="shared" si="144"/>
        <v>0</v>
      </c>
    </row>
    <row r="278" spans="1:9" hidden="1" x14ac:dyDescent="0.2">
      <c r="A278" s="27" t="s">
        <v>17</v>
      </c>
      <c r="B278" s="52" t="s">
        <v>18</v>
      </c>
      <c r="C278" s="21">
        <v>0</v>
      </c>
      <c r="D278" s="21"/>
      <c r="E278" s="21">
        <f t="shared" si="148"/>
        <v>0</v>
      </c>
      <c r="F278" s="21"/>
      <c r="G278" s="21"/>
      <c r="H278" s="22"/>
      <c r="I278" s="3">
        <f t="shared" si="144"/>
        <v>0</v>
      </c>
    </row>
    <row r="279" spans="1:9" hidden="1" x14ac:dyDescent="0.2">
      <c r="A279" s="26" t="s">
        <v>19</v>
      </c>
      <c r="B279" s="53" t="s">
        <v>20</v>
      </c>
      <c r="C279" s="24">
        <v>0</v>
      </c>
      <c r="D279" s="24">
        <f t="shared" ref="D279:H279" si="149">SUM(D280:D282)</f>
        <v>0</v>
      </c>
      <c r="E279" s="24">
        <f t="shared" si="149"/>
        <v>0</v>
      </c>
      <c r="F279" s="24">
        <f t="shared" si="149"/>
        <v>0</v>
      </c>
      <c r="G279" s="24">
        <f t="shared" si="149"/>
        <v>0</v>
      </c>
      <c r="H279" s="25">
        <f t="shared" si="149"/>
        <v>0</v>
      </c>
      <c r="I279" s="3">
        <f t="shared" si="144"/>
        <v>0</v>
      </c>
    </row>
    <row r="280" spans="1:9" hidden="1" x14ac:dyDescent="0.2">
      <c r="A280" s="27" t="s">
        <v>13</v>
      </c>
      <c r="B280" s="52" t="s">
        <v>21</v>
      </c>
      <c r="C280" s="21">
        <v>0</v>
      </c>
      <c r="D280" s="21"/>
      <c r="E280" s="21">
        <f t="shared" ref="E280:E282" si="150">SUM(C280,D280)</f>
        <v>0</v>
      </c>
      <c r="F280" s="21"/>
      <c r="G280" s="21"/>
      <c r="H280" s="22"/>
      <c r="I280" s="3">
        <f t="shared" si="144"/>
        <v>0</v>
      </c>
    </row>
    <row r="281" spans="1:9" hidden="1" x14ac:dyDescent="0.2">
      <c r="A281" s="27" t="s">
        <v>15</v>
      </c>
      <c r="B281" s="52" t="s">
        <v>22</v>
      </c>
      <c r="C281" s="21">
        <v>0</v>
      </c>
      <c r="D281" s="21"/>
      <c r="E281" s="21">
        <f t="shared" si="150"/>
        <v>0</v>
      </c>
      <c r="F281" s="21"/>
      <c r="G281" s="21"/>
      <c r="H281" s="22"/>
      <c r="I281" s="3">
        <f t="shared" si="144"/>
        <v>0</v>
      </c>
    </row>
    <row r="282" spans="1:9" hidden="1" x14ac:dyDescent="0.2">
      <c r="A282" s="27" t="s">
        <v>17</v>
      </c>
      <c r="B282" s="52" t="s">
        <v>23</v>
      </c>
      <c r="C282" s="21">
        <v>0</v>
      </c>
      <c r="D282" s="21"/>
      <c r="E282" s="21">
        <f t="shared" si="150"/>
        <v>0</v>
      </c>
      <c r="F282" s="21"/>
      <c r="G282" s="21"/>
      <c r="H282" s="22"/>
      <c r="I282" s="3">
        <f t="shared" si="144"/>
        <v>0</v>
      </c>
    </row>
    <row r="283" spans="1:9" hidden="1" x14ac:dyDescent="0.2">
      <c r="A283" s="26" t="s">
        <v>24</v>
      </c>
      <c r="B283" s="53" t="s">
        <v>25</v>
      </c>
      <c r="C283" s="24">
        <v>0</v>
      </c>
      <c r="D283" s="24">
        <f t="shared" ref="D283:H283" si="151">SUM(D284:D286)</f>
        <v>0</v>
      </c>
      <c r="E283" s="24">
        <f t="shared" si="151"/>
        <v>0</v>
      </c>
      <c r="F283" s="24">
        <f t="shared" si="151"/>
        <v>0</v>
      </c>
      <c r="G283" s="24">
        <f t="shared" si="151"/>
        <v>0</v>
      </c>
      <c r="H283" s="25">
        <f t="shared" si="151"/>
        <v>0</v>
      </c>
      <c r="I283" s="3">
        <f t="shared" si="144"/>
        <v>0</v>
      </c>
    </row>
    <row r="284" spans="1:9" hidden="1" x14ac:dyDescent="0.2">
      <c r="A284" s="27" t="s">
        <v>13</v>
      </c>
      <c r="B284" s="52" t="s">
        <v>26</v>
      </c>
      <c r="C284" s="21">
        <v>0</v>
      </c>
      <c r="D284" s="21"/>
      <c r="E284" s="21">
        <f t="shared" ref="E284:E286" si="152">SUM(C284,D284)</f>
        <v>0</v>
      </c>
      <c r="F284" s="21"/>
      <c r="G284" s="21"/>
      <c r="H284" s="22"/>
      <c r="I284" s="3">
        <f t="shared" si="144"/>
        <v>0</v>
      </c>
    </row>
    <row r="285" spans="1:9" hidden="1" x14ac:dyDescent="0.2">
      <c r="A285" s="27" t="s">
        <v>15</v>
      </c>
      <c r="B285" s="52" t="s">
        <v>27</v>
      </c>
      <c r="C285" s="21">
        <v>0</v>
      </c>
      <c r="D285" s="21"/>
      <c r="E285" s="21">
        <f t="shared" si="152"/>
        <v>0</v>
      </c>
      <c r="F285" s="21"/>
      <c r="G285" s="21"/>
      <c r="H285" s="22"/>
      <c r="I285" s="3">
        <f t="shared" si="144"/>
        <v>0</v>
      </c>
    </row>
    <row r="286" spans="1:9" hidden="1" x14ac:dyDescent="0.2">
      <c r="A286" s="27" t="s">
        <v>17</v>
      </c>
      <c r="B286" s="52" t="s">
        <v>28</v>
      </c>
      <c r="C286" s="21">
        <v>0</v>
      </c>
      <c r="D286" s="21"/>
      <c r="E286" s="21">
        <f t="shared" si="152"/>
        <v>0</v>
      </c>
      <c r="F286" s="21"/>
      <c r="G286" s="21"/>
      <c r="H286" s="22"/>
      <c r="I286" s="3">
        <f t="shared" si="144"/>
        <v>0</v>
      </c>
    </row>
    <row r="287" spans="1:9" s="40" customFormat="1" x14ac:dyDescent="0.2">
      <c r="A287" s="36" t="s">
        <v>80</v>
      </c>
      <c r="B287" s="65"/>
      <c r="C287" s="37">
        <v>191</v>
      </c>
      <c r="D287" s="37">
        <f t="shared" ref="D287:H287" si="153">SUM(D288,D291,D314)</f>
        <v>0</v>
      </c>
      <c r="E287" s="37">
        <f t="shared" si="153"/>
        <v>191</v>
      </c>
      <c r="F287" s="37">
        <f t="shared" si="153"/>
        <v>0</v>
      </c>
      <c r="G287" s="37">
        <f t="shared" si="153"/>
        <v>0</v>
      </c>
      <c r="H287" s="38">
        <f t="shared" si="153"/>
        <v>0</v>
      </c>
      <c r="I287" s="39">
        <f t="shared" si="144"/>
        <v>191</v>
      </c>
    </row>
    <row r="288" spans="1:9" x14ac:dyDescent="0.2">
      <c r="A288" s="31" t="s">
        <v>30</v>
      </c>
      <c r="B288" s="55">
        <v>20</v>
      </c>
      <c r="C288" s="24">
        <v>2</v>
      </c>
      <c r="D288" s="24">
        <f t="shared" ref="D288:H288" si="154">SUM(D289)</f>
        <v>0</v>
      </c>
      <c r="E288" s="24">
        <f t="shared" si="154"/>
        <v>2</v>
      </c>
      <c r="F288" s="24">
        <f t="shared" si="154"/>
        <v>0</v>
      </c>
      <c r="G288" s="24">
        <f t="shared" si="154"/>
        <v>0</v>
      </c>
      <c r="H288" s="25">
        <f t="shared" si="154"/>
        <v>0</v>
      </c>
      <c r="I288" s="3">
        <f t="shared" si="144"/>
        <v>2</v>
      </c>
    </row>
    <row r="289" spans="1:11" x14ac:dyDescent="0.2">
      <c r="A289" s="27" t="s">
        <v>31</v>
      </c>
      <c r="B289" s="56" t="s">
        <v>32</v>
      </c>
      <c r="C289" s="21">
        <v>2</v>
      </c>
      <c r="D289" s="21"/>
      <c r="E289" s="21">
        <f>C289+D289</f>
        <v>2</v>
      </c>
      <c r="F289" s="21"/>
      <c r="G289" s="21"/>
      <c r="H289" s="22"/>
      <c r="I289" s="3">
        <f t="shared" si="144"/>
        <v>2</v>
      </c>
    </row>
    <row r="290" spans="1:11" hidden="1" x14ac:dyDescent="0.2">
      <c r="A290" s="27"/>
      <c r="B290" s="51"/>
      <c r="C290" s="21"/>
      <c r="D290" s="21"/>
      <c r="E290" s="21"/>
      <c r="F290" s="21"/>
      <c r="G290" s="21"/>
      <c r="H290" s="22"/>
      <c r="I290" s="3">
        <f t="shared" si="144"/>
        <v>0</v>
      </c>
    </row>
    <row r="291" spans="1:11" ht="25.5" x14ac:dyDescent="0.2">
      <c r="A291" s="31" t="s">
        <v>33</v>
      </c>
      <c r="B291" s="57">
        <v>58</v>
      </c>
      <c r="C291" s="24">
        <v>189</v>
      </c>
      <c r="D291" s="24">
        <f t="shared" ref="D291:H291" si="155">SUM(D292,D299,D306)</f>
        <v>0</v>
      </c>
      <c r="E291" s="24">
        <f t="shared" si="155"/>
        <v>189</v>
      </c>
      <c r="F291" s="24">
        <f t="shared" si="155"/>
        <v>0</v>
      </c>
      <c r="G291" s="24">
        <f t="shared" si="155"/>
        <v>0</v>
      </c>
      <c r="H291" s="25">
        <f t="shared" si="155"/>
        <v>0</v>
      </c>
      <c r="I291" s="3">
        <f t="shared" si="144"/>
        <v>189</v>
      </c>
    </row>
    <row r="292" spans="1:11" x14ac:dyDescent="0.2">
      <c r="A292" s="31" t="s">
        <v>34</v>
      </c>
      <c r="B292" s="58" t="s">
        <v>35</v>
      </c>
      <c r="C292" s="24">
        <v>189</v>
      </c>
      <c r="D292" s="24">
        <f t="shared" ref="D292:H292" si="156">SUM(D296,D297,D298)</f>
        <v>0</v>
      </c>
      <c r="E292" s="24">
        <f t="shared" si="156"/>
        <v>189</v>
      </c>
      <c r="F292" s="24">
        <f t="shared" si="156"/>
        <v>0</v>
      </c>
      <c r="G292" s="24">
        <f t="shared" si="156"/>
        <v>0</v>
      </c>
      <c r="H292" s="25">
        <f t="shared" si="156"/>
        <v>0</v>
      </c>
      <c r="I292" s="3">
        <f t="shared" si="144"/>
        <v>189</v>
      </c>
    </row>
    <row r="293" spans="1:11" hidden="1" x14ac:dyDescent="0.2">
      <c r="A293" s="32" t="s">
        <v>1</v>
      </c>
      <c r="B293" s="59"/>
      <c r="C293" s="24"/>
      <c r="D293" s="24"/>
      <c r="E293" s="24"/>
      <c r="F293" s="24"/>
      <c r="G293" s="24"/>
      <c r="H293" s="25"/>
      <c r="I293" s="3">
        <f t="shared" si="144"/>
        <v>0</v>
      </c>
    </row>
    <row r="294" spans="1:11" x14ac:dyDescent="0.2">
      <c r="A294" s="32" t="s">
        <v>36</v>
      </c>
      <c r="B294" s="59"/>
      <c r="C294" s="24">
        <v>189</v>
      </c>
      <c r="D294" s="24">
        <f t="shared" ref="D294:H294" si="157">D296+D297+D298-D295</f>
        <v>0</v>
      </c>
      <c r="E294" s="24">
        <f t="shared" si="157"/>
        <v>189</v>
      </c>
      <c r="F294" s="24">
        <f t="shared" si="157"/>
        <v>0</v>
      </c>
      <c r="G294" s="24">
        <f t="shared" si="157"/>
        <v>0</v>
      </c>
      <c r="H294" s="25">
        <f t="shared" si="157"/>
        <v>0</v>
      </c>
      <c r="I294" s="3">
        <f t="shared" si="144"/>
        <v>189</v>
      </c>
    </row>
    <row r="295" spans="1:11" hidden="1" x14ac:dyDescent="0.2">
      <c r="A295" s="32" t="s">
        <v>37</v>
      </c>
      <c r="B295" s="59"/>
      <c r="C295" s="24">
        <v>0</v>
      </c>
      <c r="D295" s="24"/>
      <c r="E295" s="24">
        <f t="shared" ref="E295:E298" si="158">C295+D295</f>
        <v>0</v>
      </c>
      <c r="F295" s="24"/>
      <c r="G295" s="24"/>
      <c r="H295" s="25"/>
      <c r="I295" s="3">
        <f t="shared" si="144"/>
        <v>0</v>
      </c>
    </row>
    <row r="296" spans="1:11" x14ac:dyDescent="0.2">
      <c r="A296" s="20" t="s">
        <v>38</v>
      </c>
      <c r="B296" s="60" t="s">
        <v>39</v>
      </c>
      <c r="C296" s="21">
        <v>28</v>
      </c>
      <c r="D296" s="21"/>
      <c r="E296" s="21">
        <f t="shared" si="158"/>
        <v>28</v>
      </c>
      <c r="F296" s="21"/>
      <c r="G296" s="21"/>
      <c r="H296" s="22"/>
      <c r="I296" s="3">
        <f t="shared" si="144"/>
        <v>28</v>
      </c>
      <c r="J296" s="2">
        <v>0.02</v>
      </c>
      <c r="K296" s="2">
        <v>0.13</v>
      </c>
    </row>
    <row r="297" spans="1:11" x14ac:dyDescent="0.2">
      <c r="A297" s="20" t="s">
        <v>40</v>
      </c>
      <c r="B297" s="60" t="s">
        <v>41</v>
      </c>
      <c r="C297" s="21">
        <v>161</v>
      </c>
      <c r="D297" s="21"/>
      <c r="E297" s="21">
        <f t="shared" si="158"/>
        <v>161</v>
      </c>
      <c r="F297" s="21"/>
      <c r="G297" s="21"/>
      <c r="H297" s="22"/>
      <c r="I297" s="3">
        <f t="shared" si="144"/>
        <v>161</v>
      </c>
      <c r="J297" s="2">
        <v>0.85</v>
      </c>
    </row>
    <row r="298" spans="1:11" hidden="1" x14ac:dyDescent="0.2">
      <c r="A298" s="20" t="s">
        <v>42</v>
      </c>
      <c r="B298" s="61" t="s">
        <v>43</v>
      </c>
      <c r="C298" s="21">
        <v>0</v>
      </c>
      <c r="D298" s="21"/>
      <c r="E298" s="21">
        <f t="shared" si="158"/>
        <v>0</v>
      </c>
      <c r="F298" s="21"/>
      <c r="G298" s="21"/>
      <c r="H298" s="22"/>
      <c r="I298" s="3">
        <f t="shared" si="144"/>
        <v>0</v>
      </c>
    </row>
    <row r="299" spans="1:11" hidden="1" x14ac:dyDescent="0.2">
      <c r="A299" s="31" t="s">
        <v>44</v>
      </c>
      <c r="B299" s="62" t="s">
        <v>45</v>
      </c>
      <c r="C299" s="24">
        <v>0</v>
      </c>
      <c r="D299" s="24">
        <f t="shared" ref="D299:H299" si="159">SUM(D303,D304,D305)</f>
        <v>0</v>
      </c>
      <c r="E299" s="24">
        <f t="shared" si="159"/>
        <v>0</v>
      </c>
      <c r="F299" s="24">
        <f t="shared" si="159"/>
        <v>0</v>
      </c>
      <c r="G299" s="24">
        <f t="shared" si="159"/>
        <v>0</v>
      </c>
      <c r="H299" s="25">
        <f t="shared" si="159"/>
        <v>0</v>
      </c>
      <c r="I299" s="3">
        <f t="shared" si="144"/>
        <v>0</v>
      </c>
    </row>
    <row r="300" spans="1:11" hidden="1" x14ac:dyDescent="0.2">
      <c r="A300" s="82" t="s">
        <v>1</v>
      </c>
      <c r="B300" s="62"/>
      <c r="C300" s="24"/>
      <c r="D300" s="24"/>
      <c r="E300" s="24"/>
      <c r="F300" s="24"/>
      <c r="G300" s="24"/>
      <c r="H300" s="25"/>
      <c r="I300" s="3">
        <f t="shared" si="144"/>
        <v>0</v>
      </c>
    </row>
    <row r="301" spans="1:11" hidden="1" x14ac:dyDescent="0.2">
      <c r="A301" s="32" t="s">
        <v>36</v>
      </c>
      <c r="B301" s="59"/>
      <c r="C301" s="24">
        <v>0</v>
      </c>
      <c r="D301" s="24">
        <f t="shared" ref="D301:H301" si="160">D303+D304+D305-D302</f>
        <v>0</v>
      </c>
      <c r="E301" s="24">
        <f t="shared" si="160"/>
        <v>0</v>
      </c>
      <c r="F301" s="24">
        <f t="shared" si="160"/>
        <v>0</v>
      </c>
      <c r="G301" s="24">
        <f t="shared" si="160"/>
        <v>0</v>
      </c>
      <c r="H301" s="25">
        <f t="shared" si="160"/>
        <v>0</v>
      </c>
      <c r="I301" s="3">
        <f t="shared" si="144"/>
        <v>0</v>
      </c>
    </row>
    <row r="302" spans="1:11" hidden="1" x14ac:dyDescent="0.2">
      <c r="A302" s="32" t="s">
        <v>37</v>
      </c>
      <c r="B302" s="59"/>
      <c r="C302" s="24">
        <v>0</v>
      </c>
      <c r="D302" s="24"/>
      <c r="E302" s="24">
        <f t="shared" ref="E302:E305" si="161">C302+D302</f>
        <v>0</v>
      </c>
      <c r="F302" s="24"/>
      <c r="G302" s="24"/>
      <c r="H302" s="25"/>
      <c r="I302" s="3">
        <f t="shared" si="144"/>
        <v>0</v>
      </c>
    </row>
    <row r="303" spans="1:11" hidden="1" x14ac:dyDescent="0.2">
      <c r="A303" s="20" t="s">
        <v>38</v>
      </c>
      <c r="B303" s="61" t="s">
        <v>46</v>
      </c>
      <c r="C303" s="21">
        <v>0</v>
      </c>
      <c r="D303" s="21"/>
      <c r="E303" s="21">
        <f t="shared" si="161"/>
        <v>0</v>
      </c>
      <c r="F303" s="21"/>
      <c r="G303" s="21"/>
      <c r="H303" s="22"/>
      <c r="I303" s="3">
        <f t="shared" si="144"/>
        <v>0</v>
      </c>
    </row>
    <row r="304" spans="1:11" hidden="1" x14ac:dyDescent="0.2">
      <c r="A304" s="20" t="s">
        <v>40</v>
      </c>
      <c r="B304" s="61" t="s">
        <v>47</v>
      </c>
      <c r="C304" s="21">
        <v>0</v>
      </c>
      <c r="D304" s="21"/>
      <c r="E304" s="21">
        <f t="shared" si="161"/>
        <v>0</v>
      </c>
      <c r="F304" s="21"/>
      <c r="G304" s="21"/>
      <c r="H304" s="22"/>
      <c r="I304" s="3">
        <f t="shared" si="144"/>
        <v>0</v>
      </c>
    </row>
    <row r="305" spans="1:9" hidden="1" x14ac:dyDescent="0.2">
      <c r="A305" s="20" t="s">
        <v>42</v>
      </c>
      <c r="B305" s="61" t="s">
        <v>48</v>
      </c>
      <c r="C305" s="21">
        <v>0</v>
      </c>
      <c r="D305" s="21"/>
      <c r="E305" s="21">
        <f t="shared" si="161"/>
        <v>0</v>
      </c>
      <c r="F305" s="21"/>
      <c r="G305" s="21"/>
      <c r="H305" s="22"/>
      <c r="I305" s="3">
        <f t="shared" si="144"/>
        <v>0</v>
      </c>
    </row>
    <row r="306" spans="1:9" hidden="1" x14ac:dyDescent="0.2">
      <c r="A306" s="31" t="s">
        <v>49</v>
      </c>
      <c r="B306" s="63" t="s">
        <v>50</v>
      </c>
      <c r="C306" s="24">
        <v>0</v>
      </c>
      <c r="D306" s="24">
        <f t="shared" ref="D306:H306" si="162">SUM(D310,D311,D312)</f>
        <v>0</v>
      </c>
      <c r="E306" s="24">
        <f t="shared" si="162"/>
        <v>0</v>
      </c>
      <c r="F306" s="24">
        <f t="shared" si="162"/>
        <v>0</v>
      </c>
      <c r="G306" s="24">
        <f t="shared" si="162"/>
        <v>0</v>
      </c>
      <c r="H306" s="25">
        <f t="shared" si="162"/>
        <v>0</v>
      </c>
      <c r="I306" s="3">
        <f t="shared" si="144"/>
        <v>0</v>
      </c>
    </row>
    <row r="307" spans="1:9" hidden="1" x14ac:dyDescent="0.2">
      <c r="A307" s="82" t="s">
        <v>1</v>
      </c>
      <c r="B307" s="63"/>
      <c r="C307" s="24"/>
      <c r="D307" s="24"/>
      <c r="E307" s="24"/>
      <c r="F307" s="24"/>
      <c r="G307" s="24"/>
      <c r="H307" s="25"/>
      <c r="I307" s="3">
        <f t="shared" si="144"/>
        <v>0</v>
      </c>
    </row>
    <row r="308" spans="1:9" hidden="1" x14ac:dyDescent="0.2">
      <c r="A308" s="32" t="s">
        <v>36</v>
      </c>
      <c r="B308" s="59"/>
      <c r="C308" s="24">
        <v>0</v>
      </c>
      <c r="D308" s="24">
        <f t="shared" ref="D308:H308" si="163">D310+D311+D312-D309</f>
        <v>0</v>
      </c>
      <c r="E308" s="24">
        <f t="shared" si="163"/>
        <v>0</v>
      </c>
      <c r="F308" s="24">
        <f t="shared" si="163"/>
        <v>0</v>
      </c>
      <c r="G308" s="24">
        <f t="shared" si="163"/>
        <v>0</v>
      </c>
      <c r="H308" s="25">
        <f t="shared" si="163"/>
        <v>0</v>
      </c>
      <c r="I308" s="3">
        <f t="shared" si="144"/>
        <v>0</v>
      </c>
    </row>
    <row r="309" spans="1:9" hidden="1" x14ac:dyDescent="0.2">
      <c r="A309" s="32" t="s">
        <v>37</v>
      </c>
      <c r="B309" s="59"/>
      <c r="C309" s="24">
        <v>0</v>
      </c>
      <c r="D309" s="24"/>
      <c r="E309" s="24">
        <f t="shared" ref="E309:E312" si="164">C309+D309</f>
        <v>0</v>
      </c>
      <c r="F309" s="24"/>
      <c r="G309" s="24"/>
      <c r="H309" s="25"/>
      <c r="I309" s="3">
        <f t="shared" si="144"/>
        <v>0</v>
      </c>
    </row>
    <row r="310" spans="1:9" hidden="1" x14ac:dyDescent="0.2">
      <c r="A310" s="20" t="s">
        <v>38</v>
      </c>
      <c r="B310" s="61" t="s">
        <v>51</v>
      </c>
      <c r="C310" s="21">
        <v>0</v>
      </c>
      <c r="D310" s="21"/>
      <c r="E310" s="21">
        <f t="shared" si="164"/>
        <v>0</v>
      </c>
      <c r="F310" s="21"/>
      <c r="G310" s="21"/>
      <c r="H310" s="22"/>
      <c r="I310" s="3">
        <f t="shared" si="144"/>
        <v>0</v>
      </c>
    </row>
    <row r="311" spans="1:9" hidden="1" x14ac:dyDescent="0.2">
      <c r="A311" s="20" t="s">
        <v>40</v>
      </c>
      <c r="B311" s="61" t="s">
        <v>52</v>
      </c>
      <c r="C311" s="21">
        <v>0</v>
      </c>
      <c r="D311" s="21"/>
      <c r="E311" s="21">
        <f t="shared" si="164"/>
        <v>0</v>
      </c>
      <c r="F311" s="21"/>
      <c r="G311" s="21"/>
      <c r="H311" s="22"/>
      <c r="I311" s="3">
        <f t="shared" si="144"/>
        <v>0</v>
      </c>
    </row>
    <row r="312" spans="1:9" hidden="1" x14ac:dyDescent="0.2">
      <c r="A312" s="20" t="s">
        <v>42</v>
      </c>
      <c r="B312" s="61" t="s">
        <v>53</v>
      </c>
      <c r="C312" s="21">
        <v>0</v>
      </c>
      <c r="D312" s="21"/>
      <c r="E312" s="21">
        <f t="shared" si="164"/>
        <v>0</v>
      </c>
      <c r="F312" s="21"/>
      <c r="G312" s="21"/>
      <c r="H312" s="22"/>
      <c r="I312" s="3">
        <f t="shared" si="144"/>
        <v>0</v>
      </c>
    </row>
    <row r="313" spans="1:9" hidden="1" x14ac:dyDescent="0.2">
      <c r="A313" s="83"/>
      <c r="B313" s="95"/>
      <c r="C313" s="21"/>
      <c r="D313" s="21"/>
      <c r="E313" s="21"/>
      <c r="F313" s="21"/>
      <c r="G313" s="21"/>
      <c r="H313" s="22"/>
      <c r="I313" s="3">
        <f t="shared" si="144"/>
        <v>0</v>
      </c>
    </row>
    <row r="314" spans="1:9" hidden="1" x14ac:dyDescent="0.2">
      <c r="A314" s="26" t="s">
        <v>54</v>
      </c>
      <c r="B314" s="63" t="s">
        <v>55</v>
      </c>
      <c r="C314" s="24">
        <v>0</v>
      </c>
      <c r="D314" s="24"/>
      <c r="E314" s="24">
        <f>C314+D314</f>
        <v>0</v>
      </c>
      <c r="F314" s="24"/>
      <c r="G314" s="24"/>
      <c r="H314" s="25"/>
      <c r="I314" s="3">
        <f t="shared" si="144"/>
        <v>0</v>
      </c>
    </row>
    <row r="315" spans="1:9" hidden="1" x14ac:dyDescent="0.2">
      <c r="A315" s="83"/>
      <c r="B315" s="95"/>
      <c r="C315" s="21"/>
      <c r="D315" s="21"/>
      <c r="E315" s="21"/>
      <c r="F315" s="21"/>
      <c r="G315" s="21"/>
      <c r="H315" s="22"/>
      <c r="I315" s="3">
        <f t="shared" si="144"/>
        <v>0</v>
      </c>
    </row>
    <row r="316" spans="1:9" hidden="1" x14ac:dyDescent="0.2">
      <c r="A316" s="26" t="s">
        <v>56</v>
      </c>
      <c r="B316" s="63"/>
      <c r="C316" s="24">
        <v>0</v>
      </c>
      <c r="D316" s="24">
        <f t="shared" ref="D316:H316" si="165">D269-D287</f>
        <v>0</v>
      </c>
      <c r="E316" s="24">
        <f t="shared" si="165"/>
        <v>0</v>
      </c>
      <c r="F316" s="24">
        <f t="shared" si="165"/>
        <v>0</v>
      </c>
      <c r="G316" s="24">
        <f t="shared" si="165"/>
        <v>0</v>
      </c>
      <c r="H316" s="25">
        <f t="shared" si="165"/>
        <v>0</v>
      </c>
      <c r="I316" s="3">
        <f t="shared" si="144"/>
        <v>0</v>
      </c>
    </row>
    <row r="317" spans="1:9" hidden="1" x14ac:dyDescent="0.2">
      <c r="A317" s="81"/>
      <c r="B317" s="95"/>
      <c r="C317" s="21"/>
      <c r="D317" s="21"/>
      <c r="E317" s="21"/>
      <c r="F317" s="21"/>
      <c r="G317" s="21"/>
      <c r="H317" s="22"/>
      <c r="I317" s="3">
        <f t="shared" si="144"/>
        <v>0</v>
      </c>
    </row>
    <row r="318" spans="1:9" hidden="1" x14ac:dyDescent="0.2">
      <c r="A318" s="81"/>
      <c r="B318" s="95"/>
      <c r="C318" s="21"/>
      <c r="D318" s="21"/>
      <c r="E318" s="21"/>
      <c r="F318" s="21"/>
      <c r="G318" s="21"/>
      <c r="H318" s="22"/>
      <c r="I318" s="3">
        <f t="shared" si="144"/>
        <v>0</v>
      </c>
    </row>
    <row r="319" spans="1:9" s="6" customFormat="1" x14ac:dyDescent="0.2">
      <c r="A319" s="28" t="s">
        <v>76</v>
      </c>
      <c r="B319" s="54" t="s">
        <v>3</v>
      </c>
      <c r="C319" s="29">
        <v>4113</v>
      </c>
      <c r="D319" s="29">
        <f t="shared" ref="D319:H319" si="166">SUM(D349)</f>
        <v>0</v>
      </c>
      <c r="E319" s="29">
        <f t="shared" si="166"/>
        <v>4113</v>
      </c>
      <c r="F319" s="29">
        <f t="shared" si="166"/>
        <v>13318.5</v>
      </c>
      <c r="G319" s="29">
        <f t="shared" si="166"/>
        <v>0</v>
      </c>
      <c r="H319" s="30">
        <f t="shared" si="166"/>
        <v>0</v>
      </c>
      <c r="I319" s="19">
        <f t="shared" si="144"/>
        <v>17431.5</v>
      </c>
    </row>
    <row r="320" spans="1:9" x14ac:dyDescent="0.2">
      <c r="A320" s="33" t="s">
        <v>80</v>
      </c>
      <c r="B320" s="64"/>
      <c r="C320" s="34">
        <v>4113</v>
      </c>
      <c r="D320" s="34">
        <f t="shared" ref="D320:H320" si="167">SUM(D321,D324,D347)</f>
        <v>0</v>
      </c>
      <c r="E320" s="34">
        <f t="shared" si="167"/>
        <v>4113</v>
      </c>
      <c r="F320" s="34">
        <f t="shared" si="167"/>
        <v>13318.5</v>
      </c>
      <c r="G320" s="34">
        <f t="shared" si="167"/>
        <v>0</v>
      </c>
      <c r="H320" s="35">
        <f t="shared" si="167"/>
        <v>0</v>
      </c>
      <c r="I320" s="3">
        <f t="shared" si="144"/>
        <v>17431.5</v>
      </c>
    </row>
    <row r="321" spans="1:9" x14ac:dyDescent="0.2">
      <c r="A321" s="31" t="s">
        <v>30</v>
      </c>
      <c r="B321" s="55">
        <v>20</v>
      </c>
      <c r="C321" s="24">
        <v>2</v>
      </c>
      <c r="D321" s="24">
        <f t="shared" ref="D321:H321" si="168">SUM(D322)</f>
        <v>0</v>
      </c>
      <c r="E321" s="24">
        <f t="shared" si="168"/>
        <v>2</v>
      </c>
      <c r="F321" s="24">
        <f t="shared" si="168"/>
        <v>0</v>
      </c>
      <c r="G321" s="24">
        <f t="shared" si="168"/>
        <v>0</v>
      </c>
      <c r="H321" s="25">
        <f t="shared" si="168"/>
        <v>0</v>
      </c>
      <c r="I321" s="3">
        <f t="shared" si="144"/>
        <v>2</v>
      </c>
    </row>
    <row r="322" spans="1:9" x14ac:dyDescent="0.2">
      <c r="A322" s="27" t="s">
        <v>31</v>
      </c>
      <c r="B322" s="56" t="s">
        <v>32</v>
      </c>
      <c r="C322" s="21">
        <v>2</v>
      </c>
      <c r="D322" s="21">
        <f>D369</f>
        <v>0</v>
      </c>
      <c r="E322" s="21">
        <f>C322+D322</f>
        <v>2</v>
      </c>
      <c r="F322" s="21">
        <f t="shared" ref="F322:H322" si="169">F369</f>
        <v>0</v>
      </c>
      <c r="G322" s="21">
        <f t="shared" si="169"/>
        <v>0</v>
      </c>
      <c r="H322" s="22">
        <f t="shared" si="169"/>
        <v>0</v>
      </c>
      <c r="I322" s="3">
        <f t="shared" si="144"/>
        <v>2</v>
      </c>
    </row>
    <row r="323" spans="1:9" hidden="1" x14ac:dyDescent="0.2">
      <c r="A323" s="27"/>
      <c r="B323" s="51"/>
      <c r="C323" s="21"/>
      <c r="D323" s="21"/>
      <c r="E323" s="21"/>
      <c r="F323" s="21"/>
      <c r="G323" s="21"/>
      <c r="H323" s="22"/>
      <c r="I323" s="3">
        <f t="shared" si="144"/>
        <v>0</v>
      </c>
    </row>
    <row r="324" spans="1:9" ht="25.5" x14ac:dyDescent="0.2">
      <c r="A324" s="31" t="s">
        <v>33</v>
      </c>
      <c r="B324" s="57">
        <v>58</v>
      </c>
      <c r="C324" s="24">
        <v>4111</v>
      </c>
      <c r="D324" s="24">
        <f t="shared" ref="D324:H324" si="170">SUM(D325,D332,D339)</f>
        <v>0</v>
      </c>
      <c r="E324" s="24">
        <f t="shared" si="170"/>
        <v>4111</v>
      </c>
      <c r="F324" s="24">
        <f t="shared" si="170"/>
        <v>13318.5</v>
      </c>
      <c r="G324" s="24">
        <f t="shared" si="170"/>
        <v>0</v>
      </c>
      <c r="H324" s="25">
        <f t="shared" si="170"/>
        <v>0</v>
      </c>
      <c r="I324" s="3">
        <f t="shared" si="144"/>
        <v>17429.5</v>
      </c>
    </row>
    <row r="325" spans="1:9" x14ac:dyDescent="0.2">
      <c r="A325" s="31" t="s">
        <v>34</v>
      </c>
      <c r="B325" s="58" t="s">
        <v>35</v>
      </c>
      <c r="C325" s="24">
        <v>4111</v>
      </c>
      <c r="D325" s="24">
        <f t="shared" ref="D325:H325" si="171">SUM(D329,D330,D331)</f>
        <v>0</v>
      </c>
      <c r="E325" s="24">
        <f t="shared" si="171"/>
        <v>4111</v>
      </c>
      <c r="F325" s="24">
        <f t="shared" si="171"/>
        <v>13318.5</v>
      </c>
      <c r="G325" s="24">
        <f t="shared" si="171"/>
        <v>0</v>
      </c>
      <c r="H325" s="25">
        <f t="shared" si="171"/>
        <v>0</v>
      </c>
      <c r="I325" s="3">
        <f t="shared" si="144"/>
        <v>17429.5</v>
      </c>
    </row>
    <row r="326" spans="1:9" hidden="1" x14ac:dyDescent="0.2">
      <c r="A326" s="32" t="s">
        <v>1</v>
      </c>
      <c r="B326" s="59"/>
      <c r="C326" s="24"/>
      <c r="D326" s="24"/>
      <c r="E326" s="24"/>
      <c r="F326" s="24"/>
      <c r="G326" s="24"/>
      <c r="H326" s="25"/>
      <c r="I326" s="3">
        <f t="shared" si="144"/>
        <v>0</v>
      </c>
    </row>
    <row r="327" spans="1:9" x14ac:dyDescent="0.2">
      <c r="A327" s="32" t="s">
        <v>36</v>
      </c>
      <c r="B327" s="59"/>
      <c r="C327" s="24">
        <v>0</v>
      </c>
      <c r="D327" s="24">
        <f t="shared" ref="D327:E327" si="172">D329+D330+D331-D328</f>
        <v>0</v>
      </c>
      <c r="E327" s="24">
        <f t="shared" si="172"/>
        <v>0</v>
      </c>
      <c r="F327" s="24">
        <f>F329+F330+F331-F328</f>
        <v>5083.5</v>
      </c>
      <c r="G327" s="24">
        <f t="shared" ref="G327:H327" si="173">G329+G330+G331-G328</f>
        <v>0</v>
      </c>
      <c r="H327" s="25">
        <f t="shared" si="173"/>
        <v>0</v>
      </c>
      <c r="I327" s="3">
        <f t="shared" si="144"/>
        <v>5083.5</v>
      </c>
    </row>
    <row r="328" spans="1:9" x14ac:dyDescent="0.2">
      <c r="A328" s="32" t="s">
        <v>37</v>
      </c>
      <c r="B328" s="59"/>
      <c r="C328" s="24">
        <v>4111</v>
      </c>
      <c r="D328" s="24">
        <f t="shared" ref="D328:H331" si="174">D375</f>
        <v>0</v>
      </c>
      <c r="E328" s="24">
        <f t="shared" si="174"/>
        <v>4111</v>
      </c>
      <c r="F328" s="24">
        <f t="shared" si="174"/>
        <v>8235</v>
      </c>
      <c r="G328" s="24">
        <f t="shared" si="174"/>
        <v>0</v>
      </c>
      <c r="H328" s="25">
        <f t="shared" si="174"/>
        <v>0</v>
      </c>
      <c r="I328" s="3">
        <f t="shared" si="144"/>
        <v>12346</v>
      </c>
    </row>
    <row r="329" spans="1:9" x14ac:dyDescent="0.2">
      <c r="A329" s="20" t="s">
        <v>38</v>
      </c>
      <c r="B329" s="60" t="s">
        <v>39</v>
      </c>
      <c r="C329" s="21">
        <v>638</v>
      </c>
      <c r="D329" s="21">
        <f t="shared" si="174"/>
        <v>0</v>
      </c>
      <c r="E329" s="21">
        <f t="shared" ref="E329:E331" si="175">C329+D329</f>
        <v>638</v>
      </c>
      <c r="F329" s="21">
        <f>F376</f>
        <v>1277</v>
      </c>
      <c r="G329" s="21">
        <f>G376</f>
        <v>0</v>
      </c>
      <c r="H329" s="22">
        <f>H376</f>
        <v>0</v>
      </c>
      <c r="I329" s="3">
        <f t="shared" si="144"/>
        <v>1915</v>
      </c>
    </row>
    <row r="330" spans="1:9" x14ac:dyDescent="0.2">
      <c r="A330" s="20" t="s">
        <v>40</v>
      </c>
      <c r="B330" s="60" t="s">
        <v>41</v>
      </c>
      <c r="C330" s="21">
        <v>3473</v>
      </c>
      <c r="D330" s="21">
        <f t="shared" si="174"/>
        <v>0</v>
      </c>
      <c r="E330" s="21">
        <f t="shared" si="175"/>
        <v>3473</v>
      </c>
      <c r="F330" s="21">
        <f t="shared" ref="F330:H331" si="176">F377</f>
        <v>6958</v>
      </c>
      <c r="G330" s="21">
        <f t="shared" si="176"/>
        <v>0</v>
      </c>
      <c r="H330" s="22">
        <f t="shared" si="176"/>
        <v>0</v>
      </c>
      <c r="I330" s="3">
        <f t="shared" si="144"/>
        <v>10431</v>
      </c>
    </row>
    <row r="331" spans="1:9" x14ac:dyDescent="0.2">
      <c r="A331" s="20" t="s">
        <v>42</v>
      </c>
      <c r="B331" s="61" t="s">
        <v>43</v>
      </c>
      <c r="C331" s="21">
        <v>0</v>
      </c>
      <c r="D331" s="21">
        <f t="shared" si="174"/>
        <v>0</v>
      </c>
      <c r="E331" s="21">
        <f t="shared" si="175"/>
        <v>0</v>
      </c>
      <c r="F331" s="21">
        <f t="shared" si="176"/>
        <v>5083.5</v>
      </c>
      <c r="G331" s="21">
        <f t="shared" si="176"/>
        <v>0</v>
      </c>
      <c r="H331" s="22">
        <f t="shared" si="176"/>
        <v>0</v>
      </c>
      <c r="I331" s="3">
        <f t="shared" si="144"/>
        <v>5083.5</v>
      </c>
    </row>
    <row r="332" spans="1:9" hidden="1" x14ac:dyDescent="0.2">
      <c r="A332" s="31" t="s">
        <v>44</v>
      </c>
      <c r="B332" s="62" t="s">
        <v>45</v>
      </c>
      <c r="C332" s="24">
        <v>0</v>
      </c>
      <c r="D332" s="24">
        <f t="shared" ref="D332:H332" si="177">SUM(D336,D337,D338)</f>
        <v>0</v>
      </c>
      <c r="E332" s="24">
        <f t="shared" si="177"/>
        <v>0</v>
      </c>
      <c r="F332" s="24">
        <f t="shared" si="177"/>
        <v>0</v>
      </c>
      <c r="G332" s="24">
        <f t="shared" si="177"/>
        <v>0</v>
      </c>
      <c r="H332" s="25">
        <f t="shared" si="177"/>
        <v>0</v>
      </c>
      <c r="I332" s="3">
        <f t="shared" si="144"/>
        <v>0</v>
      </c>
    </row>
    <row r="333" spans="1:9" hidden="1" x14ac:dyDescent="0.2">
      <c r="A333" s="82" t="s">
        <v>1</v>
      </c>
      <c r="B333" s="62"/>
      <c r="C333" s="24"/>
      <c r="D333" s="24"/>
      <c r="E333" s="24"/>
      <c r="F333" s="24"/>
      <c r="G333" s="24"/>
      <c r="H333" s="25"/>
      <c r="I333" s="3">
        <f t="shared" si="144"/>
        <v>0</v>
      </c>
    </row>
    <row r="334" spans="1:9" hidden="1" x14ac:dyDescent="0.2">
      <c r="A334" s="32" t="s">
        <v>36</v>
      </c>
      <c r="B334" s="59"/>
      <c r="C334" s="24">
        <v>0</v>
      </c>
      <c r="D334" s="24">
        <f t="shared" ref="D334:H334" si="178">D336+D337+D338-D335</f>
        <v>0</v>
      </c>
      <c r="E334" s="24">
        <f t="shared" si="178"/>
        <v>0</v>
      </c>
      <c r="F334" s="24">
        <f t="shared" si="178"/>
        <v>0</v>
      </c>
      <c r="G334" s="24">
        <f t="shared" si="178"/>
        <v>0</v>
      </c>
      <c r="H334" s="25">
        <f t="shared" si="178"/>
        <v>0</v>
      </c>
      <c r="I334" s="3">
        <f t="shared" ref="I334:I397" si="179">SUM(E334:H334)</f>
        <v>0</v>
      </c>
    </row>
    <row r="335" spans="1:9" hidden="1" x14ac:dyDescent="0.2">
      <c r="A335" s="32" t="s">
        <v>37</v>
      </c>
      <c r="B335" s="59"/>
      <c r="C335" s="24">
        <v>0</v>
      </c>
      <c r="D335" s="24">
        <f t="shared" ref="D335:H338" si="180">D382</f>
        <v>0</v>
      </c>
      <c r="E335" s="24">
        <f t="shared" si="180"/>
        <v>0</v>
      </c>
      <c r="F335" s="24">
        <f t="shared" si="180"/>
        <v>0</v>
      </c>
      <c r="G335" s="24">
        <f t="shared" si="180"/>
        <v>0</v>
      </c>
      <c r="H335" s="25">
        <f t="shared" si="180"/>
        <v>0</v>
      </c>
      <c r="I335" s="3">
        <f t="shared" si="179"/>
        <v>0</v>
      </c>
    </row>
    <row r="336" spans="1:9" hidden="1" x14ac:dyDescent="0.2">
      <c r="A336" s="20" t="s">
        <v>38</v>
      </c>
      <c r="B336" s="61" t="s">
        <v>46</v>
      </c>
      <c r="C336" s="21">
        <v>0</v>
      </c>
      <c r="D336" s="21">
        <f t="shared" si="180"/>
        <v>0</v>
      </c>
      <c r="E336" s="21">
        <f t="shared" ref="E336:E338" si="181">C336+D336</f>
        <v>0</v>
      </c>
      <c r="F336" s="21">
        <f t="shared" si="180"/>
        <v>0</v>
      </c>
      <c r="G336" s="21">
        <f t="shared" si="180"/>
        <v>0</v>
      </c>
      <c r="H336" s="22">
        <f t="shared" si="180"/>
        <v>0</v>
      </c>
      <c r="I336" s="3">
        <f t="shared" si="179"/>
        <v>0</v>
      </c>
    </row>
    <row r="337" spans="1:11" hidden="1" x14ac:dyDescent="0.2">
      <c r="A337" s="20" t="s">
        <v>40</v>
      </c>
      <c r="B337" s="61" t="s">
        <v>47</v>
      </c>
      <c r="C337" s="21">
        <v>0</v>
      </c>
      <c r="D337" s="21">
        <f t="shared" si="180"/>
        <v>0</v>
      </c>
      <c r="E337" s="21">
        <f t="shared" si="181"/>
        <v>0</v>
      </c>
      <c r="F337" s="21">
        <f t="shared" si="180"/>
        <v>0</v>
      </c>
      <c r="G337" s="21">
        <f t="shared" si="180"/>
        <v>0</v>
      </c>
      <c r="H337" s="22">
        <f t="shared" si="180"/>
        <v>0</v>
      </c>
      <c r="I337" s="3">
        <f t="shared" si="179"/>
        <v>0</v>
      </c>
    </row>
    <row r="338" spans="1:11" hidden="1" x14ac:dyDescent="0.2">
      <c r="A338" s="20" t="s">
        <v>42</v>
      </c>
      <c r="B338" s="61" t="s">
        <v>48</v>
      </c>
      <c r="C338" s="21">
        <v>0</v>
      </c>
      <c r="D338" s="21">
        <f t="shared" si="180"/>
        <v>0</v>
      </c>
      <c r="E338" s="21">
        <f t="shared" si="181"/>
        <v>0</v>
      </c>
      <c r="F338" s="21">
        <f t="shared" si="180"/>
        <v>0</v>
      </c>
      <c r="G338" s="21">
        <f t="shared" si="180"/>
        <v>0</v>
      </c>
      <c r="H338" s="22">
        <f t="shared" si="180"/>
        <v>0</v>
      </c>
      <c r="I338" s="3">
        <f t="shared" si="179"/>
        <v>0</v>
      </c>
    </row>
    <row r="339" spans="1:11" hidden="1" x14ac:dyDescent="0.2">
      <c r="A339" s="31" t="s">
        <v>49</v>
      </c>
      <c r="B339" s="63" t="s">
        <v>50</v>
      </c>
      <c r="C339" s="24">
        <v>0</v>
      </c>
      <c r="D339" s="24">
        <f t="shared" ref="D339:H339" si="182">SUM(D343,D344,D345)</f>
        <v>0</v>
      </c>
      <c r="E339" s="24">
        <f t="shared" si="182"/>
        <v>0</v>
      </c>
      <c r="F339" s="24">
        <f t="shared" si="182"/>
        <v>0</v>
      </c>
      <c r="G339" s="24">
        <f t="shared" si="182"/>
        <v>0</v>
      </c>
      <c r="H339" s="25">
        <f t="shared" si="182"/>
        <v>0</v>
      </c>
      <c r="I339" s="3">
        <f t="shared" si="179"/>
        <v>0</v>
      </c>
    </row>
    <row r="340" spans="1:11" hidden="1" x14ac:dyDescent="0.2">
      <c r="A340" s="82" t="s">
        <v>1</v>
      </c>
      <c r="B340" s="63"/>
      <c r="C340" s="24"/>
      <c r="D340" s="24"/>
      <c r="E340" s="24"/>
      <c r="F340" s="24"/>
      <c r="G340" s="24"/>
      <c r="H340" s="25"/>
      <c r="I340" s="3">
        <f t="shared" si="179"/>
        <v>0</v>
      </c>
    </row>
    <row r="341" spans="1:11" hidden="1" x14ac:dyDescent="0.2">
      <c r="A341" s="32" t="s">
        <v>36</v>
      </c>
      <c r="B341" s="59"/>
      <c r="C341" s="24">
        <v>0</v>
      </c>
      <c r="D341" s="24">
        <f t="shared" ref="D341:H341" si="183">D343+D344+D345-D342</f>
        <v>0</v>
      </c>
      <c r="E341" s="24">
        <f t="shared" si="183"/>
        <v>0</v>
      </c>
      <c r="F341" s="24">
        <f t="shared" si="183"/>
        <v>0</v>
      </c>
      <c r="G341" s="24">
        <f t="shared" si="183"/>
        <v>0</v>
      </c>
      <c r="H341" s="25">
        <f t="shared" si="183"/>
        <v>0</v>
      </c>
      <c r="I341" s="3">
        <f t="shared" si="179"/>
        <v>0</v>
      </c>
    </row>
    <row r="342" spans="1:11" hidden="1" x14ac:dyDescent="0.2">
      <c r="A342" s="32" t="s">
        <v>37</v>
      </c>
      <c r="B342" s="59"/>
      <c r="C342" s="24">
        <v>0</v>
      </c>
      <c r="D342" s="24">
        <f t="shared" ref="D342:H345" si="184">D389</f>
        <v>0</v>
      </c>
      <c r="E342" s="24">
        <f t="shared" si="184"/>
        <v>0</v>
      </c>
      <c r="F342" s="24">
        <f t="shared" si="184"/>
        <v>0</v>
      </c>
      <c r="G342" s="24">
        <f t="shared" si="184"/>
        <v>0</v>
      </c>
      <c r="H342" s="25">
        <f t="shared" si="184"/>
        <v>0</v>
      </c>
      <c r="I342" s="3">
        <f t="shared" si="179"/>
        <v>0</v>
      </c>
    </row>
    <row r="343" spans="1:11" hidden="1" x14ac:dyDescent="0.2">
      <c r="A343" s="20" t="s">
        <v>38</v>
      </c>
      <c r="B343" s="61" t="s">
        <v>51</v>
      </c>
      <c r="C343" s="21">
        <v>0</v>
      </c>
      <c r="D343" s="21">
        <f t="shared" si="184"/>
        <v>0</v>
      </c>
      <c r="E343" s="21">
        <f t="shared" ref="E343:E345" si="185">C343+D343</f>
        <v>0</v>
      </c>
      <c r="F343" s="21">
        <f t="shared" si="184"/>
        <v>0</v>
      </c>
      <c r="G343" s="21">
        <f t="shared" si="184"/>
        <v>0</v>
      </c>
      <c r="H343" s="22">
        <f t="shared" si="184"/>
        <v>0</v>
      </c>
      <c r="I343" s="3">
        <f t="shared" si="179"/>
        <v>0</v>
      </c>
    </row>
    <row r="344" spans="1:11" hidden="1" x14ac:dyDescent="0.2">
      <c r="A344" s="20" t="s">
        <v>40</v>
      </c>
      <c r="B344" s="61" t="s">
        <v>52</v>
      </c>
      <c r="C344" s="21">
        <v>0</v>
      </c>
      <c r="D344" s="21">
        <f t="shared" si="184"/>
        <v>0</v>
      </c>
      <c r="E344" s="21">
        <f t="shared" si="185"/>
        <v>0</v>
      </c>
      <c r="F344" s="21">
        <f t="shared" si="184"/>
        <v>0</v>
      </c>
      <c r="G344" s="21">
        <f t="shared" si="184"/>
        <v>0</v>
      </c>
      <c r="H344" s="22">
        <f t="shared" si="184"/>
        <v>0</v>
      </c>
      <c r="I344" s="3">
        <f t="shared" si="179"/>
        <v>0</v>
      </c>
    </row>
    <row r="345" spans="1:11" hidden="1" x14ac:dyDescent="0.2">
      <c r="A345" s="20" t="s">
        <v>42</v>
      </c>
      <c r="B345" s="61" t="s">
        <v>53</v>
      </c>
      <c r="C345" s="21">
        <v>0</v>
      </c>
      <c r="D345" s="21">
        <f t="shared" si="184"/>
        <v>0</v>
      </c>
      <c r="E345" s="21">
        <f t="shared" si="185"/>
        <v>0</v>
      </c>
      <c r="F345" s="21">
        <f t="shared" si="184"/>
        <v>0</v>
      </c>
      <c r="G345" s="21">
        <f t="shared" si="184"/>
        <v>0</v>
      </c>
      <c r="H345" s="22">
        <f t="shared" si="184"/>
        <v>0</v>
      </c>
      <c r="I345" s="3">
        <f t="shared" si="179"/>
        <v>0</v>
      </c>
    </row>
    <row r="346" spans="1:11" hidden="1" x14ac:dyDescent="0.2">
      <c r="A346" s="83"/>
      <c r="B346" s="95"/>
      <c r="C346" s="21"/>
      <c r="D346" s="21"/>
      <c r="E346" s="21"/>
      <c r="F346" s="21"/>
      <c r="G346" s="21"/>
      <c r="H346" s="22"/>
      <c r="I346" s="3">
        <f t="shared" si="179"/>
        <v>0</v>
      </c>
    </row>
    <row r="347" spans="1:11" hidden="1" x14ac:dyDescent="0.2">
      <c r="A347" s="26" t="s">
        <v>54</v>
      </c>
      <c r="B347" s="63" t="s">
        <v>55</v>
      </c>
      <c r="C347" s="24">
        <v>0</v>
      </c>
      <c r="D347" s="24">
        <f t="shared" ref="D347" si="186">D394</f>
        <v>0</v>
      </c>
      <c r="E347" s="24">
        <f>C347+D347</f>
        <v>0</v>
      </c>
      <c r="F347" s="24">
        <f t="shared" ref="F347:H347" si="187">F394</f>
        <v>0</v>
      </c>
      <c r="G347" s="24">
        <f t="shared" si="187"/>
        <v>0</v>
      </c>
      <c r="H347" s="25">
        <f t="shared" si="187"/>
        <v>0</v>
      </c>
      <c r="I347" s="3">
        <f t="shared" si="179"/>
        <v>0</v>
      </c>
    </row>
    <row r="348" spans="1:11" hidden="1" x14ac:dyDescent="0.2">
      <c r="A348" s="81"/>
      <c r="B348" s="95"/>
      <c r="C348" s="21"/>
      <c r="D348" s="21"/>
      <c r="E348" s="21"/>
      <c r="F348" s="21"/>
      <c r="G348" s="21"/>
      <c r="H348" s="22"/>
      <c r="I348" s="3">
        <f t="shared" si="179"/>
        <v>0</v>
      </c>
    </row>
    <row r="349" spans="1:11" s="6" customFormat="1" ht="25.5" x14ac:dyDescent="0.2">
      <c r="A349" s="77" t="s">
        <v>65</v>
      </c>
      <c r="B349" s="78"/>
      <c r="C349" s="79">
        <v>4113</v>
      </c>
      <c r="D349" s="79">
        <f t="shared" ref="D349:H349" si="188">D350</f>
        <v>0</v>
      </c>
      <c r="E349" s="79">
        <f t="shared" si="188"/>
        <v>4113</v>
      </c>
      <c r="F349" s="79">
        <f t="shared" si="188"/>
        <v>13318.5</v>
      </c>
      <c r="G349" s="79">
        <f t="shared" si="188"/>
        <v>0</v>
      </c>
      <c r="H349" s="80">
        <f t="shared" si="188"/>
        <v>0</v>
      </c>
      <c r="I349" s="19">
        <f t="shared" si="179"/>
        <v>17431.5</v>
      </c>
    </row>
    <row r="350" spans="1:11" s="40" customFormat="1" x14ac:dyDescent="0.2">
      <c r="A350" s="36" t="s">
        <v>61</v>
      </c>
      <c r="B350" s="65"/>
      <c r="C350" s="37">
        <v>4113</v>
      </c>
      <c r="D350" s="37">
        <f t="shared" ref="D350:H350" si="189">SUM(D351,D352,D353,D354)</f>
        <v>0</v>
      </c>
      <c r="E350" s="37">
        <f t="shared" si="189"/>
        <v>4113</v>
      </c>
      <c r="F350" s="37">
        <f t="shared" si="189"/>
        <v>13318.5</v>
      </c>
      <c r="G350" s="37">
        <f t="shared" si="189"/>
        <v>0</v>
      </c>
      <c r="H350" s="38">
        <f t="shared" si="189"/>
        <v>0</v>
      </c>
      <c r="I350" s="39">
        <f t="shared" si="179"/>
        <v>17431.5</v>
      </c>
    </row>
    <row r="351" spans="1:11" x14ac:dyDescent="0.2">
      <c r="A351" s="20" t="s">
        <v>6</v>
      </c>
      <c r="B351" s="48"/>
      <c r="C351" s="21">
        <v>1502</v>
      </c>
      <c r="D351" s="21"/>
      <c r="E351" s="21">
        <f>SUM(C351,D351)</f>
        <v>1502</v>
      </c>
      <c r="F351" s="21">
        <f>ROUND(8235*K351,)+5083.5</f>
        <v>5296.5</v>
      </c>
      <c r="G351" s="21"/>
      <c r="H351" s="22"/>
      <c r="I351" s="3">
        <f t="shared" si="179"/>
        <v>6798.5</v>
      </c>
      <c r="K351" s="2">
        <v>2.5899999999999999E-2</v>
      </c>
    </row>
    <row r="352" spans="1:11" hidden="1" x14ac:dyDescent="0.2">
      <c r="A352" s="20" t="s">
        <v>7</v>
      </c>
      <c r="B352" s="94"/>
      <c r="C352" s="21">
        <v>0</v>
      </c>
      <c r="D352" s="21"/>
      <c r="E352" s="21">
        <f t="shared" ref="E352:E353" si="190">SUM(C352,D352)</f>
        <v>0</v>
      </c>
      <c r="F352" s="21"/>
      <c r="G352" s="21"/>
      <c r="H352" s="22"/>
      <c r="I352" s="3">
        <f t="shared" si="179"/>
        <v>0</v>
      </c>
    </row>
    <row r="353" spans="1:11" ht="38.25" x14ac:dyDescent="0.2">
      <c r="A353" s="20" t="s">
        <v>8</v>
      </c>
      <c r="B353" s="48">
        <v>420269</v>
      </c>
      <c r="C353" s="21">
        <v>346</v>
      </c>
      <c r="D353" s="21"/>
      <c r="E353" s="21">
        <f t="shared" si="190"/>
        <v>346</v>
      </c>
      <c r="F353" s="21">
        <f>ROUND(8235*K353,)</f>
        <v>1064</v>
      </c>
      <c r="G353" s="21"/>
      <c r="H353" s="22"/>
      <c r="I353" s="3">
        <f t="shared" si="179"/>
        <v>1410</v>
      </c>
      <c r="K353" s="2">
        <v>0.12920000000000001</v>
      </c>
    </row>
    <row r="354" spans="1:11" ht="25.5" x14ac:dyDescent="0.2">
      <c r="A354" s="23" t="s">
        <v>9</v>
      </c>
      <c r="B354" s="49" t="s">
        <v>10</v>
      </c>
      <c r="C354" s="24">
        <v>2265</v>
      </c>
      <c r="D354" s="24">
        <f t="shared" ref="D354:H354" si="191">SUM(D355,D359,D363)</f>
        <v>0</v>
      </c>
      <c r="E354" s="24">
        <f t="shared" si="191"/>
        <v>2265</v>
      </c>
      <c r="F354" s="24">
        <f t="shared" si="191"/>
        <v>6958</v>
      </c>
      <c r="G354" s="24">
        <f t="shared" si="191"/>
        <v>0</v>
      </c>
      <c r="H354" s="25">
        <f t="shared" si="191"/>
        <v>0</v>
      </c>
      <c r="I354" s="3">
        <f t="shared" si="179"/>
        <v>9223</v>
      </c>
    </row>
    <row r="355" spans="1:11" x14ac:dyDescent="0.2">
      <c r="A355" s="26" t="s">
        <v>11</v>
      </c>
      <c r="B355" s="50" t="s">
        <v>12</v>
      </c>
      <c r="C355" s="24">
        <v>2265</v>
      </c>
      <c r="D355" s="24">
        <f t="shared" ref="D355:H355" si="192">SUM(D356:D358)</f>
        <v>0</v>
      </c>
      <c r="E355" s="24">
        <f t="shared" si="192"/>
        <v>2265</v>
      </c>
      <c r="F355" s="24">
        <f t="shared" si="192"/>
        <v>6958</v>
      </c>
      <c r="G355" s="24">
        <f t="shared" si="192"/>
        <v>0</v>
      </c>
      <c r="H355" s="25">
        <f t="shared" si="192"/>
        <v>0</v>
      </c>
      <c r="I355" s="3">
        <f t="shared" si="179"/>
        <v>9223</v>
      </c>
      <c r="K355" s="2">
        <v>0.84489999999999998</v>
      </c>
    </row>
    <row r="356" spans="1:11" x14ac:dyDescent="0.2">
      <c r="A356" s="27" t="s">
        <v>13</v>
      </c>
      <c r="B356" s="51" t="s">
        <v>14</v>
      </c>
      <c r="C356" s="21">
        <v>2265</v>
      </c>
      <c r="D356" s="21"/>
      <c r="E356" s="21">
        <f t="shared" ref="E356:E358" si="193">SUM(C356,D356)</f>
        <v>2265</v>
      </c>
      <c r="F356" s="21">
        <f>ROUND(8235*K355,)</f>
        <v>6958</v>
      </c>
      <c r="G356" s="21"/>
      <c r="H356" s="22"/>
      <c r="I356" s="3">
        <f t="shared" si="179"/>
        <v>9223</v>
      </c>
    </row>
    <row r="357" spans="1:11" hidden="1" x14ac:dyDescent="0.2">
      <c r="A357" s="27" t="s">
        <v>15</v>
      </c>
      <c r="B357" s="52" t="s">
        <v>16</v>
      </c>
      <c r="C357" s="21">
        <v>0</v>
      </c>
      <c r="D357" s="21"/>
      <c r="E357" s="21">
        <f t="shared" si="193"/>
        <v>0</v>
      </c>
      <c r="F357" s="21"/>
      <c r="G357" s="21"/>
      <c r="H357" s="22"/>
      <c r="I357" s="3">
        <f t="shared" si="179"/>
        <v>0</v>
      </c>
    </row>
    <row r="358" spans="1:11" hidden="1" x14ac:dyDescent="0.2">
      <c r="A358" s="27" t="s">
        <v>17</v>
      </c>
      <c r="B358" s="52" t="s">
        <v>18</v>
      </c>
      <c r="C358" s="21">
        <v>0</v>
      </c>
      <c r="D358" s="21"/>
      <c r="E358" s="21">
        <f t="shared" si="193"/>
        <v>0</v>
      </c>
      <c r="F358" s="21"/>
      <c r="G358" s="21"/>
      <c r="H358" s="22"/>
      <c r="I358" s="3">
        <f t="shared" si="179"/>
        <v>0</v>
      </c>
    </row>
    <row r="359" spans="1:11" hidden="1" x14ac:dyDescent="0.2">
      <c r="A359" s="26" t="s">
        <v>19</v>
      </c>
      <c r="B359" s="53" t="s">
        <v>20</v>
      </c>
      <c r="C359" s="24">
        <v>0</v>
      </c>
      <c r="D359" s="24">
        <f t="shared" ref="D359:H359" si="194">SUM(D360:D362)</f>
        <v>0</v>
      </c>
      <c r="E359" s="24">
        <f t="shared" si="194"/>
        <v>0</v>
      </c>
      <c r="F359" s="24">
        <f t="shared" si="194"/>
        <v>0</v>
      </c>
      <c r="G359" s="24">
        <f t="shared" si="194"/>
        <v>0</v>
      </c>
      <c r="H359" s="25">
        <f t="shared" si="194"/>
        <v>0</v>
      </c>
      <c r="I359" s="3">
        <f t="shared" si="179"/>
        <v>0</v>
      </c>
    </row>
    <row r="360" spans="1:11" hidden="1" x14ac:dyDescent="0.2">
      <c r="A360" s="27" t="s">
        <v>13</v>
      </c>
      <c r="B360" s="52" t="s">
        <v>21</v>
      </c>
      <c r="C360" s="21">
        <v>0</v>
      </c>
      <c r="D360" s="21"/>
      <c r="E360" s="21">
        <f t="shared" ref="E360:E362" si="195">SUM(C360,D360)</f>
        <v>0</v>
      </c>
      <c r="F360" s="21"/>
      <c r="G360" s="21"/>
      <c r="H360" s="22"/>
      <c r="I360" s="3">
        <f t="shared" si="179"/>
        <v>0</v>
      </c>
    </row>
    <row r="361" spans="1:11" hidden="1" x14ac:dyDescent="0.2">
      <c r="A361" s="27" t="s">
        <v>15</v>
      </c>
      <c r="B361" s="52" t="s">
        <v>22</v>
      </c>
      <c r="C361" s="21">
        <v>0</v>
      </c>
      <c r="D361" s="21"/>
      <c r="E361" s="21">
        <f t="shared" si="195"/>
        <v>0</v>
      </c>
      <c r="F361" s="21"/>
      <c r="G361" s="21"/>
      <c r="H361" s="22"/>
      <c r="I361" s="3">
        <f t="shared" si="179"/>
        <v>0</v>
      </c>
    </row>
    <row r="362" spans="1:11" hidden="1" x14ac:dyDescent="0.2">
      <c r="A362" s="27" t="s">
        <v>17</v>
      </c>
      <c r="B362" s="52" t="s">
        <v>23</v>
      </c>
      <c r="C362" s="21">
        <v>0</v>
      </c>
      <c r="D362" s="21"/>
      <c r="E362" s="21">
        <f t="shared" si="195"/>
        <v>0</v>
      </c>
      <c r="F362" s="21"/>
      <c r="G362" s="21"/>
      <c r="H362" s="22"/>
      <c r="I362" s="3">
        <f t="shared" si="179"/>
        <v>0</v>
      </c>
    </row>
    <row r="363" spans="1:11" hidden="1" x14ac:dyDescent="0.2">
      <c r="A363" s="26" t="s">
        <v>24</v>
      </c>
      <c r="B363" s="53" t="s">
        <v>25</v>
      </c>
      <c r="C363" s="24">
        <v>0</v>
      </c>
      <c r="D363" s="24">
        <f t="shared" ref="D363:H363" si="196">SUM(D364:D366)</f>
        <v>0</v>
      </c>
      <c r="E363" s="24">
        <f t="shared" si="196"/>
        <v>0</v>
      </c>
      <c r="F363" s="24">
        <f t="shared" si="196"/>
        <v>0</v>
      </c>
      <c r="G363" s="24">
        <f t="shared" si="196"/>
        <v>0</v>
      </c>
      <c r="H363" s="25">
        <f t="shared" si="196"/>
        <v>0</v>
      </c>
      <c r="I363" s="3">
        <f t="shared" si="179"/>
        <v>0</v>
      </c>
    </row>
    <row r="364" spans="1:11" hidden="1" x14ac:dyDescent="0.2">
      <c r="A364" s="27" t="s">
        <v>13</v>
      </c>
      <c r="B364" s="52" t="s">
        <v>26</v>
      </c>
      <c r="C364" s="21">
        <v>0</v>
      </c>
      <c r="D364" s="21"/>
      <c r="E364" s="21">
        <f t="shared" ref="E364:E366" si="197">SUM(C364,D364)</f>
        <v>0</v>
      </c>
      <c r="F364" s="21"/>
      <c r="G364" s="21"/>
      <c r="H364" s="22"/>
      <c r="I364" s="3">
        <f t="shared" si="179"/>
        <v>0</v>
      </c>
    </row>
    <row r="365" spans="1:11" hidden="1" x14ac:dyDescent="0.2">
      <c r="A365" s="27" t="s">
        <v>15</v>
      </c>
      <c r="B365" s="52" t="s">
        <v>27</v>
      </c>
      <c r="C365" s="21">
        <v>0</v>
      </c>
      <c r="D365" s="21"/>
      <c r="E365" s="21">
        <f t="shared" si="197"/>
        <v>0</v>
      </c>
      <c r="F365" s="21"/>
      <c r="G365" s="21"/>
      <c r="H365" s="22"/>
      <c r="I365" s="3">
        <f t="shared" si="179"/>
        <v>0</v>
      </c>
    </row>
    <row r="366" spans="1:11" hidden="1" x14ac:dyDescent="0.2">
      <c r="A366" s="27" t="s">
        <v>17</v>
      </c>
      <c r="B366" s="52" t="s">
        <v>28</v>
      </c>
      <c r="C366" s="21">
        <v>0</v>
      </c>
      <c r="D366" s="21"/>
      <c r="E366" s="21">
        <f t="shared" si="197"/>
        <v>0</v>
      </c>
      <c r="F366" s="21"/>
      <c r="G366" s="21"/>
      <c r="H366" s="22"/>
      <c r="I366" s="3">
        <f t="shared" si="179"/>
        <v>0</v>
      </c>
    </row>
    <row r="367" spans="1:11" s="40" customFormat="1" x14ac:dyDescent="0.2">
      <c r="A367" s="36" t="s">
        <v>80</v>
      </c>
      <c r="B367" s="65"/>
      <c r="C367" s="37">
        <v>4113</v>
      </c>
      <c r="D367" s="37">
        <f t="shared" ref="D367:H367" si="198">SUM(D368,D371,D394)</f>
        <v>0</v>
      </c>
      <c r="E367" s="37">
        <f t="shared" si="198"/>
        <v>4113</v>
      </c>
      <c r="F367" s="37">
        <f t="shared" si="198"/>
        <v>13318.5</v>
      </c>
      <c r="G367" s="37">
        <f t="shared" si="198"/>
        <v>0</v>
      </c>
      <c r="H367" s="38">
        <f t="shared" si="198"/>
        <v>0</v>
      </c>
      <c r="I367" s="39">
        <f t="shared" si="179"/>
        <v>17431.5</v>
      </c>
    </row>
    <row r="368" spans="1:11" x14ac:dyDescent="0.2">
      <c r="A368" s="31" t="s">
        <v>30</v>
      </c>
      <c r="B368" s="55">
        <v>20</v>
      </c>
      <c r="C368" s="24">
        <v>2</v>
      </c>
      <c r="D368" s="24">
        <f t="shared" ref="D368:H368" si="199">SUM(D369)</f>
        <v>0</v>
      </c>
      <c r="E368" s="24">
        <f t="shared" si="199"/>
        <v>2</v>
      </c>
      <c r="F368" s="24">
        <f t="shared" si="199"/>
        <v>0</v>
      </c>
      <c r="G368" s="24">
        <f t="shared" si="199"/>
        <v>0</v>
      </c>
      <c r="H368" s="25">
        <f t="shared" si="199"/>
        <v>0</v>
      </c>
      <c r="I368" s="3">
        <f t="shared" si="179"/>
        <v>2</v>
      </c>
    </row>
    <row r="369" spans="1:11" x14ac:dyDescent="0.2">
      <c r="A369" s="27" t="s">
        <v>31</v>
      </c>
      <c r="B369" s="56" t="s">
        <v>32</v>
      </c>
      <c r="C369" s="21">
        <v>2</v>
      </c>
      <c r="D369" s="21"/>
      <c r="E369" s="21">
        <f>C369+D369</f>
        <v>2</v>
      </c>
      <c r="F369" s="21"/>
      <c r="G369" s="21"/>
      <c r="H369" s="22"/>
      <c r="I369" s="3">
        <f t="shared" si="179"/>
        <v>2</v>
      </c>
    </row>
    <row r="370" spans="1:11" hidden="1" x14ac:dyDescent="0.2">
      <c r="A370" s="27"/>
      <c r="B370" s="51"/>
      <c r="C370" s="21"/>
      <c r="D370" s="21"/>
      <c r="E370" s="21"/>
      <c r="F370" s="21"/>
      <c r="G370" s="21"/>
      <c r="H370" s="22"/>
      <c r="I370" s="3">
        <f t="shared" si="179"/>
        <v>0</v>
      </c>
    </row>
    <row r="371" spans="1:11" ht="25.5" x14ac:dyDescent="0.2">
      <c r="A371" s="31" t="s">
        <v>33</v>
      </c>
      <c r="B371" s="57">
        <v>58</v>
      </c>
      <c r="C371" s="24">
        <v>4111</v>
      </c>
      <c r="D371" s="24">
        <f t="shared" ref="D371:H371" si="200">SUM(D372,D379,D386)</f>
        <v>0</v>
      </c>
      <c r="E371" s="24">
        <f t="shared" si="200"/>
        <v>4111</v>
      </c>
      <c r="F371" s="24">
        <f t="shared" si="200"/>
        <v>13318.5</v>
      </c>
      <c r="G371" s="24">
        <f t="shared" si="200"/>
        <v>0</v>
      </c>
      <c r="H371" s="25">
        <f t="shared" si="200"/>
        <v>0</v>
      </c>
      <c r="I371" s="3">
        <f t="shared" si="179"/>
        <v>17429.5</v>
      </c>
    </row>
    <row r="372" spans="1:11" x14ac:dyDescent="0.2">
      <c r="A372" s="31" t="s">
        <v>34</v>
      </c>
      <c r="B372" s="58" t="s">
        <v>35</v>
      </c>
      <c r="C372" s="24">
        <v>4111</v>
      </c>
      <c r="D372" s="24">
        <f t="shared" ref="D372:H372" si="201">SUM(D376,D377,D378)</f>
        <v>0</v>
      </c>
      <c r="E372" s="24">
        <f t="shared" si="201"/>
        <v>4111</v>
      </c>
      <c r="F372" s="24">
        <f t="shared" si="201"/>
        <v>13318.5</v>
      </c>
      <c r="G372" s="24">
        <f t="shared" si="201"/>
        <v>0</v>
      </c>
      <c r="H372" s="25">
        <f t="shared" si="201"/>
        <v>0</v>
      </c>
      <c r="I372" s="3">
        <f t="shared" si="179"/>
        <v>17429.5</v>
      </c>
    </row>
    <row r="373" spans="1:11" hidden="1" x14ac:dyDescent="0.2">
      <c r="A373" s="32" t="s">
        <v>1</v>
      </c>
      <c r="B373" s="59"/>
      <c r="C373" s="24"/>
      <c r="D373" s="24"/>
      <c r="E373" s="24"/>
      <c r="F373" s="24"/>
      <c r="G373" s="24"/>
      <c r="H373" s="25"/>
      <c r="I373" s="3">
        <f t="shared" si="179"/>
        <v>0</v>
      </c>
    </row>
    <row r="374" spans="1:11" x14ac:dyDescent="0.2">
      <c r="A374" s="32" t="s">
        <v>36</v>
      </c>
      <c r="B374" s="59"/>
      <c r="C374" s="24">
        <v>0</v>
      </c>
      <c r="D374" s="24">
        <f t="shared" ref="D374:H374" si="202">D376+D377+D378-D375</f>
        <v>0</v>
      </c>
      <c r="E374" s="24">
        <f t="shared" si="202"/>
        <v>0</v>
      </c>
      <c r="F374" s="24">
        <f t="shared" si="202"/>
        <v>5083.5</v>
      </c>
      <c r="G374" s="24">
        <f t="shared" si="202"/>
        <v>0</v>
      </c>
      <c r="H374" s="25">
        <f t="shared" si="202"/>
        <v>0</v>
      </c>
      <c r="I374" s="3">
        <f t="shared" si="179"/>
        <v>5083.5</v>
      </c>
    </row>
    <row r="375" spans="1:11" x14ac:dyDescent="0.2">
      <c r="A375" s="32" t="s">
        <v>37</v>
      </c>
      <c r="B375" s="59"/>
      <c r="C375" s="24">
        <v>4111</v>
      </c>
      <c r="D375" s="24"/>
      <c r="E375" s="24">
        <f t="shared" ref="E375:E378" si="203">C375+D375</f>
        <v>4111</v>
      </c>
      <c r="F375" s="24">
        <v>8235</v>
      </c>
      <c r="G375" s="24"/>
      <c r="H375" s="25"/>
      <c r="I375" s="3">
        <f t="shared" si="179"/>
        <v>12346</v>
      </c>
    </row>
    <row r="376" spans="1:11" x14ac:dyDescent="0.2">
      <c r="A376" s="20" t="s">
        <v>38</v>
      </c>
      <c r="B376" s="60" t="s">
        <v>39</v>
      </c>
      <c r="C376" s="21">
        <v>638</v>
      </c>
      <c r="D376" s="21"/>
      <c r="E376" s="21">
        <f t="shared" si="203"/>
        <v>638</v>
      </c>
      <c r="F376" s="21">
        <f>ROUND(8235*(J376+K376),)</f>
        <v>1277</v>
      </c>
      <c r="G376" s="21"/>
      <c r="H376" s="22"/>
      <c r="I376" s="3">
        <f t="shared" si="179"/>
        <v>1915</v>
      </c>
      <c r="J376" s="2">
        <v>2.5899999999999999E-2</v>
      </c>
      <c r="K376" s="2">
        <v>0.12920000000000001</v>
      </c>
    </row>
    <row r="377" spans="1:11" x14ac:dyDescent="0.2">
      <c r="A377" s="20" t="s">
        <v>40</v>
      </c>
      <c r="B377" s="60" t="s">
        <v>41</v>
      </c>
      <c r="C377" s="21">
        <v>3473</v>
      </c>
      <c r="D377" s="21"/>
      <c r="E377" s="21">
        <f t="shared" si="203"/>
        <v>3473</v>
      </c>
      <c r="F377" s="21">
        <f>ROUND(8235*(J377+K377),)</f>
        <v>6958</v>
      </c>
      <c r="G377" s="21"/>
      <c r="H377" s="22"/>
      <c r="I377" s="3">
        <f t="shared" si="179"/>
        <v>10431</v>
      </c>
      <c r="J377" s="2">
        <v>0.84489999999999998</v>
      </c>
    </row>
    <row r="378" spans="1:11" x14ac:dyDescent="0.2">
      <c r="A378" s="20" t="s">
        <v>42</v>
      </c>
      <c r="B378" s="61" t="s">
        <v>43</v>
      </c>
      <c r="C378" s="21">
        <v>0</v>
      </c>
      <c r="D378" s="21"/>
      <c r="E378" s="21">
        <f t="shared" si="203"/>
        <v>0</v>
      </c>
      <c r="F378" s="21">
        <f>13318.5-8235</f>
        <v>5083.5</v>
      </c>
      <c r="G378" s="21"/>
      <c r="H378" s="22"/>
      <c r="I378" s="3">
        <f t="shared" si="179"/>
        <v>5083.5</v>
      </c>
    </row>
    <row r="379" spans="1:11" hidden="1" x14ac:dyDescent="0.2">
      <c r="A379" s="31" t="s">
        <v>44</v>
      </c>
      <c r="B379" s="62" t="s">
        <v>45</v>
      </c>
      <c r="C379" s="24">
        <v>0</v>
      </c>
      <c r="D379" s="24">
        <f t="shared" ref="D379:H379" si="204">SUM(D383,D384,D385)</f>
        <v>0</v>
      </c>
      <c r="E379" s="24">
        <f t="shared" si="204"/>
        <v>0</v>
      </c>
      <c r="F379" s="24">
        <f t="shared" si="204"/>
        <v>0</v>
      </c>
      <c r="G379" s="24">
        <f t="shared" si="204"/>
        <v>0</v>
      </c>
      <c r="H379" s="25">
        <f t="shared" si="204"/>
        <v>0</v>
      </c>
      <c r="I379" s="3">
        <f t="shared" si="179"/>
        <v>0</v>
      </c>
    </row>
    <row r="380" spans="1:11" hidden="1" x14ac:dyDescent="0.2">
      <c r="A380" s="82" t="s">
        <v>1</v>
      </c>
      <c r="B380" s="62"/>
      <c r="C380" s="24"/>
      <c r="D380" s="24"/>
      <c r="E380" s="24"/>
      <c r="F380" s="24"/>
      <c r="G380" s="24"/>
      <c r="H380" s="25"/>
      <c r="I380" s="3">
        <f t="shared" si="179"/>
        <v>0</v>
      </c>
    </row>
    <row r="381" spans="1:11" hidden="1" x14ac:dyDescent="0.2">
      <c r="A381" s="32" t="s">
        <v>36</v>
      </c>
      <c r="B381" s="59"/>
      <c r="C381" s="24">
        <v>0</v>
      </c>
      <c r="D381" s="24">
        <f t="shared" ref="D381:H381" si="205">D383+D384+D385-D382</f>
        <v>0</v>
      </c>
      <c r="E381" s="24">
        <f t="shared" si="205"/>
        <v>0</v>
      </c>
      <c r="F381" s="24">
        <f t="shared" si="205"/>
        <v>0</v>
      </c>
      <c r="G381" s="24">
        <f t="shared" si="205"/>
        <v>0</v>
      </c>
      <c r="H381" s="25">
        <f t="shared" si="205"/>
        <v>0</v>
      </c>
      <c r="I381" s="3">
        <f t="shared" si="179"/>
        <v>0</v>
      </c>
    </row>
    <row r="382" spans="1:11" hidden="1" x14ac:dyDescent="0.2">
      <c r="A382" s="32" t="s">
        <v>37</v>
      </c>
      <c r="B382" s="59"/>
      <c r="C382" s="24">
        <v>0</v>
      </c>
      <c r="D382" s="24"/>
      <c r="E382" s="24">
        <f t="shared" ref="E382:E385" si="206">C382+D382</f>
        <v>0</v>
      </c>
      <c r="F382" s="24"/>
      <c r="G382" s="24"/>
      <c r="H382" s="25"/>
      <c r="I382" s="3">
        <f t="shared" si="179"/>
        <v>0</v>
      </c>
    </row>
    <row r="383" spans="1:11" hidden="1" x14ac:dyDescent="0.2">
      <c r="A383" s="20" t="s">
        <v>38</v>
      </c>
      <c r="B383" s="61" t="s">
        <v>46</v>
      </c>
      <c r="C383" s="21">
        <v>0</v>
      </c>
      <c r="D383" s="21"/>
      <c r="E383" s="21">
        <f t="shared" si="206"/>
        <v>0</v>
      </c>
      <c r="F383" s="21"/>
      <c r="G383" s="21"/>
      <c r="H383" s="22"/>
      <c r="I383" s="3">
        <f t="shared" si="179"/>
        <v>0</v>
      </c>
    </row>
    <row r="384" spans="1:11" hidden="1" x14ac:dyDescent="0.2">
      <c r="A384" s="20" t="s">
        <v>40</v>
      </c>
      <c r="B384" s="61" t="s">
        <v>47</v>
      </c>
      <c r="C384" s="21">
        <v>0</v>
      </c>
      <c r="D384" s="21"/>
      <c r="E384" s="21">
        <f t="shared" si="206"/>
        <v>0</v>
      </c>
      <c r="F384" s="21"/>
      <c r="G384" s="21"/>
      <c r="H384" s="22"/>
      <c r="I384" s="3">
        <f t="shared" si="179"/>
        <v>0</v>
      </c>
    </row>
    <row r="385" spans="1:9" hidden="1" x14ac:dyDescent="0.2">
      <c r="A385" s="20" t="s">
        <v>42</v>
      </c>
      <c r="B385" s="61" t="s">
        <v>48</v>
      </c>
      <c r="C385" s="21">
        <v>0</v>
      </c>
      <c r="D385" s="21"/>
      <c r="E385" s="21">
        <f t="shared" si="206"/>
        <v>0</v>
      </c>
      <c r="F385" s="21"/>
      <c r="G385" s="21"/>
      <c r="H385" s="22"/>
      <c r="I385" s="3">
        <f t="shared" si="179"/>
        <v>0</v>
      </c>
    </row>
    <row r="386" spans="1:9" hidden="1" x14ac:dyDescent="0.2">
      <c r="A386" s="31" t="s">
        <v>49</v>
      </c>
      <c r="B386" s="63" t="s">
        <v>50</v>
      </c>
      <c r="C386" s="24">
        <v>0</v>
      </c>
      <c r="D386" s="24">
        <f t="shared" ref="D386:H386" si="207">SUM(D390,D391,D392)</f>
        <v>0</v>
      </c>
      <c r="E386" s="24">
        <f t="shared" si="207"/>
        <v>0</v>
      </c>
      <c r="F386" s="24">
        <f t="shared" si="207"/>
        <v>0</v>
      </c>
      <c r="G386" s="24">
        <f t="shared" si="207"/>
        <v>0</v>
      </c>
      <c r="H386" s="25">
        <f t="shared" si="207"/>
        <v>0</v>
      </c>
      <c r="I386" s="3">
        <f t="shared" si="179"/>
        <v>0</v>
      </c>
    </row>
    <row r="387" spans="1:9" hidden="1" x14ac:dyDescent="0.2">
      <c r="A387" s="82" t="s">
        <v>1</v>
      </c>
      <c r="B387" s="63"/>
      <c r="C387" s="24"/>
      <c r="D387" s="24"/>
      <c r="E387" s="24"/>
      <c r="F387" s="24"/>
      <c r="G387" s="24"/>
      <c r="H387" s="25"/>
      <c r="I387" s="3">
        <f t="shared" si="179"/>
        <v>0</v>
      </c>
    </row>
    <row r="388" spans="1:9" hidden="1" x14ac:dyDescent="0.2">
      <c r="A388" s="32" t="s">
        <v>36</v>
      </c>
      <c r="B388" s="59"/>
      <c r="C388" s="24">
        <v>0</v>
      </c>
      <c r="D388" s="24">
        <f t="shared" ref="D388:H388" si="208">D390+D391+D392-D389</f>
        <v>0</v>
      </c>
      <c r="E388" s="24">
        <f t="shared" si="208"/>
        <v>0</v>
      </c>
      <c r="F388" s="24">
        <f t="shared" si="208"/>
        <v>0</v>
      </c>
      <c r="G388" s="24">
        <f t="shared" si="208"/>
        <v>0</v>
      </c>
      <c r="H388" s="25">
        <f t="shared" si="208"/>
        <v>0</v>
      </c>
      <c r="I388" s="3">
        <f t="shared" si="179"/>
        <v>0</v>
      </c>
    </row>
    <row r="389" spans="1:9" hidden="1" x14ac:dyDescent="0.2">
      <c r="A389" s="32" t="s">
        <v>37</v>
      </c>
      <c r="B389" s="59"/>
      <c r="C389" s="24">
        <v>0</v>
      </c>
      <c r="D389" s="24"/>
      <c r="E389" s="24">
        <f t="shared" ref="E389:E392" si="209">C389+D389</f>
        <v>0</v>
      </c>
      <c r="F389" s="24"/>
      <c r="G389" s="24"/>
      <c r="H389" s="25"/>
      <c r="I389" s="3">
        <f t="shared" si="179"/>
        <v>0</v>
      </c>
    </row>
    <row r="390" spans="1:9" hidden="1" x14ac:dyDescent="0.2">
      <c r="A390" s="20" t="s">
        <v>38</v>
      </c>
      <c r="B390" s="61" t="s">
        <v>51</v>
      </c>
      <c r="C390" s="21">
        <v>0</v>
      </c>
      <c r="D390" s="21"/>
      <c r="E390" s="21">
        <f t="shared" si="209"/>
        <v>0</v>
      </c>
      <c r="F390" s="21"/>
      <c r="G390" s="21"/>
      <c r="H390" s="22"/>
      <c r="I390" s="3">
        <f t="shared" si="179"/>
        <v>0</v>
      </c>
    </row>
    <row r="391" spans="1:9" hidden="1" x14ac:dyDescent="0.2">
      <c r="A391" s="20" t="s">
        <v>40</v>
      </c>
      <c r="B391" s="61" t="s">
        <v>52</v>
      </c>
      <c r="C391" s="21">
        <v>0</v>
      </c>
      <c r="D391" s="21"/>
      <c r="E391" s="21">
        <f t="shared" si="209"/>
        <v>0</v>
      </c>
      <c r="F391" s="21"/>
      <c r="G391" s="21"/>
      <c r="H391" s="22"/>
      <c r="I391" s="3">
        <f t="shared" si="179"/>
        <v>0</v>
      </c>
    </row>
    <row r="392" spans="1:9" hidden="1" x14ac:dyDescent="0.2">
      <c r="A392" s="20" t="s">
        <v>42</v>
      </c>
      <c r="B392" s="61" t="s">
        <v>53</v>
      </c>
      <c r="C392" s="21">
        <v>0</v>
      </c>
      <c r="D392" s="21"/>
      <c r="E392" s="21">
        <f t="shared" si="209"/>
        <v>0</v>
      </c>
      <c r="F392" s="21"/>
      <c r="G392" s="21"/>
      <c r="H392" s="22"/>
      <c r="I392" s="3">
        <f t="shared" si="179"/>
        <v>0</v>
      </c>
    </row>
    <row r="393" spans="1:9" hidden="1" x14ac:dyDescent="0.2">
      <c r="A393" s="83"/>
      <c r="B393" s="95"/>
      <c r="C393" s="21"/>
      <c r="D393" s="21"/>
      <c r="E393" s="21"/>
      <c r="F393" s="21"/>
      <c r="G393" s="21"/>
      <c r="H393" s="22"/>
      <c r="I393" s="3">
        <f t="shared" si="179"/>
        <v>0</v>
      </c>
    </row>
    <row r="394" spans="1:9" hidden="1" x14ac:dyDescent="0.2">
      <c r="A394" s="26" t="s">
        <v>54</v>
      </c>
      <c r="B394" s="63" t="s">
        <v>55</v>
      </c>
      <c r="C394" s="24">
        <v>0</v>
      </c>
      <c r="D394" s="24"/>
      <c r="E394" s="24">
        <f>C394+D394</f>
        <v>0</v>
      </c>
      <c r="F394" s="24"/>
      <c r="G394" s="24"/>
      <c r="H394" s="25"/>
      <c r="I394" s="3">
        <f t="shared" si="179"/>
        <v>0</v>
      </c>
    </row>
    <row r="395" spans="1:9" hidden="1" x14ac:dyDescent="0.2">
      <c r="A395" s="83"/>
      <c r="B395" s="95"/>
      <c r="C395" s="21"/>
      <c r="D395" s="21"/>
      <c r="E395" s="21"/>
      <c r="F395" s="21"/>
      <c r="G395" s="21"/>
      <c r="H395" s="22"/>
      <c r="I395" s="3">
        <f t="shared" si="179"/>
        <v>0</v>
      </c>
    </row>
    <row r="396" spans="1:9" hidden="1" x14ac:dyDescent="0.2">
      <c r="A396" s="26" t="s">
        <v>56</v>
      </c>
      <c r="B396" s="63"/>
      <c r="C396" s="24">
        <v>0</v>
      </c>
      <c r="D396" s="24">
        <f t="shared" ref="D396:H396" si="210">D349-D367</f>
        <v>0</v>
      </c>
      <c r="E396" s="24">
        <f t="shared" si="210"/>
        <v>0</v>
      </c>
      <c r="F396" s="24">
        <f t="shared" si="210"/>
        <v>0</v>
      </c>
      <c r="G396" s="24">
        <f t="shared" si="210"/>
        <v>0</v>
      </c>
      <c r="H396" s="25">
        <f t="shared" si="210"/>
        <v>0</v>
      </c>
      <c r="I396" s="3">
        <f t="shared" si="179"/>
        <v>0</v>
      </c>
    </row>
    <row r="397" spans="1:9" hidden="1" x14ac:dyDescent="0.2">
      <c r="A397" s="81"/>
      <c r="B397" s="95"/>
      <c r="C397" s="21"/>
      <c r="D397" s="21"/>
      <c r="E397" s="21"/>
      <c r="F397" s="21"/>
      <c r="G397" s="21"/>
      <c r="H397" s="22"/>
      <c r="I397" s="3">
        <f t="shared" si="179"/>
        <v>0</v>
      </c>
    </row>
    <row r="398" spans="1:9" x14ac:dyDescent="0.2">
      <c r="A398" s="88" t="s">
        <v>83</v>
      </c>
      <c r="B398" s="97" t="s">
        <v>4</v>
      </c>
      <c r="C398" s="89">
        <v>8000</v>
      </c>
      <c r="D398" s="89">
        <f t="shared" ref="D398:H398" si="211">SUM(D428,D477,D525,D574)</f>
        <v>0</v>
      </c>
      <c r="E398" s="89">
        <f t="shared" si="211"/>
        <v>8000</v>
      </c>
      <c r="F398" s="89">
        <f t="shared" si="211"/>
        <v>3626</v>
      </c>
      <c r="G398" s="89">
        <f t="shared" si="211"/>
        <v>0</v>
      </c>
      <c r="H398" s="90">
        <f t="shared" si="211"/>
        <v>0</v>
      </c>
      <c r="I398" s="3">
        <f t="shared" ref="I398:I461" si="212">SUM(E398:H398)</f>
        <v>11626</v>
      </c>
    </row>
    <row r="399" spans="1:9" x14ac:dyDescent="0.2">
      <c r="A399" s="33" t="s">
        <v>84</v>
      </c>
      <c r="B399" s="64"/>
      <c r="C399" s="34">
        <v>8000</v>
      </c>
      <c r="D399" s="34">
        <f t="shared" ref="D399:H399" si="213">SUM(D400,D403,D426)</f>
        <v>0</v>
      </c>
      <c r="E399" s="34">
        <f t="shared" si="213"/>
        <v>8000</v>
      </c>
      <c r="F399" s="34">
        <f t="shared" si="213"/>
        <v>3626</v>
      </c>
      <c r="G399" s="34">
        <f t="shared" si="213"/>
        <v>0</v>
      </c>
      <c r="H399" s="35">
        <f t="shared" si="213"/>
        <v>0</v>
      </c>
      <c r="I399" s="3">
        <f t="shared" si="212"/>
        <v>11626</v>
      </c>
    </row>
    <row r="400" spans="1:9" hidden="1" x14ac:dyDescent="0.2">
      <c r="A400" s="31" t="s">
        <v>30</v>
      </c>
      <c r="B400" s="55">
        <v>20</v>
      </c>
      <c r="C400" s="24">
        <v>0</v>
      </c>
      <c r="D400" s="24">
        <f t="shared" ref="D400:H400" si="214">SUM(D401)</f>
        <v>0</v>
      </c>
      <c r="E400" s="24">
        <f t="shared" si="214"/>
        <v>0</v>
      </c>
      <c r="F400" s="24">
        <f t="shared" si="214"/>
        <v>0</v>
      </c>
      <c r="G400" s="24">
        <f t="shared" si="214"/>
        <v>0</v>
      </c>
      <c r="H400" s="25">
        <f t="shared" si="214"/>
        <v>0</v>
      </c>
      <c r="I400" s="3">
        <f t="shared" si="212"/>
        <v>0</v>
      </c>
    </row>
    <row r="401" spans="1:9" hidden="1" x14ac:dyDescent="0.2">
      <c r="A401" s="27" t="s">
        <v>31</v>
      </c>
      <c r="B401" s="56" t="s">
        <v>32</v>
      </c>
      <c r="C401" s="21">
        <v>0</v>
      </c>
      <c r="D401" s="21">
        <f>SUM(D448,D497,D545,D594)</f>
        <v>0</v>
      </c>
      <c r="E401" s="21">
        <f>C401+D401</f>
        <v>0</v>
      </c>
      <c r="F401" s="21">
        <f>SUM(F448,F497,F545,F594)</f>
        <v>0</v>
      </c>
      <c r="G401" s="21">
        <f>SUM(G448,G497,G545,G594)</f>
        <v>0</v>
      </c>
      <c r="H401" s="22">
        <f>SUM(H448,H497,H545,H594)</f>
        <v>0</v>
      </c>
      <c r="I401" s="3">
        <f t="shared" si="212"/>
        <v>0</v>
      </c>
    </row>
    <row r="402" spans="1:9" hidden="1" x14ac:dyDescent="0.2">
      <c r="A402" s="27"/>
      <c r="B402" s="51"/>
      <c r="C402" s="21"/>
      <c r="D402" s="21"/>
      <c r="E402" s="21"/>
      <c r="F402" s="21"/>
      <c r="G402" s="21"/>
      <c r="H402" s="22"/>
      <c r="I402" s="3">
        <f t="shared" si="212"/>
        <v>0</v>
      </c>
    </row>
    <row r="403" spans="1:9" ht="25.5" x14ac:dyDescent="0.2">
      <c r="A403" s="31" t="s">
        <v>33</v>
      </c>
      <c r="B403" s="57">
        <v>58</v>
      </c>
      <c r="C403" s="24">
        <v>8000</v>
      </c>
      <c r="D403" s="24">
        <f t="shared" ref="D403:H403" si="215">SUM(D404,D411,D418)</f>
        <v>0</v>
      </c>
      <c r="E403" s="24">
        <f t="shared" si="215"/>
        <v>8000</v>
      </c>
      <c r="F403" s="24">
        <f t="shared" si="215"/>
        <v>3626</v>
      </c>
      <c r="G403" s="24">
        <f t="shared" si="215"/>
        <v>0</v>
      </c>
      <c r="H403" s="25">
        <f t="shared" si="215"/>
        <v>0</v>
      </c>
      <c r="I403" s="3">
        <f t="shared" si="212"/>
        <v>11626</v>
      </c>
    </row>
    <row r="404" spans="1:9" x14ac:dyDescent="0.2">
      <c r="A404" s="31" t="s">
        <v>34</v>
      </c>
      <c r="B404" s="58" t="s">
        <v>35</v>
      </c>
      <c r="C404" s="24">
        <v>4000</v>
      </c>
      <c r="D404" s="24">
        <f t="shared" ref="D404:H404" si="216">SUM(D408,D409,D410)</f>
        <v>0</v>
      </c>
      <c r="E404" s="24">
        <f t="shared" si="216"/>
        <v>4000</v>
      </c>
      <c r="F404" s="24">
        <f t="shared" si="216"/>
        <v>3626</v>
      </c>
      <c r="G404" s="24">
        <f t="shared" si="216"/>
        <v>0</v>
      </c>
      <c r="H404" s="25">
        <f t="shared" si="216"/>
        <v>0</v>
      </c>
      <c r="I404" s="3">
        <f t="shared" si="212"/>
        <v>7626</v>
      </c>
    </row>
    <row r="405" spans="1:9" hidden="1" x14ac:dyDescent="0.2">
      <c r="A405" s="32" t="s">
        <v>1</v>
      </c>
      <c r="B405" s="59"/>
      <c r="C405" s="24"/>
      <c r="D405" s="24"/>
      <c r="E405" s="24"/>
      <c r="F405" s="24"/>
      <c r="G405" s="24"/>
      <c r="H405" s="25"/>
      <c r="I405" s="3">
        <f t="shared" si="212"/>
        <v>0</v>
      </c>
    </row>
    <row r="406" spans="1:9" hidden="1" x14ac:dyDescent="0.2">
      <c r="A406" s="32" t="s">
        <v>36</v>
      </c>
      <c r="B406" s="59"/>
      <c r="C406" s="24">
        <v>0</v>
      </c>
      <c r="D406" s="24">
        <f t="shared" ref="D406:H406" si="217">D408+D409+D410-D407</f>
        <v>0</v>
      </c>
      <c r="E406" s="24">
        <f t="shared" si="217"/>
        <v>0</v>
      </c>
      <c r="F406" s="24">
        <f t="shared" si="217"/>
        <v>0</v>
      </c>
      <c r="G406" s="24">
        <f t="shared" si="217"/>
        <v>0</v>
      </c>
      <c r="H406" s="25">
        <f t="shared" si="217"/>
        <v>0</v>
      </c>
      <c r="I406" s="3">
        <f t="shared" si="212"/>
        <v>0</v>
      </c>
    </row>
    <row r="407" spans="1:9" x14ac:dyDescent="0.2">
      <c r="A407" s="32" t="s">
        <v>37</v>
      </c>
      <c r="B407" s="59"/>
      <c r="C407" s="24">
        <v>4000</v>
      </c>
      <c r="D407" s="24">
        <f t="shared" ref="D407:H410" si="218">SUM(D454,D503,D551,D600)</f>
        <v>0</v>
      </c>
      <c r="E407" s="24">
        <f t="shared" si="218"/>
        <v>4000</v>
      </c>
      <c r="F407" s="24">
        <f t="shared" si="218"/>
        <v>3626</v>
      </c>
      <c r="G407" s="24">
        <f t="shared" si="218"/>
        <v>0</v>
      </c>
      <c r="H407" s="25">
        <f t="shared" si="218"/>
        <v>0</v>
      </c>
      <c r="I407" s="3">
        <f t="shared" si="212"/>
        <v>7626</v>
      </c>
    </row>
    <row r="408" spans="1:9" x14ac:dyDescent="0.2">
      <c r="A408" s="20" t="s">
        <v>38</v>
      </c>
      <c r="B408" s="60" t="s">
        <v>39</v>
      </c>
      <c r="C408" s="21">
        <v>711</v>
      </c>
      <c r="D408" s="21">
        <f t="shared" si="218"/>
        <v>0</v>
      </c>
      <c r="E408" s="21">
        <f t="shared" ref="E408:E410" si="219">C408+D408</f>
        <v>711</v>
      </c>
      <c r="F408" s="21">
        <f t="shared" si="218"/>
        <v>644</v>
      </c>
      <c r="G408" s="21">
        <f t="shared" si="218"/>
        <v>0</v>
      </c>
      <c r="H408" s="22">
        <f t="shared" si="218"/>
        <v>0</v>
      </c>
      <c r="I408" s="3">
        <f t="shared" si="212"/>
        <v>1355</v>
      </c>
    </row>
    <row r="409" spans="1:9" x14ac:dyDescent="0.2">
      <c r="A409" s="20" t="s">
        <v>40</v>
      </c>
      <c r="B409" s="60" t="s">
        <v>41</v>
      </c>
      <c r="C409" s="21">
        <v>1658.6</v>
      </c>
      <c r="D409" s="21">
        <f t="shared" si="218"/>
        <v>0</v>
      </c>
      <c r="E409" s="21">
        <f t="shared" si="219"/>
        <v>1658.6</v>
      </c>
      <c r="F409" s="21">
        <f t="shared" si="218"/>
        <v>1504</v>
      </c>
      <c r="G409" s="21">
        <f t="shared" si="218"/>
        <v>0</v>
      </c>
      <c r="H409" s="22">
        <f t="shared" si="218"/>
        <v>0</v>
      </c>
      <c r="I409" s="3">
        <f t="shared" si="212"/>
        <v>3162.6</v>
      </c>
    </row>
    <row r="410" spans="1:9" x14ac:dyDescent="0.2">
      <c r="A410" s="20" t="s">
        <v>42</v>
      </c>
      <c r="B410" s="61" t="s">
        <v>43</v>
      </c>
      <c r="C410" s="21">
        <v>1630.4</v>
      </c>
      <c r="D410" s="21">
        <f t="shared" si="218"/>
        <v>0</v>
      </c>
      <c r="E410" s="21">
        <f t="shared" si="219"/>
        <v>1630.4</v>
      </c>
      <c r="F410" s="21">
        <f t="shared" si="218"/>
        <v>1478</v>
      </c>
      <c r="G410" s="21">
        <f t="shared" si="218"/>
        <v>0</v>
      </c>
      <c r="H410" s="22">
        <f t="shared" si="218"/>
        <v>0</v>
      </c>
      <c r="I410" s="3">
        <f t="shared" si="212"/>
        <v>3108.4</v>
      </c>
    </row>
    <row r="411" spans="1:9" x14ac:dyDescent="0.2">
      <c r="A411" s="31" t="s">
        <v>44</v>
      </c>
      <c r="B411" s="62" t="s">
        <v>45</v>
      </c>
      <c r="C411" s="24">
        <v>4000</v>
      </c>
      <c r="D411" s="24">
        <f t="shared" ref="D411:H411" si="220">SUM(D415,D416,D417)</f>
        <v>0</v>
      </c>
      <c r="E411" s="24">
        <f t="shared" si="220"/>
        <v>4000</v>
      </c>
      <c r="F411" s="24">
        <f t="shared" si="220"/>
        <v>0</v>
      </c>
      <c r="G411" s="24">
        <f t="shared" si="220"/>
        <v>0</v>
      </c>
      <c r="H411" s="25">
        <f t="shared" si="220"/>
        <v>0</v>
      </c>
      <c r="I411" s="3">
        <f t="shared" si="212"/>
        <v>4000</v>
      </c>
    </row>
    <row r="412" spans="1:9" hidden="1" x14ac:dyDescent="0.2">
      <c r="A412" s="82" t="s">
        <v>1</v>
      </c>
      <c r="B412" s="62"/>
      <c r="C412" s="24"/>
      <c r="D412" s="24"/>
      <c r="E412" s="24"/>
      <c r="F412" s="24"/>
      <c r="G412" s="24"/>
      <c r="H412" s="25"/>
      <c r="I412" s="3">
        <f t="shared" si="212"/>
        <v>0</v>
      </c>
    </row>
    <row r="413" spans="1:9" x14ac:dyDescent="0.2">
      <c r="A413" s="32" t="s">
        <v>36</v>
      </c>
      <c r="B413" s="59"/>
      <c r="C413" s="24">
        <v>3942</v>
      </c>
      <c r="D413" s="24">
        <f t="shared" ref="D413:H413" si="221">D415+D416+D417-D414</f>
        <v>0</v>
      </c>
      <c r="E413" s="24">
        <f t="shared" si="221"/>
        <v>3942</v>
      </c>
      <c r="F413" s="24">
        <f t="shared" si="221"/>
        <v>0</v>
      </c>
      <c r="G413" s="24">
        <f t="shared" si="221"/>
        <v>0</v>
      </c>
      <c r="H413" s="25">
        <f t="shared" si="221"/>
        <v>0</v>
      </c>
      <c r="I413" s="3">
        <f t="shared" si="212"/>
        <v>3942</v>
      </c>
    </row>
    <row r="414" spans="1:9" x14ac:dyDescent="0.2">
      <c r="A414" s="32" t="s">
        <v>37</v>
      </c>
      <c r="B414" s="59"/>
      <c r="C414" s="24">
        <v>58</v>
      </c>
      <c r="D414" s="24">
        <f t="shared" ref="D414:H417" si="222">SUM(D461,D510,D558,D607)</f>
        <v>0</v>
      </c>
      <c r="E414" s="24">
        <f t="shared" si="222"/>
        <v>58</v>
      </c>
      <c r="F414" s="24">
        <f t="shared" si="222"/>
        <v>0</v>
      </c>
      <c r="G414" s="24">
        <f t="shared" si="222"/>
        <v>0</v>
      </c>
      <c r="H414" s="25">
        <f t="shared" si="222"/>
        <v>0</v>
      </c>
      <c r="I414" s="3">
        <f t="shared" si="212"/>
        <v>58</v>
      </c>
    </row>
    <row r="415" spans="1:9" x14ac:dyDescent="0.2">
      <c r="A415" s="20" t="s">
        <v>38</v>
      </c>
      <c r="B415" s="61" t="s">
        <v>46</v>
      </c>
      <c r="C415" s="21">
        <v>614</v>
      </c>
      <c r="D415" s="21">
        <f t="shared" si="222"/>
        <v>0</v>
      </c>
      <c r="E415" s="21">
        <f t="shared" ref="E415:E417" si="223">C415+D415</f>
        <v>614</v>
      </c>
      <c r="F415" s="21">
        <f t="shared" si="222"/>
        <v>0</v>
      </c>
      <c r="G415" s="21">
        <f t="shared" si="222"/>
        <v>0</v>
      </c>
      <c r="H415" s="22">
        <f t="shared" si="222"/>
        <v>0</v>
      </c>
      <c r="I415" s="3">
        <f t="shared" si="212"/>
        <v>614</v>
      </c>
    </row>
    <row r="416" spans="1:9" x14ac:dyDescent="0.2">
      <c r="A416" s="20" t="s">
        <v>40</v>
      </c>
      <c r="B416" s="61" t="s">
        <v>47</v>
      </c>
      <c r="C416" s="21">
        <v>3386</v>
      </c>
      <c r="D416" s="21">
        <f t="shared" si="222"/>
        <v>0</v>
      </c>
      <c r="E416" s="21">
        <f t="shared" si="223"/>
        <v>3386</v>
      </c>
      <c r="F416" s="21">
        <f t="shared" si="222"/>
        <v>0</v>
      </c>
      <c r="G416" s="21">
        <f t="shared" si="222"/>
        <v>0</v>
      </c>
      <c r="H416" s="22">
        <f t="shared" si="222"/>
        <v>0</v>
      </c>
      <c r="I416" s="3">
        <f t="shared" si="212"/>
        <v>3386</v>
      </c>
    </row>
    <row r="417" spans="1:9" hidden="1" x14ac:dyDescent="0.2">
      <c r="A417" s="20" t="s">
        <v>42</v>
      </c>
      <c r="B417" s="61" t="s">
        <v>48</v>
      </c>
      <c r="C417" s="21">
        <v>0</v>
      </c>
      <c r="D417" s="21">
        <f t="shared" si="222"/>
        <v>0</v>
      </c>
      <c r="E417" s="21">
        <f t="shared" si="223"/>
        <v>0</v>
      </c>
      <c r="F417" s="21">
        <f t="shared" si="222"/>
        <v>0</v>
      </c>
      <c r="G417" s="21">
        <f t="shared" si="222"/>
        <v>0</v>
      </c>
      <c r="H417" s="22">
        <f t="shared" si="222"/>
        <v>0</v>
      </c>
      <c r="I417" s="3">
        <f t="shared" si="212"/>
        <v>0</v>
      </c>
    </row>
    <row r="418" spans="1:9" hidden="1" x14ac:dyDescent="0.2">
      <c r="A418" s="31" t="s">
        <v>49</v>
      </c>
      <c r="B418" s="63" t="s">
        <v>50</v>
      </c>
      <c r="C418" s="24">
        <v>0</v>
      </c>
      <c r="D418" s="24">
        <f t="shared" ref="D418:H418" si="224">SUM(D422,D423,D424)</f>
        <v>0</v>
      </c>
      <c r="E418" s="24">
        <f t="shared" si="224"/>
        <v>0</v>
      </c>
      <c r="F418" s="24">
        <f t="shared" si="224"/>
        <v>0</v>
      </c>
      <c r="G418" s="24">
        <f t="shared" si="224"/>
        <v>0</v>
      </c>
      <c r="H418" s="25">
        <f t="shared" si="224"/>
        <v>0</v>
      </c>
      <c r="I418" s="3">
        <f t="shared" si="212"/>
        <v>0</v>
      </c>
    </row>
    <row r="419" spans="1:9" hidden="1" x14ac:dyDescent="0.2">
      <c r="A419" s="82" t="s">
        <v>1</v>
      </c>
      <c r="B419" s="63"/>
      <c r="C419" s="24"/>
      <c r="D419" s="24"/>
      <c r="E419" s="24"/>
      <c r="F419" s="24"/>
      <c r="G419" s="24"/>
      <c r="H419" s="25"/>
      <c r="I419" s="3">
        <f t="shared" si="212"/>
        <v>0</v>
      </c>
    </row>
    <row r="420" spans="1:9" hidden="1" x14ac:dyDescent="0.2">
      <c r="A420" s="32" t="s">
        <v>36</v>
      </c>
      <c r="B420" s="59"/>
      <c r="C420" s="24">
        <v>0</v>
      </c>
      <c r="D420" s="24">
        <f t="shared" ref="D420:H420" si="225">D422+D423+D424-D421</f>
        <v>0</v>
      </c>
      <c r="E420" s="24">
        <f t="shared" si="225"/>
        <v>0</v>
      </c>
      <c r="F420" s="24">
        <f t="shared" si="225"/>
        <v>0</v>
      </c>
      <c r="G420" s="24">
        <f t="shared" si="225"/>
        <v>0</v>
      </c>
      <c r="H420" s="25">
        <f t="shared" si="225"/>
        <v>0</v>
      </c>
      <c r="I420" s="3">
        <f t="shared" si="212"/>
        <v>0</v>
      </c>
    </row>
    <row r="421" spans="1:9" hidden="1" x14ac:dyDescent="0.2">
      <c r="A421" s="32" t="s">
        <v>37</v>
      </c>
      <c r="B421" s="59"/>
      <c r="C421" s="24">
        <v>0</v>
      </c>
      <c r="D421" s="24">
        <f t="shared" ref="D421:H424" si="226">SUM(D468,D517,D565,D614)</f>
        <v>0</v>
      </c>
      <c r="E421" s="24">
        <f t="shared" si="226"/>
        <v>0</v>
      </c>
      <c r="F421" s="24">
        <f t="shared" si="226"/>
        <v>0</v>
      </c>
      <c r="G421" s="24">
        <f t="shared" si="226"/>
        <v>0</v>
      </c>
      <c r="H421" s="25">
        <f t="shared" si="226"/>
        <v>0</v>
      </c>
      <c r="I421" s="3">
        <f t="shared" si="212"/>
        <v>0</v>
      </c>
    </row>
    <row r="422" spans="1:9" hidden="1" x14ac:dyDescent="0.2">
      <c r="A422" s="20" t="s">
        <v>38</v>
      </c>
      <c r="B422" s="61" t="s">
        <v>51</v>
      </c>
      <c r="C422" s="21">
        <v>0</v>
      </c>
      <c r="D422" s="21">
        <f t="shared" si="226"/>
        <v>0</v>
      </c>
      <c r="E422" s="21">
        <f t="shared" ref="E422:E424" si="227">C422+D422</f>
        <v>0</v>
      </c>
      <c r="F422" s="21">
        <f t="shared" si="226"/>
        <v>0</v>
      </c>
      <c r="G422" s="21">
        <f t="shared" si="226"/>
        <v>0</v>
      </c>
      <c r="H422" s="22">
        <f t="shared" si="226"/>
        <v>0</v>
      </c>
      <c r="I422" s="3">
        <f t="shared" si="212"/>
        <v>0</v>
      </c>
    </row>
    <row r="423" spans="1:9" hidden="1" x14ac:dyDescent="0.2">
      <c r="A423" s="20" t="s">
        <v>40</v>
      </c>
      <c r="B423" s="61" t="s">
        <v>52</v>
      </c>
      <c r="C423" s="21">
        <v>0</v>
      </c>
      <c r="D423" s="21">
        <f t="shared" si="226"/>
        <v>0</v>
      </c>
      <c r="E423" s="21">
        <f t="shared" si="227"/>
        <v>0</v>
      </c>
      <c r="F423" s="21">
        <f t="shared" si="226"/>
        <v>0</v>
      </c>
      <c r="G423" s="21">
        <f t="shared" si="226"/>
        <v>0</v>
      </c>
      <c r="H423" s="22">
        <f t="shared" si="226"/>
        <v>0</v>
      </c>
      <c r="I423" s="3">
        <f t="shared" si="212"/>
        <v>0</v>
      </c>
    </row>
    <row r="424" spans="1:9" hidden="1" x14ac:dyDescent="0.2">
      <c r="A424" s="20" t="s">
        <v>42</v>
      </c>
      <c r="B424" s="61" t="s">
        <v>53</v>
      </c>
      <c r="C424" s="21">
        <v>0</v>
      </c>
      <c r="D424" s="21">
        <f t="shared" si="226"/>
        <v>0</v>
      </c>
      <c r="E424" s="21">
        <f t="shared" si="227"/>
        <v>0</v>
      </c>
      <c r="F424" s="21">
        <f t="shared" si="226"/>
        <v>0</v>
      </c>
      <c r="G424" s="21">
        <f t="shared" si="226"/>
        <v>0</v>
      </c>
      <c r="H424" s="22">
        <f t="shared" si="226"/>
        <v>0</v>
      </c>
      <c r="I424" s="3">
        <f t="shared" si="212"/>
        <v>0</v>
      </c>
    </row>
    <row r="425" spans="1:9" hidden="1" x14ac:dyDescent="0.2">
      <c r="A425" s="83"/>
      <c r="B425" s="95"/>
      <c r="C425" s="21"/>
      <c r="D425" s="21"/>
      <c r="E425" s="21"/>
      <c r="F425" s="21"/>
      <c r="G425" s="21"/>
      <c r="H425" s="22"/>
      <c r="I425" s="3">
        <f t="shared" si="212"/>
        <v>0</v>
      </c>
    </row>
    <row r="426" spans="1:9" hidden="1" x14ac:dyDescent="0.2">
      <c r="A426" s="26" t="s">
        <v>54</v>
      </c>
      <c r="B426" s="63" t="s">
        <v>55</v>
      </c>
      <c r="C426" s="24">
        <v>0</v>
      </c>
      <c r="D426" s="24">
        <f>SUM(D473,D522,D570,D619)</f>
        <v>0</v>
      </c>
      <c r="E426" s="24">
        <f>C426+D426</f>
        <v>0</v>
      </c>
      <c r="F426" s="24">
        <f>SUM(F473,F522,F570,F619)</f>
        <v>0</v>
      </c>
      <c r="G426" s="24">
        <f>SUM(G473,G522,G570,G619)</f>
        <v>0</v>
      </c>
      <c r="H426" s="25">
        <f>SUM(H473,H522,H570,H619)</f>
        <v>0</v>
      </c>
      <c r="I426" s="3">
        <f t="shared" si="212"/>
        <v>0</v>
      </c>
    </row>
    <row r="427" spans="1:9" hidden="1" x14ac:dyDescent="0.2">
      <c r="A427" s="81"/>
      <c r="B427" s="95"/>
      <c r="C427" s="21"/>
      <c r="D427" s="21"/>
      <c r="E427" s="21"/>
      <c r="F427" s="21"/>
      <c r="G427" s="21"/>
      <c r="H427" s="22"/>
      <c r="I427" s="3">
        <f t="shared" si="212"/>
        <v>0</v>
      </c>
    </row>
    <row r="428" spans="1:9" s="6" customFormat="1" ht="25.5" x14ac:dyDescent="0.2">
      <c r="A428" s="77" t="s">
        <v>66</v>
      </c>
      <c r="B428" s="78"/>
      <c r="C428" s="79">
        <v>4000</v>
      </c>
      <c r="D428" s="79">
        <f t="shared" ref="D428:H428" si="228">D429</f>
        <v>0</v>
      </c>
      <c r="E428" s="79">
        <f t="shared" si="228"/>
        <v>4000</v>
      </c>
      <c r="F428" s="79">
        <f t="shared" si="228"/>
        <v>3626</v>
      </c>
      <c r="G428" s="79">
        <f t="shared" si="228"/>
        <v>0</v>
      </c>
      <c r="H428" s="80">
        <f t="shared" si="228"/>
        <v>0</v>
      </c>
      <c r="I428" s="19">
        <f t="shared" si="212"/>
        <v>7626</v>
      </c>
    </row>
    <row r="429" spans="1:9" x14ac:dyDescent="0.2">
      <c r="A429" s="33" t="s">
        <v>61</v>
      </c>
      <c r="B429" s="64"/>
      <c r="C429" s="34">
        <v>4000</v>
      </c>
      <c r="D429" s="34">
        <f t="shared" ref="D429:H429" si="229">SUM(D430,D431,D432,D433)</f>
        <v>0</v>
      </c>
      <c r="E429" s="34">
        <f t="shared" si="229"/>
        <v>4000</v>
      </c>
      <c r="F429" s="34">
        <f t="shared" si="229"/>
        <v>3626</v>
      </c>
      <c r="G429" s="34">
        <f t="shared" si="229"/>
        <v>0</v>
      </c>
      <c r="H429" s="35">
        <f t="shared" si="229"/>
        <v>0</v>
      </c>
      <c r="I429" s="3">
        <f t="shared" si="212"/>
        <v>7626</v>
      </c>
    </row>
    <row r="430" spans="1:9" x14ac:dyDescent="0.2">
      <c r="A430" s="20" t="s">
        <v>6</v>
      </c>
      <c r="B430" s="48"/>
      <c r="C430" s="21">
        <v>4000</v>
      </c>
      <c r="D430" s="21"/>
      <c r="E430" s="21">
        <f t="shared" ref="E430" si="230">C430+D430</f>
        <v>4000</v>
      </c>
      <c r="F430" s="21">
        <v>3626</v>
      </c>
      <c r="G430" s="21"/>
      <c r="H430" s="22"/>
      <c r="I430" s="3">
        <f t="shared" si="212"/>
        <v>7626</v>
      </c>
    </row>
    <row r="431" spans="1:9" hidden="1" x14ac:dyDescent="0.2">
      <c r="A431" s="20" t="s">
        <v>7</v>
      </c>
      <c r="B431" s="94"/>
      <c r="C431" s="21">
        <v>0</v>
      </c>
      <c r="D431" s="21"/>
      <c r="E431" s="21">
        <v>0</v>
      </c>
      <c r="F431" s="21"/>
      <c r="G431" s="21"/>
      <c r="H431" s="22"/>
      <c r="I431" s="3">
        <f t="shared" si="212"/>
        <v>0</v>
      </c>
    </row>
    <row r="432" spans="1:9" ht="38.25" hidden="1" x14ac:dyDescent="0.2">
      <c r="A432" s="20" t="s">
        <v>8</v>
      </c>
      <c r="B432" s="48">
        <v>420269</v>
      </c>
      <c r="C432" s="21">
        <v>0</v>
      </c>
      <c r="D432" s="21"/>
      <c r="E432" s="21">
        <v>0</v>
      </c>
      <c r="F432" s="21"/>
      <c r="G432" s="21"/>
      <c r="H432" s="22"/>
      <c r="I432" s="3">
        <f t="shared" si="212"/>
        <v>0</v>
      </c>
    </row>
    <row r="433" spans="1:9" ht="25.5" hidden="1" x14ac:dyDescent="0.2">
      <c r="A433" s="23" t="s">
        <v>9</v>
      </c>
      <c r="B433" s="49" t="s">
        <v>10</v>
      </c>
      <c r="C433" s="24">
        <v>0</v>
      </c>
      <c r="D433" s="24">
        <v>0</v>
      </c>
      <c r="E433" s="24">
        <v>0</v>
      </c>
      <c r="F433" s="24">
        <v>0</v>
      </c>
      <c r="G433" s="24">
        <v>0</v>
      </c>
      <c r="H433" s="25">
        <v>0</v>
      </c>
      <c r="I433" s="3">
        <f t="shared" si="212"/>
        <v>0</v>
      </c>
    </row>
    <row r="434" spans="1:9" hidden="1" x14ac:dyDescent="0.2">
      <c r="A434" s="26" t="s">
        <v>11</v>
      </c>
      <c r="B434" s="50" t="s">
        <v>12</v>
      </c>
      <c r="C434" s="24">
        <v>0</v>
      </c>
      <c r="D434" s="24">
        <v>0</v>
      </c>
      <c r="E434" s="24">
        <v>0</v>
      </c>
      <c r="F434" s="24">
        <v>0</v>
      </c>
      <c r="G434" s="24">
        <v>0</v>
      </c>
      <c r="H434" s="25">
        <v>0</v>
      </c>
      <c r="I434" s="3">
        <f t="shared" si="212"/>
        <v>0</v>
      </c>
    </row>
    <row r="435" spans="1:9" hidden="1" x14ac:dyDescent="0.2">
      <c r="A435" s="27" t="s">
        <v>13</v>
      </c>
      <c r="B435" s="51" t="s">
        <v>14</v>
      </c>
      <c r="C435" s="21">
        <v>0</v>
      </c>
      <c r="D435" s="21"/>
      <c r="E435" s="21">
        <v>0</v>
      </c>
      <c r="F435" s="21"/>
      <c r="G435" s="21"/>
      <c r="H435" s="22"/>
      <c r="I435" s="3">
        <f t="shared" si="212"/>
        <v>0</v>
      </c>
    </row>
    <row r="436" spans="1:9" hidden="1" x14ac:dyDescent="0.2">
      <c r="A436" s="27" t="s">
        <v>15</v>
      </c>
      <c r="B436" s="52" t="s">
        <v>16</v>
      </c>
      <c r="C436" s="21">
        <v>0</v>
      </c>
      <c r="D436" s="21"/>
      <c r="E436" s="21">
        <v>0</v>
      </c>
      <c r="F436" s="21"/>
      <c r="G436" s="21"/>
      <c r="H436" s="22"/>
      <c r="I436" s="3">
        <f t="shared" si="212"/>
        <v>0</v>
      </c>
    </row>
    <row r="437" spans="1:9" hidden="1" x14ac:dyDescent="0.2">
      <c r="A437" s="27" t="s">
        <v>17</v>
      </c>
      <c r="B437" s="52" t="s">
        <v>18</v>
      </c>
      <c r="C437" s="21">
        <v>0</v>
      </c>
      <c r="D437" s="21"/>
      <c r="E437" s="21">
        <v>0</v>
      </c>
      <c r="F437" s="21"/>
      <c r="G437" s="21"/>
      <c r="H437" s="22"/>
      <c r="I437" s="3">
        <f t="shared" si="212"/>
        <v>0</v>
      </c>
    </row>
    <row r="438" spans="1:9" hidden="1" x14ac:dyDescent="0.2">
      <c r="A438" s="26" t="s">
        <v>19</v>
      </c>
      <c r="B438" s="53" t="s">
        <v>20</v>
      </c>
      <c r="C438" s="24">
        <v>0</v>
      </c>
      <c r="D438" s="24">
        <v>0</v>
      </c>
      <c r="E438" s="24">
        <v>0</v>
      </c>
      <c r="F438" s="24">
        <v>0</v>
      </c>
      <c r="G438" s="24">
        <v>0</v>
      </c>
      <c r="H438" s="25">
        <v>0</v>
      </c>
      <c r="I438" s="3">
        <f t="shared" si="212"/>
        <v>0</v>
      </c>
    </row>
    <row r="439" spans="1:9" hidden="1" x14ac:dyDescent="0.2">
      <c r="A439" s="27" t="s">
        <v>13</v>
      </c>
      <c r="B439" s="52" t="s">
        <v>21</v>
      </c>
      <c r="C439" s="21">
        <v>0</v>
      </c>
      <c r="D439" s="21"/>
      <c r="E439" s="21">
        <v>0</v>
      </c>
      <c r="F439" s="21"/>
      <c r="G439" s="21"/>
      <c r="H439" s="22"/>
      <c r="I439" s="3">
        <f t="shared" si="212"/>
        <v>0</v>
      </c>
    </row>
    <row r="440" spans="1:9" hidden="1" x14ac:dyDescent="0.2">
      <c r="A440" s="27" t="s">
        <v>15</v>
      </c>
      <c r="B440" s="52" t="s">
        <v>22</v>
      </c>
      <c r="C440" s="21">
        <v>0</v>
      </c>
      <c r="D440" s="21"/>
      <c r="E440" s="21">
        <v>0</v>
      </c>
      <c r="F440" s="21"/>
      <c r="G440" s="21"/>
      <c r="H440" s="22"/>
      <c r="I440" s="3">
        <f t="shared" si="212"/>
        <v>0</v>
      </c>
    </row>
    <row r="441" spans="1:9" hidden="1" x14ac:dyDescent="0.2">
      <c r="A441" s="27" t="s">
        <v>17</v>
      </c>
      <c r="B441" s="52" t="s">
        <v>23</v>
      </c>
      <c r="C441" s="21">
        <v>0</v>
      </c>
      <c r="D441" s="21"/>
      <c r="E441" s="21">
        <v>0</v>
      </c>
      <c r="F441" s="21"/>
      <c r="G441" s="21"/>
      <c r="H441" s="22"/>
      <c r="I441" s="3">
        <f t="shared" si="212"/>
        <v>0</v>
      </c>
    </row>
    <row r="442" spans="1:9" hidden="1" x14ac:dyDescent="0.2">
      <c r="A442" s="26" t="s">
        <v>24</v>
      </c>
      <c r="B442" s="53" t="s">
        <v>25</v>
      </c>
      <c r="C442" s="24">
        <v>0</v>
      </c>
      <c r="D442" s="24">
        <v>0</v>
      </c>
      <c r="E442" s="24">
        <v>0</v>
      </c>
      <c r="F442" s="24">
        <v>0</v>
      </c>
      <c r="G442" s="24">
        <v>0</v>
      </c>
      <c r="H442" s="25">
        <v>0</v>
      </c>
      <c r="I442" s="3">
        <f t="shared" si="212"/>
        <v>0</v>
      </c>
    </row>
    <row r="443" spans="1:9" hidden="1" x14ac:dyDescent="0.2">
      <c r="A443" s="27" t="s">
        <v>13</v>
      </c>
      <c r="B443" s="52" t="s">
        <v>26</v>
      </c>
      <c r="C443" s="21">
        <v>0</v>
      </c>
      <c r="D443" s="21"/>
      <c r="E443" s="21">
        <v>0</v>
      </c>
      <c r="F443" s="21"/>
      <c r="G443" s="21"/>
      <c r="H443" s="22"/>
      <c r="I443" s="3">
        <f t="shared" si="212"/>
        <v>0</v>
      </c>
    </row>
    <row r="444" spans="1:9" hidden="1" x14ac:dyDescent="0.2">
      <c r="A444" s="27" t="s">
        <v>15</v>
      </c>
      <c r="B444" s="52" t="s">
        <v>27</v>
      </c>
      <c r="C444" s="21">
        <v>0</v>
      </c>
      <c r="D444" s="21"/>
      <c r="E444" s="21">
        <v>0</v>
      </c>
      <c r="F444" s="21"/>
      <c r="G444" s="21"/>
      <c r="H444" s="22"/>
      <c r="I444" s="3">
        <f t="shared" si="212"/>
        <v>0</v>
      </c>
    </row>
    <row r="445" spans="1:9" hidden="1" x14ac:dyDescent="0.2">
      <c r="A445" s="27" t="s">
        <v>17</v>
      </c>
      <c r="B445" s="52" t="s">
        <v>28</v>
      </c>
      <c r="C445" s="21">
        <v>0</v>
      </c>
      <c r="D445" s="21"/>
      <c r="E445" s="21">
        <v>0</v>
      </c>
      <c r="F445" s="21"/>
      <c r="G445" s="21"/>
      <c r="H445" s="22"/>
      <c r="I445" s="3">
        <f t="shared" si="212"/>
        <v>0</v>
      </c>
    </row>
    <row r="446" spans="1:9" x14ac:dyDescent="0.2">
      <c r="A446" s="33" t="s">
        <v>80</v>
      </c>
      <c r="B446" s="64"/>
      <c r="C446" s="34">
        <v>4000</v>
      </c>
      <c r="D446" s="34">
        <f t="shared" ref="D446:H446" si="231">SUM(D447,D450,D473)</f>
        <v>0</v>
      </c>
      <c r="E446" s="34">
        <f t="shared" si="231"/>
        <v>4000</v>
      </c>
      <c r="F446" s="34">
        <f t="shared" si="231"/>
        <v>3626</v>
      </c>
      <c r="G446" s="34">
        <f t="shared" si="231"/>
        <v>0</v>
      </c>
      <c r="H446" s="35">
        <f t="shared" si="231"/>
        <v>0</v>
      </c>
      <c r="I446" s="3">
        <f t="shared" si="212"/>
        <v>7626</v>
      </c>
    </row>
    <row r="447" spans="1:9" hidden="1" x14ac:dyDescent="0.2">
      <c r="A447" s="31" t="s">
        <v>30</v>
      </c>
      <c r="B447" s="55">
        <v>20</v>
      </c>
      <c r="C447" s="24">
        <v>0</v>
      </c>
      <c r="D447" s="24">
        <f t="shared" ref="D447:H447" si="232">SUM(D448)</f>
        <v>0</v>
      </c>
      <c r="E447" s="24">
        <f t="shared" si="232"/>
        <v>0</v>
      </c>
      <c r="F447" s="24">
        <f t="shared" si="232"/>
        <v>0</v>
      </c>
      <c r="G447" s="24">
        <f t="shared" si="232"/>
        <v>0</v>
      </c>
      <c r="H447" s="25">
        <f t="shared" si="232"/>
        <v>0</v>
      </c>
      <c r="I447" s="3">
        <f t="shared" si="212"/>
        <v>0</v>
      </c>
    </row>
    <row r="448" spans="1:9" hidden="1" x14ac:dyDescent="0.2">
      <c r="A448" s="27" t="s">
        <v>31</v>
      </c>
      <c r="B448" s="56" t="s">
        <v>32</v>
      </c>
      <c r="C448" s="21">
        <v>0</v>
      </c>
      <c r="D448" s="21"/>
      <c r="E448" s="21">
        <f>C448+D448</f>
        <v>0</v>
      </c>
      <c r="F448" s="21"/>
      <c r="G448" s="21"/>
      <c r="H448" s="22"/>
      <c r="I448" s="3">
        <f t="shared" si="212"/>
        <v>0</v>
      </c>
    </row>
    <row r="449" spans="1:9" hidden="1" x14ac:dyDescent="0.2">
      <c r="A449" s="27"/>
      <c r="B449" s="51"/>
      <c r="C449" s="21"/>
      <c r="D449" s="21"/>
      <c r="E449" s="21"/>
      <c r="F449" s="21"/>
      <c r="G449" s="21"/>
      <c r="H449" s="22"/>
      <c r="I449" s="3">
        <f t="shared" si="212"/>
        <v>0</v>
      </c>
    </row>
    <row r="450" spans="1:9" ht="25.5" x14ac:dyDescent="0.2">
      <c r="A450" s="31" t="s">
        <v>33</v>
      </c>
      <c r="B450" s="57">
        <v>58</v>
      </c>
      <c r="C450" s="24">
        <v>4000</v>
      </c>
      <c r="D450" s="24">
        <f t="shared" ref="D450:H450" si="233">SUM(D451,D458,D465)</f>
        <v>0</v>
      </c>
      <c r="E450" s="24">
        <f t="shared" si="233"/>
        <v>4000</v>
      </c>
      <c r="F450" s="24">
        <f t="shared" si="233"/>
        <v>3626</v>
      </c>
      <c r="G450" s="24">
        <f t="shared" si="233"/>
        <v>0</v>
      </c>
      <c r="H450" s="25">
        <f t="shared" si="233"/>
        <v>0</v>
      </c>
      <c r="I450" s="3">
        <f t="shared" si="212"/>
        <v>7626</v>
      </c>
    </row>
    <row r="451" spans="1:9" x14ac:dyDescent="0.2">
      <c r="A451" s="31" t="s">
        <v>34</v>
      </c>
      <c r="B451" s="58" t="s">
        <v>35</v>
      </c>
      <c r="C451" s="24">
        <v>4000</v>
      </c>
      <c r="D451" s="24">
        <f t="shared" ref="D451:H451" si="234">SUM(D455,D456,D457)</f>
        <v>0</v>
      </c>
      <c r="E451" s="24">
        <f t="shared" si="234"/>
        <v>4000</v>
      </c>
      <c r="F451" s="24">
        <f t="shared" si="234"/>
        <v>3626</v>
      </c>
      <c r="G451" s="24">
        <f t="shared" si="234"/>
        <v>0</v>
      </c>
      <c r="H451" s="25">
        <f t="shared" si="234"/>
        <v>0</v>
      </c>
      <c r="I451" s="3">
        <f t="shared" si="212"/>
        <v>7626</v>
      </c>
    </row>
    <row r="452" spans="1:9" hidden="1" x14ac:dyDescent="0.2">
      <c r="A452" s="32" t="s">
        <v>1</v>
      </c>
      <c r="B452" s="59"/>
      <c r="C452" s="24"/>
      <c r="D452" s="24"/>
      <c r="E452" s="24"/>
      <c r="F452" s="24"/>
      <c r="G452" s="24"/>
      <c r="H452" s="25"/>
      <c r="I452" s="3">
        <f t="shared" si="212"/>
        <v>0</v>
      </c>
    </row>
    <row r="453" spans="1:9" hidden="1" x14ac:dyDescent="0.2">
      <c r="A453" s="32" t="s">
        <v>36</v>
      </c>
      <c r="B453" s="59"/>
      <c r="C453" s="24">
        <v>0</v>
      </c>
      <c r="D453" s="24">
        <f t="shared" ref="D453:H453" si="235">D455+D456+D457-D454</f>
        <v>0</v>
      </c>
      <c r="E453" s="24">
        <f t="shared" si="235"/>
        <v>0</v>
      </c>
      <c r="F453" s="24">
        <f t="shared" si="235"/>
        <v>0</v>
      </c>
      <c r="G453" s="24">
        <f t="shared" si="235"/>
        <v>0</v>
      </c>
      <c r="H453" s="25">
        <f t="shared" si="235"/>
        <v>0</v>
      </c>
      <c r="I453" s="3">
        <f t="shared" si="212"/>
        <v>0</v>
      </c>
    </row>
    <row r="454" spans="1:9" x14ac:dyDescent="0.2">
      <c r="A454" s="32" t="s">
        <v>37</v>
      </c>
      <c r="B454" s="59"/>
      <c r="C454" s="24">
        <v>4000</v>
      </c>
      <c r="D454" s="24"/>
      <c r="E454" s="24">
        <f t="shared" ref="E454:E457" si="236">C454+D454</f>
        <v>4000</v>
      </c>
      <c r="F454" s="24">
        <v>3626</v>
      </c>
      <c r="G454" s="24"/>
      <c r="H454" s="25"/>
      <c r="I454" s="3">
        <f t="shared" si="212"/>
        <v>7626</v>
      </c>
    </row>
    <row r="455" spans="1:9" x14ac:dyDescent="0.2">
      <c r="A455" s="20" t="s">
        <v>38</v>
      </c>
      <c r="B455" s="60" t="s">
        <v>39</v>
      </c>
      <c r="C455" s="21">
        <v>711</v>
      </c>
      <c r="D455" s="21"/>
      <c r="E455" s="21">
        <f t="shared" si="236"/>
        <v>711</v>
      </c>
      <c r="F455" s="21">
        <f>ROUND(3626*E455/E$451,)-1</f>
        <v>644</v>
      </c>
      <c r="G455" s="21"/>
      <c r="H455" s="22"/>
      <c r="I455" s="3">
        <f t="shared" si="212"/>
        <v>1355</v>
      </c>
    </row>
    <row r="456" spans="1:9" x14ac:dyDescent="0.2">
      <c r="A456" s="20" t="s">
        <v>40</v>
      </c>
      <c r="B456" s="60" t="s">
        <v>41</v>
      </c>
      <c r="C456" s="21">
        <v>1658.6</v>
      </c>
      <c r="D456" s="21"/>
      <c r="E456" s="21">
        <f t="shared" si="236"/>
        <v>1658.6</v>
      </c>
      <c r="F456" s="21">
        <f t="shared" ref="F456:F457" si="237">ROUND(3626*E456/E$451,)</f>
        <v>1504</v>
      </c>
      <c r="G456" s="21"/>
      <c r="H456" s="22"/>
      <c r="I456" s="3">
        <f t="shared" si="212"/>
        <v>3162.6</v>
      </c>
    </row>
    <row r="457" spans="1:9" x14ac:dyDescent="0.2">
      <c r="A457" s="20" t="s">
        <v>42</v>
      </c>
      <c r="B457" s="61" t="s">
        <v>43</v>
      </c>
      <c r="C457" s="21">
        <v>1630.4</v>
      </c>
      <c r="D457" s="21"/>
      <c r="E457" s="21">
        <f t="shared" si="236"/>
        <v>1630.4</v>
      </c>
      <c r="F457" s="21">
        <f t="shared" si="237"/>
        <v>1478</v>
      </c>
      <c r="G457" s="21"/>
      <c r="H457" s="22"/>
      <c r="I457" s="3">
        <f t="shared" si="212"/>
        <v>3108.4</v>
      </c>
    </row>
    <row r="458" spans="1:9" hidden="1" x14ac:dyDescent="0.2">
      <c r="A458" s="31" t="s">
        <v>44</v>
      </c>
      <c r="B458" s="62" t="s">
        <v>45</v>
      </c>
      <c r="C458" s="24">
        <v>0</v>
      </c>
      <c r="D458" s="24">
        <f t="shared" ref="D458:H458" si="238">SUM(D462,D463,D464)</f>
        <v>0</v>
      </c>
      <c r="E458" s="24">
        <f t="shared" si="238"/>
        <v>0</v>
      </c>
      <c r="F458" s="24">
        <f t="shared" si="238"/>
        <v>0</v>
      </c>
      <c r="G458" s="24">
        <f t="shared" si="238"/>
        <v>0</v>
      </c>
      <c r="H458" s="25">
        <f t="shared" si="238"/>
        <v>0</v>
      </c>
      <c r="I458" s="3">
        <f t="shared" si="212"/>
        <v>0</v>
      </c>
    </row>
    <row r="459" spans="1:9" hidden="1" x14ac:dyDescent="0.2">
      <c r="A459" s="82" t="s">
        <v>1</v>
      </c>
      <c r="B459" s="62"/>
      <c r="C459" s="24"/>
      <c r="D459" s="24"/>
      <c r="E459" s="24"/>
      <c r="F459" s="24"/>
      <c r="G459" s="24"/>
      <c r="H459" s="25"/>
      <c r="I459" s="3">
        <f t="shared" si="212"/>
        <v>0</v>
      </c>
    </row>
    <row r="460" spans="1:9" hidden="1" x14ac:dyDescent="0.2">
      <c r="A460" s="32" t="s">
        <v>36</v>
      </c>
      <c r="B460" s="59"/>
      <c r="C460" s="24">
        <v>0</v>
      </c>
      <c r="D460" s="24">
        <f t="shared" ref="D460:H460" si="239">D462+D463+D464-D461</f>
        <v>0</v>
      </c>
      <c r="E460" s="24">
        <f t="shared" si="239"/>
        <v>0</v>
      </c>
      <c r="F460" s="24">
        <f t="shared" si="239"/>
        <v>0</v>
      </c>
      <c r="G460" s="24">
        <f t="shared" si="239"/>
        <v>0</v>
      </c>
      <c r="H460" s="25">
        <f t="shared" si="239"/>
        <v>0</v>
      </c>
      <c r="I460" s="3">
        <f t="shared" si="212"/>
        <v>0</v>
      </c>
    </row>
    <row r="461" spans="1:9" hidden="1" x14ac:dyDescent="0.2">
      <c r="A461" s="32" t="s">
        <v>37</v>
      </c>
      <c r="B461" s="59"/>
      <c r="C461" s="24">
        <v>0</v>
      </c>
      <c r="D461" s="24"/>
      <c r="E461" s="24">
        <f t="shared" ref="E461:E464" si="240">C461+D461</f>
        <v>0</v>
      </c>
      <c r="F461" s="24"/>
      <c r="G461" s="24"/>
      <c r="H461" s="25"/>
      <c r="I461" s="3">
        <f t="shared" si="212"/>
        <v>0</v>
      </c>
    </row>
    <row r="462" spans="1:9" hidden="1" x14ac:dyDescent="0.2">
      <c r="A462" s="20" t="s">
        <v>38</v>
      </c>
      <c r="B462" s="61" t="s">
        <v>46</v>
      </c>
      <c r="C462" s="21">
        <v>0</v>
      </c>
      <c r="D462" s="21"/>
      <c r="E462" s="21">
        <f t="shared" si="240"/>
        <v>0</v>
      </c>
      <c r="F462" s="21"/>
      <c r="G462" s="21"/>
      <c r="H462" s="22"/>
      <c r="I462" s="3">
        <f t="shared" ref="I462:I525" si="241">SUM(E462:H462)</f>
        <v>0</v>
      </c>
    </row>
    <row r="463" spans="1:9" hidden="1" x14ac:dyDescent="0.2">
      <c r="A463" s="20" t="s">
        <v>40</v>
      </c>
      <c r="B463" s="61" t="s">
        <v>47</v>
      </c>
      <c r="C463" s="21">
        <v>0</v>
      </c>
      <c r="D463" s="21"/>
      <c r="E463" s="21">
        <f t="shared" si="240"/>
        <v>0</v>
      </c>
      <c r="F463" s="21"/>
      <c r="G463" s="21"/>
      <c r="H463" s="22"/>
      <c r="I463" s="3">
        <f t="shared" si="241"/>
        <v>0</v>
      </c>
    </row>
    <row r="464" spans="1:9" hidden="1" x14ac:dyDescent="0.2">
      <c r="A464" s="20" t="s">
        <v>42</v>
      </c>
      <c r="B464" s="61" t="s">
        <v>48</v>
      </c>
      <c r="C464" s="21">
        <v>0</v>
      </c>
      <c r="D464" s="21"/>
      <c r="E464" s="21">
        <f t="shared" si="240"/>
        <v>0</v>
      </c>
      <c r="F464" s="21"/>
      <c r="G464" s="21"/>
      <c r="H464" s="22"/>
      <c r="I464" s="3">
        <f t="shared" si="241"/>
        <v>0</v>
      </c>
    </row>
    <row r="465" spans="1:9" hidden="1" x14ac:dyDescent="0.2">
      <c r="A465" s="31" t="s">
        <v>49</v>
      </c>
      <c r="B465" s="63" t="s">
        <v>50</v>
      </c>
      <c r="C465" s="24">
        <v>0</v>
      </c>
      <c r="D465" s="24">
        <f t="shared" ref="D465:H465" si="242">SUM(D469,D470,D471)</f>
        <v>0</v>
      </c>
      <c r="E465" s="24">
        <f t="shared" si="242"/>
        <v>0</v>
      </c>
      <c r="F465" s="24">
        <f t="shared" si="242"/>
        <v>0</v>
      </c>
      <c r="G465" s="24">
        <f t="shared" si="242"/>
        <v>0</v>
      </c>
      <c r="H465" s="25">
        <f t="shared" si="242"/>
        <v>0</v>
      </c>
      <c r="I465" s="3">
        <f t="shared" si="241"/>
        <v>0</v>
      </c>
    </row>
    <row r="466" spans="1:9" hidden="1" x14ac:dyDescent="0.2">
      <c r="A466" s="82" t="s">
        <v>1</v>
      </c>
      <c r="B466" s="63"/>
      <c r="C466" s="24"/>
      <c r="D466" s="24"/>
      <c r="E466" s="24"/>
      <c r="F466" s="24"/>
      <c r="G466" s="24"/>
      <c r="H466" s="25"/>
      <c r="I466" s="3">
        <f t="shared" si="241"/>
        <v>0</v>
      </c>
    </row>
    <row r="467" spans="1:9" hidden="1" x14ac:dyDescent="0.2">
      <c r="A467" s="32" t="s">
        <v>36</v>
      </c>
      <c r="B467" s="59"/>
      <c r="C467" s="24">
        <v>0</v>
      </c>
      <c r="D467" s="24">
        <f t="shared" ref="D467:H467" si="243">D469+D470+D471-D468</f>
        <v>0</v>
      </c>
      <c r="E467" s="24">
        <f t="shared" si="243"/>
        <v>0</v>
      </c>
      <c r="F467" s="24">
        <f t="shared" si="243"/>
        <v>0</v>
      </c>
      <c r="G467" s="24">
        <f t="shared" si="243"/>
        <v>0</v>
      </c>
      <c r="H467" s="25">
        <f t="shared" si="243"/>
        <v>0</v>
      </c>
      <c r="I467" s="3">
        <f t="shared" si="241"/>
        <v>0</v>
      </c>
    </row>
    <row r="468" spans="1:9" hidden="1" x14ac:dyDescent="0.2">
      <c r="A468" s="32" t="s">
        <v>37</v>
      </c>
      <c r="B468" s="59"/>
      <c r="C468" s="24">
        <v>0</v>
      </c>
      <c r="D468" s="24"/>
      <c r="E468" s="24">
        <f t="shared" ref="E468:E471" si="244">C468+D468</f>
        <v>0</v>
      </c>
      <c r="F468" s="24"/>
      <c r="G468" s="24"/>
      <c r="H468" s="25"/>
      <c r="I468" s="3">
        <f t="shared" si="241"/>
        <v>0</v>
      </c>
    </row>
    <row r="469" spans="1:9" hidden="1" x14ac:dyDescent="0.2">
      <c r="A469" s="20" t="s">
        <v>38</v>
      </c>
      <c r="B469" s="61" t="s">
        <v>51</v>
      </c>
      <c r="C469" s="21">
        <v>0</v>
      </c>
      <c r="D469" s="21"/>
      <c r="E469" s="21">
        <f t="shared" si="244"/>
        <v>0</v>
      </c>
      <c r="F469" s="21"/>
      <c r="G469" s="21"/>
      <c r="H469" s="22"/>
      <c r="I469" s="3">
        <f t="shared" si="241"/>
        <v>0</v>
      </c>
    </row>
    <row r="470" spans="1:9" hidden="1" x14ac:dyDescent="0.2">
      <c r="A470" s="20" t="s">
        <v>40</v>
      </c>
      <c r="B470" s="61" t="s">
        <v>52</v>
      </c>
      <c r="C470" s="21">
        <v>0</v>
      </c>
      <c r="D470" s="21"/>
      <c r="E470" s="21">
        <f t="shared" si="244"/>
        <v>0</v>
      </c>
      <c r="F470" s="21"/>
      <c r="G470" s="21"/>
      <c r="H470" s="22"/>
      <c r="I470" s="3">
        <f t="shared" si="241"/>
        <v>0</v>
      </c>
    </row>
    <row r="471" spans="1:9" hidden="1" x14ac:dyDescent="0.2">
      <c r="A471" s="20" t="s">
        <v>42</v>
      </c>
      <c r="B471" s="61" t="s">
        <v>53</v>
      </c>
      <c r="C471" s="21">
        <v>0</v>
      </c>
      <c r="D471" s="21"/>
      <c r="E471" s="21">
        <f t="shared" si="244"/>
        <v>0</v>
      </c>
      <c r="F471" s="21"/>
      <c r="G471" s="21"/>
      <c r="H471" s="22"/>
      <c r="I471" s="3">
        <f t="shared" si="241"/>
        <v>0</v>
      </c>
    </row>
    <row r="472" spans="1:9" hidden="1" x14ac:dyDescent="0.2">
      <c r="A472" s="83"/>
      <c r="B472" s="95"/>
      <c r="C472" s="21"/>
      <c r="D472" s="21"/>
      <c r="E472" s="21"/>
      <c r="F472" s="21"/>
      <c r="G472" s="21"/>
      <c r="H472" s="22"/>
      <c r="I472" s="3">
        <f t="shared" si="241"/>
        <v>0</v>
      </c>
    </row>
    <row r="473" spans="1:9" hidden="1" x14ac:dyDescent="0.2">
      <c r="A473" s="26" t="s">
        <v>54</v>
      </c>
      <c r="B473" s="63" t="s">
        <v>55</v>
      </c>
      <c r="C473" s="24">
        <v>0</v>
      </c>
      <c r="D473" s="24"/>
      <c r="E473" s="24">
        <f>C473+D473</f>
        <v>0</v>
      </c>
      <c r="F473" s="24"/>
      <c r="G473" s="24"/>
      <c r="H473" s="25"/>
      <c r="I473" s="3">
        <f t="shared" si="241"/>
        <v>0</v>
      </c>
    </row>
    <row r="474" spans="1:9" hidden="1" x14ac:dyDescent="0.2">
      <c r="A474" s="83"/>
      <c r="B474" s="95"/>
      <c r="C474" s="21"/>
      <c r="D474" s="21"/>
      <c r="E474" s="21"/>
      <c r="F474" s="21"/>
      <c r="G474" s="21"/>
      <c r="H474" s="22"/>
      <c r="I474" s="3">
        <f t="shared" si="241"/>
        <v>0</v>
      </c>
    </row>
    <row r="475" spans="1:9" hidden="1" x14ac:dyDescent="0.2">
      <c r="A475" s="26" t="s">
        <v>56</v>
      </c>
      <c r="B475" s="63"/>
      <c r="C475" s="24">
        <v>0</v>
      </c>
      <c r="D475" s="24">
        <f t="shared" ref="D475:H475" si="245">D428-D446</f>
        <v>0</v>
      </c>
      <c r="E475" s="24">
        <f t="shared" si="245"/>
        <v>0</v>
      </c>
      <c r="F475" s="24">
        <f t="shared" si="245"/>
        <v>0</v>
      </c>
      <c r="G475" s="24">
        <f t="shared" si="245"/>
        <v>0</v>
      </c>
      <c r="H475" s="25">
        <f t="shared" si="245"/>
        <v>0</v>
      </c>
      <c r="I475" s="3">
        <f t="shared" si="241"/>
        <v>0</v>
      </c>
    </row>
    <row r="476" spans="1:9" hidden="1" x14ac:dyDescent="0.2">
      <c r="A476" s="81"/>
      <c r="B476" s="95"/>
      <c r="C476" s="21"/>
      <c r="D476" s="21"/>
      <c r="E476" s="21"/>
      <c r="F476" s="21"/>
      <c r="G476" s="21"/>
      <c r="H476" s="22"/>
      <c r="I476" s="3">
        <f t="shared" si="241"/>
        <v>0</v>
      </c>
    </row>
    <row r="477" spans="1:9" s="6" customFormat="1" ht="25.5" x14ac:dyDescent="0.2">
      <c r="A477" s="77" t="s">
        <v>67</v>
      </c>
      <c r="B477" s="78"/>
      <c r="C477" s="79">
        <v>3230</v>
      </c>
      <c r="D477" s="79">
        <f t="shared" ref="D477:H477" si="246">D478</f>
        <v>0</v>
      </c>
      <c r="E477" s="79">
        <f t="shared" si="246"/>
        <v>3230</v>
      </c>
      <c r="F477" s="79">
        <f t="shared" si="246"/>
        <v>0</v>
      </c>
      <c r="G477" s="79">
        <f t="shared" si="246"/>
        <v>0</v>
      </c>
      <c r="H477" s="80">
        <f t="shared" si="246"/>
        <v>0</v>
      </c>
      <c r="I477" s="19">
        <f t="shared" si="241"/>
        <v>3230</v>
      </c>
    </row>
    <row r="478" spans="1:9" x14ac:dyDescent="0.2">
      <c r="A478" s="33" t="s">
        <v>61</v>
      </c>
      <c r="B478" s="64"/>
      <c r="C478" s="34">
        <v>3230</v>
      </c>
      <c r="D478" s="34">
        <f t="shared" ref="D478:H478" si="247">SUM(D479,D480,D481,D482)</f>
        <v>0</v>
      </c>
      <c r="E478" s="34">
        <f t="shared" si="247"/>
        <v>3230</v>
      </c>
      <c r="F478" s="34">
        <f t="shared" si="247"/>
        <v>0</v>
      </c>
      <c r="G478" s="34">
        <f t="shared" si="247"/>
        <v>0</v>
      </c>
      <c r="H478" s="35">
        <f t="shared" si="247"/>
        <v>0</v>
      </c>
      <c r="I478" s="3">
        <f t="shared" si="241"/>
        <v>3230</v>
      </c>
    </row>
    <row r="479" spans="1:9" x14ac:dyDescent="0.2">
      <c r="A479" s="20" t="s">
        <v>6</v>
      </c>
      <c r="B479" s="48"/>
      <c r="C479" s="21">
        <v>3230</v>
      </c>
      <c r="D479" s="21"/>
      <c r="E479" s="21">
        <f>SUM(C479,D479)</f>
        <v>3230</v>
      </c>
      <c r="F479" s="21"/>
      <c r="G479" s="21"/>
      <c r="H479" s="22"/>
      <c r="I479" s="3">
        <f t="shared" si="241"/>
        <v>3230</v>
      </c>
    </row>
    <row r="480" spans="1:9" hidden="1" x14ac:dyDescent="0.2">
      <c r="A480" s="20" t="s">
        <v>7</v>
      </c>
      <c r="B480" s="94"/>
      <c r="C480" s="21">
        <v>0</v>
      </c>
      <c r="D480" s="21"/>
      <c r="E480" s="21">
        <f t="shared" ref="E480:E481" si="248">SUM(C480,D480)</f>
        <v>0</v>
      </c>
      <c r="F480" s="21"/>
      <c r="G480" s="21"/>
      <c r="H480" s="22"/>
      <c r="I480" s="3">
        <f t="shared" si="241"/>
        <v>0</v>
      </c>
    </row>
    <row r="481" spans="1:9" ht="38.25" hidden="1" x14ac:dyDescent="0.2">
      <c r="A481" s="20" t="s">
        <v>8</v>
      </c>
      <c r="B481" s="48">
        <v>420269</v>
      </c>
      <c r="C481" s="21">
        <v>0</v>
      </c>
      <c r="D481" s="21"/>
      <c r="E481" s="21">
        <f t="shared" si="248"/>
        <v>0</v>
      </c>
      <c r="F481" s="21"/>
      <c r="G481" s="21"/>
      <c r="H481" s="22"/>
      <c r="I481" s="3">
        <f t="shared" si="241"/>
        <v>0</v>
      </c>
    </row>
    <row r="482" spans="1:9" ht="25.5" hidden="1" x14ac:dyDescent="0.2">
      <c r="A482" s="23" t="s">
        <v>9</v>
      </c>
      <c r="B482" s="49" t="s">
        <v>10</v>
      </c>
      <c r="C482" s="24">
        <v>0</v>
      </c>
      <c r="D482" s="24">
        <f t="shared" ref="D482:H482" si="249">SUM(D483,D487,D491)</f>
        <v>0</v>
      </c>
      <c r="E482" s="24">
        <f t="shared" si="249"/>
        <v>0</v>
      </c>
      <c r="F482" s="24">
        <f t="shared" si="249"/>
        <v>0</v>
      </c>
      <c r="G482" s="24">
        <f t="shared" si="249"/>
        <v>0</v>
      </c>
      <c r="H482" s="25">
        <f t="shared" si="249"/>
        <v>0</v>
      </c>
      <c r="I482" s="3">
        <f t="shared" si="241"/>
        <v>0</v>
      </c>
    </row>
    <row r="483" spans="1:9" hidden="1" x14ac:dyDescent="0.2">
      <c r="A483" s="26" t="s">
        <v>11</v>
      </c>
      <c r="B483" s="50" t="s">
        <v>12</v>
      </c>
      <c r="C483" s="24">
        <v>0</v>
      </c>
      <c r="D483" s="24">
        <f t="shared" ref="D483:H483" si="250">SUM(D484:D486)</f>
        <v>0</v>
      </c>
      <c r="E483" s="24">
        <f t="shared" si="250"/>
        <v>0</v>
      </c>
      <c r="F483" s="24">
        <f t="shared" si="250"/>
        <v>0</v>
      </c>
      <c r="G483" s="24">
        <f t="shared" si="250"/>
        <v>0</v>
      </c>
      <c r="H483" s="25">
        <f t="shared" si="250"/>
        <v>0</v>
      </c>
      <c r="I483" s="3">
        <f t="shared" si="241"/>
        <v>0</v>
      </c>
    </row>
    <row r="484" spans="1:9" hidden="1" x14ac:dyDescent="0.2">
      <c r="A484" s="27" t="s">
        <v>13</v>
      </c>
      <c r="B484" s="51" t="s">
        <v>14</v>
      </c>
      <c r="C484" s="21">
        <v>0</v>
      </c>
      <c r="D484" s="21"/>
      <c r="E484" s="21">
        <f t="shared" ref="E484:E486" si="251">SUM(C484,D484)</f>
        <v>0</v>
      </c>
      <c r="F484" s="21"/>
      <c r="G484" s="21"/>
      <c r="H484" s="22"/>
      <c r="I484" s="3">
        <f t="shared" si="241"/>
        <v>0</v>
      </c>
    </row>
    <row r="485" spans="1:9" hidden="1" x14ac:dyDescent="0.2">
      <c r="A485" s="27" t="s">
        <v>15</v>
      </c>
      <c r="B485" s="52" t="s">
        <v>16</v>
      </c>
      <c r="C485" s="21">
        <v>0</v>
      </c>
      <c r="D485" s="21"/>
      <c r="E485" s="21">
        <f t="shared" si="251"/>
        <v>0</v>
      </c>
      <c r="F485" s="21"/>
      <c r="G485" s="21"/>
      <c r="H485" s="22"/>
      <c r="I485" s="3">
        <f t="shared" si="241"/>
        <v>0</v>
      </c>
    </row>
    <row r="486" spans="1:9" hidden="1" x14ac:dyDescent="0.2">
      <c r="A486" s="27" t="s">
        <v>17</v>
      </c>
      <c r="B486" s="52" t="s">
        <v>18</v>
      </c>
      <c r="C486" s="21">
        <v>0</v>
      </c>
      <c r="D486" s="21"/>
      <c r="E486" s="21">
        <f t="shared" si="251"/>
        <v>0</v>
      </c>
      <c r="F486" s="21"/>
      <c r="G486" s="21"/>
      <c r="H486" s="22"/>
      <c r="I486" s="3">
        <f t="shared" si="241"/>
        <v>0</v>
      </c>
    </row>
    <row r="487" spans="1:9" hidden="1" x14ac:dyDescent="0.2">
      <c r="A487" s="26" t="s">
        <v>19</v>
      </c>
      <c r="B487" s="53" t="s">
        <v>20</v>
      </c>
      <c r="C487" s="24">
        <v>0</v>
      </c>
      <c r="D487" s="24">
        <f t="shared" ref="D487:H487" si="252">SUM(D488:D490)</f>
        <v>0</v>
      </c>
      <c r="E487" s="24">
        <f t="shared" si="252"/>
        <v>0</v>
      </c>
      <c r="F487" s="24">
        <f t="shared" si="252"/>
        <v>0</v>
      </c>
      <c r="G487" s="24">
        <f t="shared" si="252"/>
        <v>0</v>
      </c>
      <c r="H487" s="25">
        <f t="shared" si="252"/>
        <v>0</v>
      </c>
      <c r="I487" s="3">
        <f t="shared" si="241"/>
        <v>0</v>
      </c>
    </row>
    <row r="488" spans="1:9" hidden="1" x14ac:dyDescent="0.2">
      <c r="A488" s="27" t="s">
        <v>13</v>
      </c>
      <c r="B488" s="52" t="s">
        <v>21</v>
      </c>
      <c r="C488" s="21">
        <v>0</v>
      </c>
      <c r="D488" s="21"/>
      <c r="E488" s="21">
        <f t="shared" ref="E488:E490" si="253">SUM(C488,D488)</f>
        <v>0</v>
      </c>
      <c r="F488" s="21"/>
      <c r="G488" s="21"/>
      <c r="H488" s="22"/>
      <c r="I488" s="3">
        <f t="shared" si="241"/>
        <v>0</v>
      </c>
    </row>
    <row r="489" spans="1:9" hidden="1" x14ac:dyDescent="0.2">
      <c r="A489" s="27" t="s">
        <v>15</v>
      </c>
      <c r="B489" s="52" t="s">
        <v>22</v>
      </c>
      <c r="C489" s="21">
        <v>0</v>
      </c>
      <c r="D489" s="21"/>
      <c r="E489" s="21">
        <f t="shared" si="253"/>
        <v>0</v>
      </c>
      <c r="F489" s="21"/>
      <c r="G489" s="21"/>
      <c r="H489" s="22"/>
      <c r="I489" s="3">
        <f t="shared" si="241"/>
        <v>0</v>
      </c>
    </row>
    <row r="490" spans="1:9" hidden="1" x14ac:dyDescent="0.2">
      <c r="A490" s="27" t="s">
        <v>17</v>
      </c>
      <c r="B490" s="52" t="s">
        <v>23</v>
      </c>
      <c r="C490" s="21">
        <v>0</v>
      </c>
      <c r="D490" s="21"/>
      <c r="E490" s="21">
        <f t="shared" si="253"/>
        <v>0</v>
      </c>
      <c r="F490" s="21"/>
      <c r="G490" s="21"/>
      <c r="H490" s="22"/>
      <c r="I490" s="3">
        <f t="shared" si="241"/>
        <v>0</v>
      </c>
    </row>
    <row r="491" spans="1:9" hidden="1" x14ac:dyDescent="0.2">
      <c r="A491" s="26" t="s">
        <v>24</v>
      </c>
      <c r="B491" s="53" t="s">
        <v>25</v>
      </c>
      <c r="C491" s="24">
        <v>0</v>
      </c>
      <c r="D491" s="24">
        <f t="shared" ref="D491:H491" si="254">SUM(D492:D494)</f>
        <v>0</v>
      </c>
      <c r="E491" s="24">
        <f t="shared" si="254"/>
        <v>0</v>
      </c>
      <c r="F491" s="24">
        <f t="shared" si="254"/>
        <v>0</v>
      </c>
      <c r="G491" s="24">
        <f t="shared" si="254"/>
        <v>0</v>
      </c>
      <c r="H491" s="25">
        <f t="shared" si="254"/>
        <v>0</v>
      </c>
      <c r="I491" s="3">
        <f t="shared" si="241"/>
        <v>0</v>
      </c>
    </row>
    <row r="492" spans="1:9" hidden="1" x14ac:dyDescent="0.2">
      <c r="A492" s="27" t="s">
        <v>13</v>
      </c>
      <c r="B492" s="52" t="s">
        <v>26</v>
      </c>
      <c r="C492" s="21">
        <v>0</v>
      </c>
      <c r="D492" s="21"/>
      <c r="E492" s="21">
        <f t="shared" ref="E492:E494" si="255">SUM(C492,D492)</f>
        <v>0</v>
      </c>
      <c r="F492" s="21"/>
      <c r="G492" s="21"/>
      <c r="H492" s="22"/>
      <c r="I492" s="3">
        <f t="shared" si="241"/>
        <v>0</v>
      </c>
    </row>
    <row r="493" spans="1:9" hidden="1" x14ac:dyDescent="0.2">
      <c r="A493" s="27" t="s">
        <v>15</v>
      </c>
      <c r="B493" s="52" t="s">
        <v>27</v>
      </c>
      <c r="C493" s="21">
        <v>0</v>
      </c>
      <c r="D493" s="21"/>
      <c r="E493" s="21">
        <f t="shared" si="255"/>
        <v>0</v>
      </c>
      <c r="F493" s="21"/>
      <c r="G493" s="21"/>
      <c r="H493" s="22"/>
      <c r="I493" s="3">
        <f t="shared" si="241"/>
        <v>0</v>
      </c>
    </row>
    <row r="494" spans="1:9" hidden="1" x14ac:dyDescent="0.2">
      <c r="A494" s="27" t="s">
        <v>17</v>
      </c>
      <c r="B494" s="52" t="s">
        <v>28</v>
      </c>
      <c r="C494" s="21">
        <v>0</v>
      </c>
      <c r="D494" s="21"/>
      <c r="E494" s="21">
        <f t="shared" si="255"/>
        <v>0</v>
      </c>
      <c r="F494" s="21"/>
      <c r="G494" s="21"/>
      <c r="H494" s="22"/>
      <c r="I494" s="3">
        <f t="shared" si="241"/>
        <v>0</v>
      </c>
    </row>
    <row r="495" spans="1:9" x14ac:dyDescent="0.2">
      <c r="A495" s="33" t="s">
        <v>80</v>
      </c>
      <c r="B495" s="64"/>
      <c r="C495" s="34">
        <v>3230</v>
      </c>
      <c r="D495" s="34">
        <f t="shared" ref="D495:H495" si="256">SUM(D496,D499,D522)</f>
        <v>0</v>
      </c>
      <c r="E495" s="34">
        <f t="shared" si="256"/>
        <v>3230</v>
      </c>
      <c r="F495" s="34">
        <f t="shared" si="256"/>
        <v>0</v>
      </c>
      <c r="G495" s="34">
        <f t="shared" si="256"/>
        <v>0</v>
      </c>
      <c r="H495" s="35">
        <f t="shared" si="256"/>
        <v>0</v>
      </c>
      <c r="I495" s="3">
        <f t="shared" si="241"/>
        <v>3230</v>
      </c>
    </row>
    <row r="496" spans="1:9" hidden="1" x14ac:dyDescent="0.2">
      <c r="A496" s="31" t="s">
        <v>30</v>
      </c>
      <c r="B496" s="55">
        <v>20</v>
      </c>
      <c r="C496" s="24">
        <v>0</v>
      </c>
      <c r="D496" s="24">
        <f t="shared" ref="D496:H496" si="257">SUM(D497)</f>
        <v>0</v>
      </c>
      <c r="E496" s="24">
        <f t="shared" si="257"/>
        <v>0</v>
      </c>
      <c r="F496" s="24">
        <f t="shared" si="257"/>
        <v>0</v>
      </c>
      <c r="G496" s="24">
        <f t="shared" si="257"/>
        <v>0</v>
      </c>
      <c r="H496" s="25">
        <f t="shared" si="257"/>
        <v>0</v>
      </c>
      <c r="I496" s="3">
        <f t="shared" si="241"/>
        <v>0</v>
      </c>
    </row>
    <row r="497" spans="1:9" hidden="1" x14ac:dyDescent="0.2">
      <c r="A497" s="27" t="s">
        <v>31</v>
      </c>
      <c r="B497" s="56" t="s">
        <v>32</v>
      </c>
      <c r="C497" s="21">
        <v>0</v>
      </c>
      <c r="D497" s="21"/>
      <c r="E497" s="21">
        <f>C497+D497</f>
        <v>0</v>
      </c>
      <c r="F497" s="21"/>
      <c r="G497" s="21"/>
      <c r="H497" s="22"/>
      <c r="I497" s="3">
        <f t="shared" si="241"/>
        <v>0</v>
      </c>
    </row>
    <row r="498" spans="1:9" hidden="1" x14ac:dyDescent="0.2">
      <c r="A498" s="27"/>
      <c r="B498" s="51"/>
      <c r="C498" s="21"/>
      <c r="D498" s="21"/>
      <c r="E498" s="21"/>
      <c r="F498" s="21"/>
      <c r="G498" s="21"/>
      <c r="H498" s="22"/>
      <c r="I498" s="3">
        <f t="shared" si="241"/>
        <v>0</v>
      </c>
    </row>
    <row r="499" spans="1:9" ht="25.5" x14ac:dyDescent="0.2">
      <c r="A499" s="31" t="s">
        <v>33</v>
      </c>
      <c r="B499" s="57">
        <v>58</v>
      </c>
      <c r="C499" s="24">
        <v>3230</v>
      </c>
      <c r="D499" s="24">
        <f t="shared" ref="D499:H499" si="258">SUM(D500,D507,D514)</f>
        <v>0</v>
      </c>
      <c r="E499" s="24">
        <f t="shared" si="258"/>
        <v>3230</v>
      </c>
      <c r="F499" s="24">
        <f t="shared" si="258"/>
        <v>0</v>
      </c>
      <c r="G499" s="24">
        <f t="shared" si="258"/>
        <v>0</v>
      </c>
      <c r="H499" s="25">
        <f t="shared" si="258"/>
        <v>0</v>
      </c>
      <c r="I499" s="3">
        <f t="shared" si="241"/>
        <v>3230</v>
      </c>
    </row>
    <row r="500" spans="1:9" hidden="1" x14ac:dyDescent="0.2">
      <c r="A500" s="31" t="s">
        <v>34</v>
      </c>
      <c r="B500" s="58" t="s">
        <v>35</v>
      </c>
      <c r="C500" s="24">
        <v>0</v>
      </c>
      <c r="D500" s="24">
        <f t="shared" ref="D500:H500" si="259">SUM(D504,D505,D506)</f>
        <v>0</v>
      </c>
      <c r="E500" s="24">
        <f t="shared" si="259"/>
        <v>0</v>
      </c>
      <c r="F500" s="24">
        <f t="shared" si="259"/>
        <v>0</v>
      </c>
      <c r="G500" s="24">
        <f t="shared" si="259"/>
        <v>0</v>
      </c>
      <c r="H500" s="25">
        <f t="shared" si="259"/>
        <v>0</v>
      </c>
      <c r="I500" s="3">
        <f t="shared" si="241"/>
        <v>0</v>
      </c>
    </row>
    <row r="501" spans="1:9" hidden="1" x14ac:dyDescent="0.2">
      <c r="A501" s="32" t="s">
        <v>1</v>
      </c>
      <c r="B501" s="59"/>
      <c r="C501" s="24"/>
      <c r="D501" s="24"/>
      <c r="E501" s="24"/>
      <c r="F501" s="24"/>
      <c r="G501" s="24"/>
      <c r="H501" s="25"/>
      <c r="I501" s="3">
        <f t="shared" si="241"/>
        <v>0</v>
      </c>
    </row>
    <row r="502" spans="1:9" hidden="1" x14ac:dyDescent="0.2">
      <c r="A502" s="32" t="s">
        <v>36</v>
      </c>
      <c r="B502" s="59"/>
      <c r="C502" s="24">
        <v>0</v>
      </c>
      <c r="D502" s="24">
        <f t="shared" ref="D502:H502" si="260">D504+D505+D506-D503</f>
        <v>0</v>
      </c>
      <c r="E502" s="24">
        <f t="shared" si="260"/>
        <v>0</v>
      </c>
      <c r="F502" s="24">
        <f t="shared" si="260"/>
        <v>0</v>
      </c>
      <c r="G502" s="24">
        <f t="shared" si="260"/>
        <v>0</v>
      </c>
      <c r="H502" s="25">
        <f t="shared" si="260"/>
        <v>0</v>
      </c>
      <c r="I502" s="3">
        <f t="shared" si="241"/>
        <v>0</v>
      </c>
    </row>
    <row r="503" spans="1:9" hidden="1" x14ac:dyDescent="0.2">
      <c r="A503" s="32" t="s">
        <v>37</v>
      </c>
      <c r="B503" s="59"/>
      <c r="C503" s="24">
        <v>0</v>
      </c>
      <c r="D503" s="24"/>
      <c r="E503" s="24">
        <f t="shared" ref="E503:E506" si="261">C503+D503</f>
        <v>0</v>
      </c>
      <c r="F503" s="24"/>
      <c r="G503" s="24"/>
      <c r="H503" s="25"/>
      <c r="I503" s="3">
        <f t="shared" si="241"/>
        <v>0</v>
      </c>
    </row>
    <row r="504" spans="1:9" hidden="1" x14ac:dyDescent="0.2">
      <c r="A504" s="20" t="s">
        <v>38</v>
      </c>
      <c r="B504" s="60" t="s">
        <v>39</v>
      </c>
      <c r="C504" s="21">
        <v>0</v>
      </c>
      <c r="D504" s="21"/>
      <c r="E504" s="21">
        <f t="shared" si="261"/>
        <v>0</v>
      </c>
      <c r="F504" s="21"/>
      <c r="G504" s="21"/>
      <c r="H504" s="22"/>
      <c r="I504" s="3">
        <f t="shared" si="241"/>
        <v>0</v>
      </c>
    </row>
    <row r="505" spans="1:9" hidden="1" x14ac:dyDescent="0.2">
      <c r="A505" s="20" t="s">
        <v>40</v>
      </c>
      <c r="B505" s="60" t="s">
        <v>41</v>
      </c>
      <c r="C505" s="21">
        <v>0</v>
      </c>
      <c r="D505" s="21"/>
      <c r="E505" s="21">
        <f t="shared" si="261"/>
        <v>0</v>
      </c>
      <c r="F505" s="21"/>
      <c r="G505" s="21"/>
      <c r="H505" s="22"/>
      <c r="I505" s="3">
        <f t="shared" si="241"/>
        <v>0</v>
      </c>
    </row>
    <row r="506" spans="1:9" hidden="1" x14ac:dyDescent="0.2">
      <c r="A506" s="20" t="s">
        <v>42</v>
      </c>
      <c r="B506" s="61" t="s">
        <v>43</v>
      </c>
      <c r="C506" s="21">
        <v>0</v>
      </c>
      <c r="D506" s="21"/>
      <c r="E506" s="21">
        <f t="shared" si="261"/>
        <v>0</v>
      </c>
      <c r="F506" s="21"/>
      <c r="G506" s="21"/>
      <c r="H506" s="22"/>
      <c r="I506" s="3">
        <f t="shared" si="241"/>
        <v>0</v>
      </c>
    </row>
    <row r="507" spans="1:9" x14ac:dyDescent="0.2">
      <c r="A507" s="31" t="s">
        <v>44</v>
      </c>
      <c r="B507" s="62" t="s">
        <v>45</v>
      </c>
      <c r="C507" s="24">
        <v>3230</v>
      </c>
      <c r="D507" s="24">
        <f t="shared" ref="D507:H507" si="262">SUM(D511,D512,D513)</f>
        <v>0</v>
      </c>
      <c r="E507" s="24">
        <f t="shared" si="262"/>
        <v>3230</v>
      </c>
      <c r="F507" s="24">
        <f t="shared" si="262"/>
        <v>0</v>
      </c>
      <c r="G507" s="24">
        <f t="shared" si="262"/>
        <v>0</v>
      </c>
      <c r="H507" s="25">
        <f t="shared" si="262"/>
        <v>0</v>
      </c>
      <c r="I507" s="3">
        <f t="shared" si="241"/>
        <v>3230</v>
      </c>
    </row>
    <row r="508" spans="1:9" hidden="1" x14ac:dyDescent="0.2">
      <c r="A508" s="82" t="s">
        <v>1</v>
      </c>
      <c r="B508" s="62"/>
      <c r="C508" s="24"/>
      <c r="D508" s="24"/>
      <c r="E508" s="24"/>
      <c r="F508" s="24"/>
      <c r="G508" s="24"/>
      <c r="H508" s="25"/>
      <c r="I508" s="3">
        <f t="shared" si="241"/>
        <v>0</v>
      </c>
    </row>
    <row r="509" spans="1:9" x14ac:dyDescent="0.2">
      <c r="A509" s="32" t="s">
        <v>36</v>
      </c>
      <c r="B509" s="59"/>
      <c r="C509" s="24">
        <v>3230</v>
      </c>
      <c r="D509" s="24">
        <f t="shared" ref="D509:H509" si="263">D511+D512+D513-D510</f>
        <v>0</v>
      </c>
      <c r="E509" s="24">
        <f t="shared" si="263"/>
        <v>3230</v>
      </c>
      <c r="F509" s="24">
        <f t="shared" si="263"/>
        <v>0</v>
      </c>
      <c r="G509" s="24">
        <f t="shared" si="263"/>
        <v>0</v>
      </c>
      <c r="H509" s="25">
        <f t="shared" si="263"/>
        <v>0</v>
      </c>
      <c r="I509" s="3">
        <f t="shared" si="241"/>
        <v>3230</v>
      </c>
    </row>
    <row r="510" spans="1:9" hidden="1" x14ac:dyDescent="0.2">
      <c r="A510" s="32" t="s">
        <v>37</v>
      </c>
      <c r="B510" s="59"/>
      <c r="C510" s="24">
        <v>0</v>
      </c>
      <c r="D510" s="24"/>
      <c r="E510" s="24">
        <f t="shared" ref="E510:E513" si="264">C510+D510</f>
        <v>0</v>
      </c>
      <c r="F510" s="24"/>
      <c r="G510" s="24"/>
      <c r="H510" s="25"/>
      <c r="I510" s="3">
        <f t="shared" si="241"/>
        <v>0</v>
      </c>
    </row>
    <row r="511" spans="1:9" x14ac:dyDescent="0.2">
      <c r="A511" s="20" t="s">
        <v>38</v>
      </c>
      <c r="B511" s="61" t="s">
        <v>46</v>
      </c>
      <c r="C511" s="21">
        <v>496</v>
      </c>
      <c r="D511" s="21"/>
      <c r="E511" s="21">
        <f t="shared" si="264"/>
        <v>496</v>
      </c>
      <c r="F511" s="21"/>
      <c r="G511" s="21"/>
      <c r="H511" s="22"/>
      <c r="I511" s="3">
        <f t="shared" si="241"/>
        <v>496</v>
      </c>
    </row>
    <row r="512" spans="1:9" x14ac:dyDescent="0.2">
      <c r="A512" s="20" t="s">
        <v>40</v>
      </c>
      <c r="B512" s="61" t="s">
        <v>47</v>
      </c>
      <c r="C512" s="21">
        <v>2734</v>
      </c>
      <c r="D512" s="21"/>
      <c r="E512" s="21">
        <f t="shared" si="264"/>
        <v>2734</v>
      </c>
      <c r="F512" s="21"/>
      <c r="G512" s="21"/>
      <c r="H512" s="22"/>
      <c r="I512" s="3">
        <f t="shared" si="241"/>
        <v>2734</v>
      </c>
    </row>
    <row r="513" spans="1:9" hidden="1" x14ac:dyDescent="0.2">
      <c r="A513" s="20" t="s">
        <v>42</v>
      </c>
      <c r="B513" s="61" t="s">
        <v>48</v>
      </c>
      <c r="C513" s="21">
        <v>0</v>
      </c>
      <c r="D513" s="21"/>
      <c r="E513" s="21">
        <f t="shared" si="264"/>
        <v>0</v>
      </c>
      <c r="F513" s="21"/>
      <c r="G513" s="21"/>
      <c r="H513" s="22"/>
      <c r="I513" s="3">
        <f t="shared" si="241"/>
        <v>0</v>
      </c>
    </row>
    <row r="514" spans="1:9" hidden="1" x14ac:dyDescent="0.2">
      <c r="A514" s="31" t="s">
        <v>49</v>
      </c>
      <c r="B514" s="63" t="s">
        <v>50</v>
      </c>
      <c r="C514" s="24">
        <v>0</v>
      </c>
      <c r="D514" s="24">
        <f t="shared" ref="D514:H514" si="265">SUM(D518,D519,D520)</f>
        <v>0</v>
      </c>
      <c r="E514" s="24">
        <f t="shared" si="265"/>
        <v>0</v>
      </c>
      <c r="F514" s="24">
        <f t="shared" si="265"/>
        <v>0</v>
      </c>
      <c r="G514" s="24">
        <f t="shared" si="265"/>
        <v>0</v>
      </c>
      <c r="H514" s="25">
        <f t="shared" si="265"/>
        <v>0</v>
      </c>
      <c r="I514" s="3">
        <f t="shared" si="241"/>
        <v>0</v>
      </c>
    </row>
    <row r="515" spans="1:9" hidden="1" x14ac:dyDescent="0.2">
      <c r="A515" s="82" t="s">
        <v>1</v>
      </c>
      <c r="B515" s="63"/>
      <c r="C515" s="24"/>
      <c r="D515" s="24"/>
      <c r="E515" s="24"/>
      <c r="F515" s="24"/>
      <c r="G515" s="24"/>
      <c r="H515" s="25"/>
      <c r="I515" s="3">
        <f t="shared" si="241"/>
        <v>0</v>
      </c>
    </row>
    <row r="516" spans="1:9" hidden="1" x14ac:dyDescent="0.2">
      <c r="A516" s="32" t="s">
        <v>36</v>
      </c>
      <c r="B516" s="59"/>
      <c r="C516" s="24">
        <v>0</v>
      </c>
      <c r="D516" s="24">
        <f t="shared" ref="D516:H516" si="266">D518+D519+D520-D517</f>
        <v>0</v>
      </c>
      <c r="E516" s="24">
        <f t="shared" si="266"/>
        <v>0</v>
      </c>
      <c r="F516" s="24">
        <f t="shared" si="266"/>
        <v>0</v>
      </c>
      <c r="G516" s="24">
        <f t="shared" si="266"/>
        <v>0</v>
      </c>
      <c r="H516" s="25">
        <f t="shared" si="266"/>
        <v>0</v>
      </c>
      <c r="I516" s="3">
        <f t="shared" si="241"/>
        <v>0</v>
      </c>
    </row>
    <row r="517" spans="1:9" hidden="1" x14ac:dyDescent="0.2">
      <c r="A517" s="32" t="s">
        <v>37</v>
      </c>
      <c r="B517" s="59"/>
      <c r="C517" s="24">
        <v>0</v>
      </c>
      <c r="D517" s="24"/>
      <c r="E517" s="24">
        <f t="shared" ref="E517:E520" si="267">C517+D517</f>
        <v>0</v>
      </c>
      <c r="F517" s="24"/>
      <c r="G517" s="24"/>
      <c r="H517" s="25"/>
      <c r="I517" s="3">
        <f t="shared" si="241"/>
        <v>0</v>
      </c>
    </row>
    <row r="518" spans="1:9" hidden="1" x14ac:dyDescent="0.2">
      <c r="A518" s="20" t="s">
        <v>38</v>
      </c>
      <c r="B518" s="61" t="s">
        <v>51</v>
      </c>
      <c r="C518" s="21">
        <v>0</v>
      </c>
      <c r="D518" s="21"/>
      <c r="E518" s="21">
        <f t="shared" si="267"/>
        <v>0</v>
      </c>
      <c r="F518" s="21"/>
      <c r="G518" s="21"/>
      <c r="H518" s="22"/>
      <c r="I518" s="3">
        <f t="shared" si="241"/>
        <v>0</v>
      </c>
    </row>
    <row r="519" spans="1:9" hidden="1" x14ac:dyDescent="0.2">
      <c r="A519" s="20" t="s">
        <v>40</v>
      </c>
      <c r="B519" s="61" t="s">
        <v>52</v>
      </c>
      <c r="C519" s="21">
        <v>0</v>
      </c>
      <c r="D519" s="21"/>
      <c r="E519" s="21">
        <f t="shared" si="267"/>
        <v>0</v>
      </c>
      <c r="F519" s="21"/>
      <c r="G519" s="21"/>
      <c r="H519" s="22"/>
      <c r="I519" s="3">
        <f t="shared" si="241"/>
        <v>0</v>
      </c>
    </row>
    <row r="520" spans="1:9" hidden="1" x14ac:dyDescent="0.2">
      <c r="A520" s="20" t="s">
        <v>42</v>
      </c>
      <c r="B520" s="61" t="s">
        <v>53</v>
      </c>
      <c r="C520" s="21">
        <v>0</v>
      </c>
      <c r="D520" s="21"/>
      <c r="E520" s="21">
        <f t="shared" si="267"/>
        <v>0</v>
      </c>
      <c r="F520" s="21"/>
      <c r="G520" s="21"/>
      <c r="H520" s="22"/>
      <c r="I520" s="3">
        <f t="shared" si="241"/>
        <v>0</v>
      </c>
    </row>
    <row r="521" spans="1:9" hidden="1" x14ac:dyDescent="0.2">
      <c r="A521" s="83"/>
      <c r="B521" s="95"/>
      <c r="C521" s="21"/>
      <c r="D521" s="21"/>
      <c r="E521" s="21"/>
      <c r="F521" s="21"/>
      <c r="G521" s="21"/>
      <c r="H521" s="22"/>
      <c r="I521" s="3">
        <f t="shared" si="241"/>
        <v>0</v>
      </c>
    </row>
    <row r="522" spans="1:9" hidden="1" x14ac:dyDescent="0.2">
      <c r="A522" s="26" t="s">
        <v>54</v>
      </c>
      <c r="B522" s="63" t="s">
        <v>55</v>
      </c>
      <c r="C522" s="24">
        <v>0</v>
      </c>
      <c r="D522" s="24"/>
      <c r="E522" s="24">
        <f>C522+D522</f>
        <v>0</v>
      </c>
      <c r="F522" s="24"/>
      <c r="G522" s="24"/>
      <c r="H522" s="25"/>
      <c r="I522" s="3">
        <f t="shared" si="241"/>
        <v>0</v>
      </c>
    </row>
    <row r="523" spans="1:9" hidden="1" x14ac:dyDescent="0.2">
      <c r="A523" s="83"/>
      <c r="B523" s="95"/>
      <c r="C523" s="21"/>
      <c r="D523" s="21"/>
      <c r="E523" s="21"/>
      <c r="F523" s="21"/>
      <c r="G523" s="21"/>
      <c r="H523" s="22"/>
      <c r="I523" s="3">
        <f t="shared" si="241"/>
        <v>0</v>
      </c>
    </row>
    <row r="524" spans="1:9" hidden="1" x14ac:dyDescent="0.2">
      <c r="A524" s="26" t="s">
        <v>56</v>
      </c>
      <c r="B524" s="63"/>
      <c r="C524" s="24">
        <v>0</v>
      </c>
      <c r="D524" s="24">
        <f t="shared" ref="D524:H524" si="268">D477-D495</f>
        <v>0</v>
      </c>
      <c r="E524" s="24">
        <f t="shared" si="268"/>
        <v>0</v>
      </c>
      <c r="F524" s="24">
        <f t="shared" si="268"/>
        <v>0</v>
      </c>
      <c r="G524" s="24">
        <f t="shared" si="268"/>
        <v>0</v>
      </c>
      <c r="H524" s="25">
        <f t="shared" si="268"/>
        <v>0</v>
      </c>
      <c r="I524" s="3">
        <f t="shared" si="241"/>
        <v>0</v>
      </c>
    </row>
    <row r="525" spans="1:9" s="6" customFormat="1" ht="25.5" x14ac:dyDescent="0.2">
      <c r="A525" s="77" t="s">
        <v>68</v>
      </c>
      <c r="B525" s="78"/>
      <c r="C525" s="79">
        <v>380</v>
      </c>
      <c r="D525" s="79">
        <f t="shared" ref="D525:H525" si="269">D526</f>
        <v>0</v>
      </c>
      <c r="E525" s="79">
        <f t="shared" si="269"/>
        <v>380</v>
      </c>
      <c r="F525" s="79">
        <f t="shared" si="269"/>
        <v>0</v>
      </c>
      <c r="G525" s="79">
        <f t="shared" si="269"/>
        <v>0</v>
      </c>
      <c r="H525" s="80">
        <f t="shared" si="269"/>
        <v>0</v>
      </c>
      <c r="I525" s="19">
        <f t="shared" si="241"/>
        <v>380</v>
      </c>
    </row>
    <row r="526" spans="1:9" x14ac:dyDescent="0.2">
      <c r="A526" s="33" t="s">
        <v>61</v>
      </c>
      <c r="B526" s="64"/>
      <c r="C526" s="34">
        <v>380</v>
      </c>
      <c r="D526" s="34">
        <f t="shared" ref="D526:H526" si="270">SUM(D527,D528,D529,D530)</f>
        <v>0</v>
      </c>
      <c r="E526" s="34">
        <f t="shared" si="270"/>
        <v>380</v>
      </c>
      <c r="F526" s="34">
        <f t="shared" si="270"/>
        <v>0</v>
      </c>
      <c r="G526" s="34">
        <f t="shared" si="270"/>
        <v>0</v>
      </c>
      <c r="H526" s="35">
        <f t="shared" si="270"/>
        <v>0</v>
      </c>
      <c r="I526" s="3">
        <f t="shared" ref="I526:I589" si="271">SUM(E526:H526)</f>
        <v>380</v>
      </c>
    </row>
    <row r="527" spans="1:9" x14ac:dyDescent="0.2">
      <c r="A527" s="20" t="s">
        <v>6</v>
      </c>
      <c r="B527" s="48"/>
      <c r="C527" s="21">
        <v>380</v>
      </c>
      <c r="D527" s="21"/>
      <c r="E527" s="21">
        <f>SUM(C527,D527)</f>
        <v>380</v>
      </c>
      <c r="F527" s="21"/>
      <c r="G527" s="21"/>
      <c r="H527" s="22"/>
      <c r="I527" s="3">
        <f t="shared" si="271"/>
        <v>380</v>
      </c>
    </row>
    <row r="528" spans="1:9" hidden="1" x14ac:dyDescent="0.2">
      <c r="A528" s="20" t="s">
        <v>7</v>
      </c>
      <c r="B528" s="94"/>
      <c r="C528" s="21">
        <v>0</v>
      </c>
      <c r="D528" s="21"/>
      <c r="E528" s="21">
        <f t="shared" ref="E528:E529" si="272">SUM(C528,D528)</f>
        <v>0</v>
      </c>
      <c r="F528" s="21"/>
      <c r="G528" s="21"/>
      <c r="H528" s="22"/>
      <c r="I528" s="3">
        <f t="shared" si="271"/>
        <v>0</v>
      </c>
    </row>
    <row r="529" spans="1:9" ht="38.25" hidden="1" x14ac:dyDescent="0.2">
      <c r="A529" s="20" t="s">
        <v>8</v>
      </c>
      <c r="B529" s="48">
        <v>420269</v>
      </c>
      <c r="C529" s="21">
        <v>0</v>
      </c>
      <c r="D529" s="21"/>
      <c r="E529" s="21">
        <f t="shared" si="272"/>
        <v>0</v>
      </c>
      <c r="F529" s="21"/>
      <c r="G529" s="21"/>
      <c r="H529" s="22"/>
      <c r="I529" s="3">
        <f t="shared" si="271"/>
        <v>0</v>
      </c>
    </row>
    <row r="530" spans="1:9" ht="25.5" hidden="1" x14ac:dyDescent="0.2">
      <c r="A530" s="23" t="s">
        <v>9</v>
      </c>
      <c r="B530" s="49" t="s">
        <v>10</v>
      </c>
      <c r="C530" s="24">
        <v>0</v>
      </c>
      <c r="D530" s="24">
        <f t="shared" ref="D530:H530" si="273">SUM(D531,D535,D539)</f>
        <v>0</v>
      </c>
      <c r="E530" s="24">
        <f t="shared" si="273"/>
        <v>0</v>
      </c>
      <c r="F530" s="24">
        <f t="shared" si="273"/>
        <v>0</v>
      </c>
      <c r="G530" s="24">
        <f t="shared" si="273"/>
        <v>0</v>
      </c>
      <c r="H530" s="25">
        <f t="shared" si="273"/>
        <v>0</v>
      </c>
      <c r="I530" s="3">
        <f t="shared" si="271"/>
        <v>0</v>
      </c>
    </row>
    <row r="531" spans="1:9" hidden="1" x14ac:dyDescent="0.2">
      <c r="A531" s="26" t="s">
        <v>11</v>
      </c>
      <c r="B531" s="50" t="s">
        <v>12</v>
      </c>
      <c r="C531" s="24">
        <v>0</v>
      </c>
      <c r="D531" s="24">
        <f t="shared" ref="D531:H531" si="274">SUM(D532:D534)</f>
        <v>0</v>
      </c>
      <c r="E531" s="24">
        <f t="shared" si="274"/>
        <v>0</v>
      </c>
      <c r="F531" s="24">
        <f t="shared" si="274"/>
        <v>0</v>
      </c>
      <c r="G531" s="24">
        <f t="shared" si="274"/>
        <v>0</v>
      </c>
      <c r="H531" s="25">
        <f t="shared" si="274"/>
        <v>0</v>
      </c>
      <c r="I531" s="3">
        <f t="shared" si="271"/>
        <v>0</v>
      </c>
    </row>
    <row r="532" spans="1:9" hidden="1" x14ac:dyDescent="0.2">
      <c r="A532" s="27" t="s">
        <v>13</v>
      </c>
      <c r="B532" s="51" t="s">
        <v>14</v>
      </c>
      <c r="C532" s="21">
        <v>0</v>
      </c>
      <c r="D532" s="21"/>
      <c r="E532" s="21">
        <f t="shared" ref="E532:E534" si="275">SUM(C532,D532)</f>
        <v>0</v>
      </c>
      <c r="F532" s="21"/>
      <c r="G532" s="21"/>
      <c r="H532" s="22"/>
      <c r="I532" s="3">
        <f t="shared" si="271"/>
        <v>0</v>
      </c>
    </row>
    <row r="533" spans="1:9" hidden="1" x14ac:dyDescent="0.2">
      <c r="A533" s="27" t="s">
        <v>15</v>
      </c>
      <c r="B533" s="52" t="s">
        <v>16</v>
      </c>
      <c r="C533" s="21">
        <v>0</v>
      </c>
      <c r="D533" s="21"/>
      <c r="E533" s="21">
        <f t="shared" si="275"/>
        <v>0</v>
      </c>
      <c r="F533" s="21"/>
      <c r="G533" s="21"/>
      <c r="H533" s="22"/>
      <c r="I533" s="3">
        <f t="shared" si="271"/>
        <v>0</v>
      </c>
    </row>
    <row r="534" spans="1:9" hidden="1" x14ac:dyDescent="0.2">
      <c r="A534" s="27" t="s">
        <v>17</v>
      </c>
      <c r="B534" s="52" t="s">
        <v>18</v>
      </c>
      <c r="C534" s="21">
        <v>0</v>
      </c>
      <c r="D534" s="21"/>
      <c r="E534" s="21">
        <f t="shared" si="275"/>
        <v>0</v>
      </c>
      <c r="F534" s="21"/>
      <c r="G534" s="21"/>
      <c r="H534" s="22"/>
      <c r="I534" s="3">
        <f t="shared" si="271"/>
        <v>0</v>
      </c>
    </row>
    <row r="535" spans="1:9" hidden="1" x14ac:dyDescent="0.2">
      <c r="A535" s="26" t="s">
        <v>19</v>
      </c>
      <c r="B535" s="53" t="s">
        <v>20</v>
      </c>
      <c r="C535" s="24">
        <v>0</v>
      </c>
      <c r="D535" s="24">
        <f t="shared" ref="D535:H535" si="276">SUM(D536:D538)</f>
        <v>0</v>
      </c>
      <c r="E535" s="24">
        <f t="shared" si="276"/>
        <v>0</v>
      </c>
      <c r="F535" s="24">
        <f t="shared" si="276"/>
        <v>0</v>
      </c>
      <c r="G535" s="24">
        <f t="shared" si="276"/>
        <v>0</v>
      </c>
      <c r="H535" s="25">
        <f t="shared" si="276"/>
        <v>0</v>
      </c>
      <c r="I535" s="3">
        <f t="shared" si="271"/>
        <v>0</v>
      </c>
    </row>
    <row r="536" spans="1:9" hidden="1" x14ac:dyDescent="0.2">
      <c r="A536" s="27" t="s">
        <v>13</v>
      </c>
      <c r="B536" s="52" t="s">
        <v>21</v>
      </c>
      <c r="C536" s="21">
        <v>0</v>
      </c>
      <c r="D536" s="21"/>
      <c r="E536" s="21">
        <f t="shared" ref="E536:E538" si="277">SUM(C536,D536)</f>
        <v>0</v>
      </c>
      <c r="F536" s="21"/>
      <c r="G536" s="21"/>
      <c r="H536" s="22"/>
      <c r="I536" s="3">
        <f t="shared" si="271"/>
        <v>0</v>
      </c>
    </row>
    <row r="537" spans="1:9" hidden="1" x14ac:dyDescent="0.2">
      <c r="A537" s="27" t="s">
        <v>15</v>
      </c>
      <c r="B537" s="52" t="s">
        <v>22</v>
      </c>
      <c r="C537" s="21">
        <v>0</v>
      </c>
      <c r="D537" s="21"/>
      <c r="E537" s="21">
        <f t="shared" si="277"/>
        <v>0</v>
      </c>
      <c r="F537" s="21"/>
      <c r="G537" s="21"/>
      <c r="H537" s="22"/>
      <c r="I537" s="3">
        <f t="shared" si="271"/>
        <v>0</v>
      </c>
    </row>
    <row r="538" spans="1:9" hidden="1" x14ac:dyDescent="0.2">
      <c r="A538" s="27" t="s">
        <v>17</v>
      </c>
      <c r="B538" s="52" t="s">
        <v>23</v>
      </c>
      <c r="C538" s="21">
        <v>0</v>
      </c>
      <c r="D538" s="21"/>
      <c r="E538" s="21">
        <f t="shared" si="277"/>
        <v>0</v>
      </c>
      <c r="F538" s="21"/>
      <c r="G538" s="21"/>
      <c r="H538" s="22"/>
      <c r="I538" s="3">
        <f t="shared" si="271"/>
        <v>0</v>
      </c>
    </row>
    <row r="539" spans="1:9" hidden="1" x14ac:dyDescent="0.2">
      <c r="A539" s="26" t="s">
        <v>24</v>
      </c>
      <c r="B539" s="53" t="s">
        <v>25</v>
      </c>
      <c r="C539" s="24">
        <v>0</v>
      </c>
      <c r="D539" s="24">
        <f t="shared" ref="D539:H539" si="278">SUM(D540:D542)</f>
        <v>0</v>
      </c>
      <c r="E539" s="24">
        <f t="shared" si="278"/>
        <v>0</v>
      </c>
      <c r="F539" s="24">
        <f t="shared" si="278"/>
        <v>0</v>
      </c>
      <c r="G539" s="24">
        <f t="shared" si="278"/>
        <v>0</v>
      </c>
      <c r="H539" s="25">
        <f t="shared" si="278"/>
        <v>0</v>
      </c>
      <c r="I539" s="3">
        <f t="shared" si="271"/>
        <v>0</v>
      </c>
    </row>
    <row r="540" spans="1:9" hidden="1" x14ac:dyDescent="0.2">
      <c r="A540" s="27" t="s">
        <v>13</v>
      </c>
      <c r="B540" s="52" t="s">
        <v>26</v>
      </c>
      <c r="C540" s="21">
        <v>0</v>
      </c>
      <c r="D540" s="21"/>
      <c r="E540" s="21">
        <f t="shared" ref="E540:E542" si="279">SUM(C540,D540)</f>
        <v>0</v>
      </c>
      <c r="F540" s="21"/>
      <c r="G540" s="21"/>
      <c r="H540" s="22"/>
      <c r="I540" s="3">
        <f t="shared" si="271"/>
        <v>0</v>
      </c>
    </row>
    <row r="541" spans="1:9" hidden="1" x14ac:dyDescent="0.2">
      <c r="A541" s="27" t="s">
        <v>15</v>
      </c>
      <c r="B541" s="52" t="s">
        <v>27</v>
      </c>
      <c r="C541" s="21">
        <v>0</v>
      </c>
      <c r="D541" s="21"/>
      <c r="E541" s="21">
        <f t="shared" si="279"/>
        <v>0</v>
      </c>
      <c r="F541" s="21"/>
      <c r="G541" s="21"/>
      <c r="H541" s="22"/>
      <c r="I541" s="3">
        <f t="shared" si="271"/>
        <v>0</v>
      </c>
    </row>
    <row r="542" spans="1:9" hidden="1" x14ac:dyDescent="0.2">
      <c r="A542" s="27" t="s">
        <v>17</v>
      </c>
      <c r="B542" s="52" t="s">
        <v>28</v>
      </c>
      <c r="C542" s="21">
        <v>0</v>
      </c>
      <c r="D542" s="21"/>
      <c r="E542" s="21">
        <f t="shared" si="279"/>
        <v>0</v>
      </c>
      <c r="F542" s="21"/>
      <c r="G542" s="21"/>
      <c r="H542" s="22"/>
      <c r="I542" s="3">
        <f t="shared" si="271"/>
        <v>0</v>
      </c>
    </row>
    <row r="543" spans="1:9" x14ac:dyDescent="0.2">
      <c r="A543" s="33" t="s">
        <v>80</v>
      </c>
      <c r="B543" s="64"/>
      <c r="C543" s="34">
        <v>380</v>
      </c>
      <c r="D543" s="34">
        <f t="shared" ref="D543:H543" si="280">SUM(D544,D547,D570)</f>
        <v>0</v>
      </c>
      <c r="E543" s="34">
        <f t="shared" si="280"/>
        <v>380</v>
      </c>
      <c r="F543" s="34">
        <f t="shared" si="280"/>
        <v>0</v>
      </c>
      <c r="G543" s="34">
        <f t="shared" si="280"/>
        <v>0</v>
      </c>
      <c r="H543" s="35">
        <f t="shared" si="280"/>
        <v>0</v>
      </c>
      <c r="I543" s="3">
        <f t="shared" si="271"/>
        <v>380</v>
      </c>
    </row>
    <row r="544" spans="1:9" hidden="1" x14ac:dyDescent="0.2">
      <c r="A544" s="31" t="s">
        <v>30</v>
      </c>
      <c r="B544" s="55">
        <v>20</v>
      </c>
      <c r="C544" s="24">
        <v>0</v>
      </c>
      <c r="D544" s="24">
        <f t="shared" ref="D544:H544" si="281">SUM(D545)</f>
        <v>0</v>
      </c>
      <c r="E544" s="24">
        <f t="shared" si="281"/>
        <v>0</v>
      </c>
      <c r="F544" s="24">
        <f t="shared" si="281"/>
        <v>0</v>
      </c>
      <c r="G544" s="24">
        <f t="shared" si="281"/>
        <v>0</v>
      </c>
      <c r="H544" s="25">
        <f t="shared" si="281"/>
        <v>0</v>
      </c>
      <c r="I544" s="3">
        <f t="shared" si="271"/>
        <v>0</v>
      </c>
    </row>
    <row r="545" spans="1:9" hidden="1" x14ac:dyDescent="0.2">
      <c r="A545" s="27" t="s">
        <v>31</v>
      </c>
      <c r="B545" s="56" t="s">
        <v>32</v>
      </c>
      <c r="C545" s="21">
        <v>0</v>
      </c>
      <c r="D545" s="21"/>
      <c r="E545" s="21">
        <f>C545+D545</f>
        <v>0</v>
      </c>
      <c r="F545" s="21"/>
      <c r="G545" s="21"/>
      <c r="H545" s="22"/>
      <c r="I545" s="3">
        <f t="shared" si="271"/>
        <v>0</v>
      </c>
    </row>
    <row r="546" spans="1:9" hidden="1" x14ac:dyDescent="0.2">
      <c r="A546" s="27"/>
      <c r="B546" s="51"/>
      <c r="C546" s="21"/>
      <c r="D546" s="21"/>
      <c r="E546" s="21"/>
      <c r="F546" s="21"/>
      <c r="G546" s="21"/>
      <c r="H546" s="22"/>
      <c r="I546" s="3">
        <f t="shared" si="271"/>
        <v>0</v>
      </c>
    </row>
    <row r="547" spans="1:9" ht="25.5" x14ac:dyDescent="0.2">
      <c r="A547" s="31" t="s">
        <v>33</v>
      </c>
      <c r="B547" s="57">
        <v>58</v>
      </c>
      <c r="C547" s="24">
        <v>380</v>
      </c>
      <c r="D547" s="24">
        <f t="shared" ref="D547:H547" si="282">SUM(D548,D555,D562)</f>
        <v>0</v>
      </c>
      <c r="E547" s="24">
        <f t="shared" si="282"/>
        <v>380</v>
      </c>
      <c r="F547" s="24">
        <f t="shared" si="282"/>
        <v>0</v>
      </c>
      <c r="G547" s="24">
        <f t="shared" si="282"/>
        <v>0</v>
      </c>
      <c r="H547" s="25">
        <f t="shared" si="282"/>
        <v>0</v>
      </c>
      <c r="I547" s="3">
        <f t="shared" si="271"/>
        <v>380</v>
      </c>
    </row>
    <row r="548" spans="1:9" hidden="1" x14ac:dyDescent="0.2">
      <c r="A548" s="31" t="s">
        <v>34</v>
      </c>
      <c r="B548" s="58" t="s">
        <v>35</v>
      </c>
      <c r="C548" s="24">
        <v>0</v>
      </c>
      <c r="D548" s="24">
        <f t="shared" ref="D548:H548" si="283">SUM(D552,D553,D554)</f>
        <v>0</v>
      </c>
      <c r="E548" s="24">
        <f t="shared" si="283"/>
        <v>0</v>
      </c>
      <c r="F548" s="24">
        <f t="shared" si="283"/>
        <v>0</v>
      </c>
      <c r="G548" s="24">
        <f t="shared" si="283"/>
        <v>0</v>
      </c>
      <c r="H548" s="25">
        <f t="shared" si="283"/>
        <v>0</v>
      </c>
      <c r="I548" s="3">
        <f t="shared" si="271"/>
        <v>0</v>
      </c>
    </row>
    <row r="549" spans="1:9" hidden="1" x14ac:dyDescent="0.2">
      <c r="A549" s="32" t="s">
        <v>1</v>
      </c>
      <c r="B549" s="59"/>
      <c r="C549" s="24"/>
      <c r="D549" s="24"/>
      <c r="E549" s="24"/>
      <c r="F549" s="24"/>
      <c r="G549" s="24"/>
      <c r="H549" s="25"/>
      <c r="I549" s="3">
        <f t="shared" si="271"/>
        <v>0</v>
      </c>
    </row>
    <row r="550" spans="1:9" hidden="1" x14ac:dyDescent="0.2">
      <c r="A550" s="32" t="s">
        <v>36</v>
      </c>
      <c r="B550" s="59"/>
      <c r="C550" s="24">
        <v>0</v>
      </c>
      <c r="D550" s="24">
        <f t="shared" ref="D550:H550" si="284">D552+D553+D554-D551</f>
        <v>0</v>
      </c>
      <c r="E550" s="24">
        <f t="shared" si="284"/>
        <v>0</v>
      </c>
      <c r="F550" s="24">
        <f t="shared" si="284"/>
        <v>0</v>
      </c>
      <c r="G550" s="24">
        <f t="shared" si="284"/>
        <v>0</v>
      </c>
      <c r="H550" s="25">
        <f t="shared" si="284"/>
        <v>0</v>
      </c>
      <c r="I550" s="3">
        <f t="shared" si="271"/>
        <v>0</v>
      </c>
    </row>
    <row r="551" spans="1:9" hidden="1" x14ac:dyDescent="0.2">
      <c r="A551" s="32" t="s">
        <v>37</v>
      </c>
      <c r="B551" s="59"/>
      <c r="C551" s="24">
        <v>0</v>
      </c>
      <c r="D551" s="24"/>
      <c r="E551" s="24">
        <f t="shared" ref="E551:E554" si="285">C551+D551</f>
        <v>0</v>
      </c>
      <c r="F551" s="24"/>
      <c r="G551" s="24"/>
      <c r="H551" s="25"/>
      <c r="I551" s="3">
        <f t="shared" si="271"/>
        <v>0</v>
      </c>
    </row>
    <row r="552" spans="1:9" hidden="1" x14ac:dyDescent="0.2">
      <c r="A552" s="20" t="s">
        <v>38</v>
      </c>
      <c r="B552" s="60" t="s">
        <v>39</v>
      </c>
      <c r="C552" s="21">
        <v>0</v>
      </c>
      <c r="D552" s="21"/>
      <c r="E552" s="21">
        <f t="shared" si="285"/>
        <v>0</v>
      </c>
      <c r="F552" s="21"/>
      <c r="G552" s="21"/>
      <c r="H552" s="22"/>
      <c r="I552" s="3">
        <f t="shared" si="271"/>
        <v>0</v>
      </c>
    </row>
    <row r="553" spans="1:9" hidden="1" x14ac:dyDescent="0.2">
      <c r="A553" s="20" t="s">
        <v>40</v>
      </c>
      <c r="B553" s="60" t="s">
        <v>41</v>
      </c>
      <c r="C553" s="21">
        <v>0</v>
      </c>
      <c r="D553" s="21"/>
      <c r="E553" s="21">
        <f t="shared" si="285"/>
        <v>0</v>
      </c>
      <c r="F553" s="21"/>
      <c r="G553" s="21"/>
      <c r="H553" s="22"/>
      <c r="I553" s="3">
        <f t="shared" si="271"/>
        <v>0</v>
      </c>
    </row>
    <row r="554" spans="1:9" hidden="1" x14ac:dyDescent="0.2">
      <c r="A554" s="20" t="s">
        <v>42</v>
      </c>
      <c r="B554" s="61" t="s">
        <v>43</v>
      </c>
      <c r="C554" s="21">
        <v>0</v>
      </c>
      <c r="D554" s="21"/>
      <c r="E554" s="21">
        <f t="shared" si="285"/>
        <v>0</v>
      </c>
      <c r="F554" s="21"/>
      <c r="G554" s="21"/>
      <c r="H554" s="22"/>
      <c r="I554" s="3">
        <f t="shared" si="271"/>
        <v>0</v>
      </c>
    </row>
    <row r="555" spans="1:9" x14ac:dyDescent="0.2">
      <c r="A555" s="31" t="s">
        <v>44</v>
      </c>
      <c r="B555" s="62" t="s">
        <v>45</v>
      </c>
      <c r="C555" s="24">
        <v>380</v>
      </c>
      <c r="D555" s="24">
        <f t="shared" ref="D555:H555" si="286">SUM(D559,D560,D561)</f>
        <v>0</v>
      </c>
      <c r="E555" s="24">
        <f t="shared" si="286"/>
        <v>380</v>
      </c>
      <c r="F555" s="24">
        <f t="shared" si="286"/>
        <v>0</v>
      </c>
      <c r="G555" s="24">
        <f t="shared" si="286"/>
        <v>0</v>
      </c>
      <c r="H555" s="25">
        <f t="shared" si="286"/>
        <v>0</v>
      </c>
      <c r="I555" s="3">
        <f t="shared" si="271"/>
        <v>380</v>
      </c>
    </row>
    <row r="556" spans="1:9" hidden="1" x14ac:dyDescent="0.2">
      <c r="A556" s="82" t="s">
        <v>1</v>
      </c>
      <c r="B556" s="62"/>
      <c r="C556" s="24"/>
      <c r="D556" s="24"/>
      <c r="E556" s="24"/>
      <c r="F556" s="24"/>
      <c r="G556" s="24"/>
      <c r="H556" s="25"/>
      <c r="I556" s="3">
        <f t="shared" si="271"/>
        <v>0</v>
      </c>
    </row>
    <row r="557" spans="1:9" x14ac:dyDescent="0.2">
      <c r="A557" s="32" t="s">
        <v>36</v>
      </c>
      <c r="B557" s="59"/>
      <c r="C557" s="24">
        <v>332</v>
      </c>
      <c r="D557" s="24">
        <f t="shared" ref="D557:H557" si="287">D559+D560+D561-D558</f>
        <v>0</v>
      </c>
      <c r="E557" s="24">
        <f t="shared" si="287"/>
        <v>332</v>
      </c>
      <c r="F557" s="24">
        <f t="shared" si="287"/>
        <v>0</v>
      </c>
      <c r="G557" s="24">
        <f t="shared" si="287"/>
        <v>0</v>
      </c>
      <c r="H557" s="25">
        <f t="shared" si="287"/>
        <v>0</v>
      </c>
      <c r="I557" s="3">
        <f t="shared" si="271"/>
        <v>332</v>
      </c>
    </row>
    <row r="558" spans="1:9" x14ac:dyDescent="0.2">
      <c r="A558" s="32" t="s">
        <v>37</v>
      </c>
      <c r="B558" s="59"/>
      <c r="C558" s="24">
        <v>48</v>
      </c>
      <c r="D558" s="24"/>
      <c r="E558" s="24">
        <f t="shared" ref="E558:E561" si="288">C558+D558</f>
        <v>48</v>
      </c>
      <c r="F558" s="24"/>
      <c r="G558" s="24"/>
      <c r="H558" s="25"/>
      <c r="I558" s="3">
        <f t="shared" si="271"/>
        <v>48</v>
      </c>
    </row>
    <row r="559" spans="1:9" x14ac:dyDescent="0.2">
      <c r="A559" s="20" t="s">
        <v>38</v>
      </c>
      <c r="B559" s="61" t="s">
        <v>46</v>
      </c>
      <c r="C559" s="21">
        <v>58</v>
      </c>
      <c r="D559" s="21"/>
      <c r="E559" s="21">
        <f t="shared" si="288"/>
        <v>58</v>
      </c>
      <c r="F559" s="21"/>
      <c r="G559" s="21"/>
      <c r="H559" s="22"/>
      <c r="I559" s="3">
        <f t="shared" si="271"/>
        <v>58</v>
      </c>
    </row>
    <row r="560" spans="1:9" x14ac:dyDescent="0.2">
      <c r="A560" s="20" t="s">
        <v>40</v>
      </c>
      <c r="B560" s="61" t="s">
        <v>47</v>
      </c>
      <c r="C560" s="21">
        <v>322</v>
      </c>
      <c r="D560" s="21"/>
      <c r="E560" s="21">
        <f t="shared" si="288"/>
        <v>322</v>
      </c>
      <c r="F560" s="21"/>
      <c r="G560" s="21"/>
      <c r="H560" s="22"/>
      <c r="I560" s="3">
        <f t="shared" si="271"/>
        <v>322</v>
      </c>
    </row>
    <row r="561" spans="1:9" hidden="1" x14ac:dyDescent="0.2">
      <c r="A561" s="20" t="s">
        <v>42</v>
      </c>
      <c r="B561" s="61" t="s">
        <v>48</v>
      </c>
      <c r="C561" s="21">
        <v>0</v>
      </c>
      <c r="D561" s="21"/>
      <c r="E561" s="21">
        <f t="shared" si="288"/>
        <v>0</v>
      </c>
      <c r="F561" s="21"/>
      <c r="G561" s="21"/>
      <c r="H561" s="22"/>
      <c r="I561" s="3">
        <f t="shared" si="271"/>
        <v>0</v>
      </c>
    </row>
    <row r="562" spans="1:9" hidden="1" x14ac:dyDescent="0.2">
      <c r="A562" s="31" t="s">
        <v>49</v>
      </c>
      <c r="B562" s="63" t="s">
        <v>50</v>
      </c>
      <c r="C562" s="24">
        <v>0</v>
      </c>
      <c r="D562" s="24">
        <f t="shared" ref="D562:H562" si="289">SUM(D566,D567,D568)</f>
        <v>0</v>
      </c>
      <c r="E562" s="24">
        <f t="shared" si="289"/>
        <v>0</v>
      </c>
      <c r="F562" s="24">
        <f t="shared" si="289"/>
        <v>0</v>
      </c>
      <c r="G562" s="24">
        <f t="shared" si="289"/>
        <v>0</v>
      </c>
      <c r="H562" s="25">
        <f t="shared" si="289"/>
        <v>0</v>
      </c>
      <c r="I562" s="3">
        <f t="shared" si="271"/>
        <v>0</v>
      </c>
    </row>
    <row r="563" spans="1:9" hidden="1" x14ac:dyDescent="0.2">
      <c r="A563" s="82" t="s">
        <v>1</v>
      </c>
      <c r="B563" s="63"/>
      <c r="C563" s="24"/>
      <c r="D563" s="24"/>
      <c r="E563" s="24"/>
      <c r="F563" s="24"/>
      <c r="G563" s="24"/>
      <c r="H563" s="25"/>
      <c r="I563" s="3">
        <f t="shared" si="271"/>
        <v>0</v>
      </c>
    </row>
    <row r="564" spans="1:9" hidden="1" x14ac:dyDescent="0.2">
      <c r="A564" s="32" t="s">
        <v>36</v>
      </c>
      <c r="B564" s="59"/>
      <c r="C564" s="24">
        <v>0</v>
      </c>
      <c r="D564" s="24">
        <f t="shared" ref="D564:H564" si="290">D566+D567+D568-D565</f>
        <v>0</v>
      </c>
      <c r="E564" s="24">
        <f t="shared" si="290"/>
        <v>0</v>
      </c>
      <c r="F564" s="24">
        <f t="shared" si="290"/>
        <v>0</v>
      </c>
      <c r="G564" s="24">
        <f t="shared" si="290"/>
        <v>0</v>
      </c>
      <c r="H564" s="25">
        <f t="shared" si="290"/>
        <v>0</v>
      </c>
      <c r="I564" s="3">
        <f t="shared" si="271"/>
        <v>0</v>
      </c>
    </row>
    <row r="565" spans="1:9" hidden="1" x14ac:dyDescent="0.2">
      <c r="A565" s="32" t="s">
        <v>37</v>
      </c>
      <c r="B565" s="59"/>
      <c r="C565" s="24">
        <v>0</v>
      </c>
      <c r="D565" s="24"/>
      <c r="E565" s="24">
        <f t="shared" ref="E565:E568" si="291">C565+D565</f>
        <v>0</v>
      </c>
      <c r="F565" s="24"/>
      <c r="G565" s="24"/>
      <c r="H565" s="25"/>
      <c r="I565" s="3">
        <f t="shared" si="271"/>
        <v>0</v>
      </c>
    </row>
    <row r="566" spans="1:9" hidden="1" x14ac:dyDescent="0.2">
      <c r="A566" s="20" t="s">
        <v>38</v>
      </c>
      <c r="B566" s="61" t="s">
        <v>51</v>
      </c>
      <c r="C566" s="21">
        <v>0</v>
      </c>
      <c r="D566" s="21"/>
      <c r="E566" s="21">
        <f t="shared" si="291"/>
        <v>0</v>
      </c>
      <c r="F566" s="21"/>
      <c r="G566" s="21"/>
      <c r="H566" s="22"/>
      <c r="I566" s="3">
        <f t="shared" si="271"/>
        <v>0</v>
      </c>
    </row>
    <row r="567" spans="1:9" hidden="1" x14ac:dyDescent="0.2">
      <c r="A567" s="20" t="s">
        <v>40</v>
      </c>
      <c r="B567" s="61" t="s">
        <v>52</v>
      </c>
      <c r="C567" s="21">
        <v>0</v>
      </c>
      <c r="D567" s="21"/>
      <c r="E567" s="21">
        <f t="shared" si="291"/>
        <v>0</v>
      </c>
      <c r="F567" s="21"/>
      <c r="G567" s="21"/>
      <c r="H567" s="22"/>
      <c r="I567" s="3">
        <f t="shared" si="271"/>
        <v>0</v>
      </c>
    </row>
    <row r="568" spans="1:9" hidden="1" x14ac:dyDescent="0.2">
      <c r="A568" s="20" t="s">
        <v>42</v>
      </c>
      <c r="B568" s="61" t="s">
        <v>53</v>
      </c>
      <c r="C568" s="21">
        <v>0</v>
      </c>
      <c r="D568" s="21"/>
      <c r="E568" s="21">
        <f t="shared" si="291"/>
        <v>0</v>
      </c>
      <c r="F568" s="21"/>
      <c r="G568" s="21"/>
      <c r="H568" s="22"/>
      <c r="I568" s="3">
        <f t="shared" si="271"/>
        <v>0</v>
      </c>
    </row>
    <row r="569" spans="1:9" hidden="1" x14ac:dyDescent="0.2">
      <c r="A569" s="83"/>
      <c r="B569" s="95"/>
      <c r="C569" s="21"/>
      <c r="D569" s="21"/>
      <c r="E569" s="21"/>
      <c r="F569" s="21"/>
      <c r="G569" s="21"/>
      <c r="H569" s="22"/>
      <c r="I569" s="3">
        <f t="shared" si="271"/>
        <v>0</v>
      </c>
    </row>
    <row r="570" spans="1:9" hidden="1" x14ac:dyDescent="0.2">
      <c r="A570" s="26" t="s">
        <v>54</v>
      </c>
      <c r="B570" s="63" t="s">
        <v>55</v>
      </c>
      <c r="C570" s="24">
        <v>0</v>
      </c>
      <c r="D570" s="24"/>
      <c r="E570" s="24">
        <f>C570+D570</f>
        <v>0</v>
      </c>
      <c r="F570" s="24"/>
      <c r="G570" s="24"/>
      <c r="H570" s="25"/>
      <c r="I570" s="3">
        <f t="shared" si="271"/>
        <v>0</v>
      </c>
    </row>
    <row r="571" spans="1:9" hidden="1" x14ac:dyDescent="0.2">
      <c r="A571" s="83"/>
      <c r="B571" s="95"/>
      <c r="C571" s="21"/>
      <c r="D571" s="21"/>
      <c r="E571" s="21"/>
      <c r="F571" s="21"/>
      <c r="G571" s="21"/>
      <c r="H571" s="22"/>
      <c r="I571" s="3">
        <f t="shared" si="271"/>
        <v>0</v>
      </c>
    </row>
    <row r="572" spans="1:9" hidden="1" x14ac:dyDescent="0.2">
      <c r="A572" s="26" t="s">
        <v>56</v>
      </c>
      <c r="B572" s="63"/>
      <c r="C572" s="24">
        <v>0</v>
      </c>
      <c r="D572" s="24">
        <f t="shared" ref="D572:H572" si="292">D525-D543</f>
        <v>0</v>
      </c>
      <c r="E572" s="24">
        <f t="shared" si="292"/>
        <v>0</v>
      </c>
      <c r="F572" s="24">
        <f t="shared" si="292"/>
        <v>0</v>
      </c>
      <c r="G572" s="24">
        <f t="shared" si="292"/>
        <v>0</v>
      </c>
      <c r="H572" s="25">
        <f t="shared" si="292"/>
        <v>0</v>
      </c>
      <c r="I572" s="3">
        <f t="shared" si="271"/>
        <v>0</v>
      </c>
    </row>
    <row r="573" spans="1:9" hidden="1" x14ac:dyDescent="0.2">
      <c r="A573" s="81"/>
      <c r="B573" s="95"/>
      <c r="C573" s="21"/>
      <c r="D573" s="21"/>
      <c r="E573" s="21"/>
      <c r="F573" s="21"/>
      <c r="G573" s="21"/>
      <c r="H573" s="22"/>
      <c r="I573" s="3">
        <f t="shared" si="271"/>
        <v>0</v>
      </c>
    </row>
    <row r="574" spans="1:9" s="6" customFormat="1" x14ac:dyDescent="0.2">
      <c r="A574" s="77" t="s">
        <v>69</v>
      </c>
      <c r="B574" s="78"/>
      <c r="C574" s="79">
        <v>390</v>
      </c>
      <c r="D574" s="79">
        <f t="shared" ref="D574:H574" si="293">D575</f>
        <v>0</v>
      </c>
      <c r="E574" s="79">
        <f t="shared" si="293"/>
        <v>390</v>
      </c>
      <c r="F574" s="79">
        <f t="shared" si="293"/>
        <v>0</v>
      </c>
      <c r="G574" s="79">
        <f t="shared" si="293"/>
        <v>0</v>
      </c>
      <c r="H574" s="80">
        <f t="shared" si="293"/>
        <v>0</v>
      </c>
      <c r="I574" s="19">
        <f t="shared" si="271"/>
        <v>390</v>
      </c>
    </row>
    <row r="575" spans="1:9" x14ac:dyDescent="0.2">
      <c r="A575" s="33" t="s">
        <v>61</v>
      </c>
      <c r="B575" s="64"/>
      <c r="C575" s="34">
        <v>390</v>
      </c>
      <c r="D575" s="34">
        <f t="shared" ref="D575:H575" si="294">SUM(D576,D577,D578,D579)</f>
        <v>0</v>
      </c>
      <c r="E575" s="34">
        <f t="shared" si="294"/>
        <v>390</v>
      </c>
      <c r="F575" s="34">
        <f t="shared" si="294"/>
        <v>0</v>
      </c>
      <c r="G575" s="34">
        <f t="shared" si="294"/>
        <v>0</v>
      </c>
      <c r="H575" s="35">
        <f t="shared" si="294"/>
        <v>0</v>
      </c>
      <c r="I575" s="3">
        <f t="shared" si="271"/>
        <v>390</v>
      </c>
    </row>
    <row r="576" spans="1:9" x14ac:dyDescent="0.2">
      <c r="A576" s="20" t="s">
        <v>6</v>
      </c>
      <c r="B576" s="48"/>
      <c r="C576" s="21">
        <v>390</v>
      </c>
      <c r="D576" s="21"/>
      <c r="E576" s="21">
        <f>SUM(C576,D576)</f>
        <v>390</v>
      </c>
      <c r="F576" s="21"/>
      <c r="G576" s="21"/>
      <c r="H576" s="22"/>
      <c r="I576" s="3">
        <f t="shared" si="271"/>
        <v>390</v>
      </c>
    </row>
    <row r="577" spans="1:9" hidden="1" x14ac:dyDescent="0.2">
      <c r="A577" s="20" t="s">
        <v>7</v>
      </c>
      <c r="B577" s="94"/>
      <c r="C577" s="21">
        <v>0</v>
      </c>
      <c r="D577" s="21"/>
      <c r="E577" s="21">
        <f t="shared" ref="E577:E578" si="295">SUM(C577,D577)</f>
        <v>0</v>
      </c>
      <c r="F577" s="21"/>
      <c r="G577" s="21"/>
      <c r="H577" s="22"/>
      <c r="I577" s="3">
        <f t="shared" si="271"/>
        <v>0</v>
      </c>
    </row>
    <row r="578" spans="1:9" ht="38.25" hidden="1" x14ac:dyDescent="0.2">
      <c r="A578" s="20" t="s">
        <v>8</v>
      </c>
      <c r="B578" s="48">
        <v>420269</v>
      </c>
      <c r="C578" s="21">
        <v>0</v>
      </c>
      <c r="D578" s="21"/>
      <c r="E578" s="21">
        <f t="shared" si="295"/>
        <v>0</v>
      </c>
      <c r="F578" s="21"/>
      <c r="G578" s="21"/>
      <c r="H578" s="22"/>
      <c r="I578" s="3">
        <f t="shared" si="271"/>
        <v>0</v>
      </c>
    </row>
    <row r="579" spans="1:9" ht="25.5" hidden="1" x14ac:dyDescent="0.2">
      <c r="A579" s="23" t="s">
        <v>9</v>
      </c>
      <c r="B579" s="49" t="s">
        <v>10</v>
      </c>
      <c r="C579" s="24">
        <v>0</v>
      </c>
      <c r="D579" s="24">
        <f t="shared" ref="D579:H579" si="296">SUM(D580,D584,D588)</f>
        <v>0</v>
      </c>
      <c r="E579" s="24">
        <f t="shared" si="296"/>
        <v>0</v>
      </c>
      <c r="F579" s="24">
        <f t="shared" si="296"/>
        <v>0</v>
      </c>
      <c r="G579" s="24">
        <f t="shared" si="296"/>
        <v>0</v>
      </c>
      <c r="H579" s="25">
        <f t="shared" si="296"/>
        <v>0</v>
      </c>
      <c r="I579" s="3">
        <f t="shared" si="271"/>
        <v>0</v>
      </c>
    </row>
    <row r="580" spans="1:9" hidden="1" x14ac:dyDescent="0.2">
      <c r="A580" s="26" t="s">
        <v>11</v>
      </c>
      <c r="B580" s="50" t="s">
        <v>12</v>
      </c>
      <c r="C580" s="24">
        <v>0</v>
      </c>
      <c r="D580" s="24">
        <f t="shared" ref="D580:H580" si="297">SUM(D581:D583)</f>
        <v>0</v>
      </c>
      <c r="E580" s="24">
        <f t="shared" si="297"/>
        <v>0</v>
      </c>
      <c r="F580" s="24">
        <f t="shared" si="297"/>
        <v>0</v>
      </c>
      <c r="G580" s="24">
        <f t="shared" si="297"/>
        <v>0</v>
      </c>
      <c r="H580" s="25">
        <f t="shared" si="297"/>
        <v>0</v>
      </c>
      <c r="I580" s="3">
        <f t="shared" si="271"/>
        <v>0</v>
      </c>
    </row>
    <row r="581" spans="1:9" hidden="1" x14ac:dyDescent="0.2">
      <c r="A581" s="27" t="s">
        <v>13</v>
      </c>
      <c r="B581" s="51" t="s">
        <v>14</v>
      </c>
      <c r="C581" s="21">
        <v>0</v>
      </c>
      <c r="D581" s="21"/>
      <c r="E581" s="21">
        <f t="shared" ref="E581:E583" si="298">SUM(C581,D581)</f>
        <v>0</v>
      </c>
      <c r="F581" s="21"/>
      <c r="G581" s="21"/>
      <c r="H581" s="22"/>
      <c r="I581" s="3">
        <f t="shared" si="271"/>
        <v>0</v>
      </c>
    </row>
    <row r="582" spans="1:9" hidden="1" x14ac:dyDescent="0.2">
      <c r="A582" s="27" t="s">
        <v>15</v>
      </c>
      <c r="B582" s="52" t="s">
        <v>16</v>
      </c>
      <c r="C582" s="21">
        <v>0</v>
      </c>
      <c r="D582" s="21"/>
      <c r="E582" s="21">
        <f t="shared" si="298"/>
        <v>0</v>
      </c>
      <c r="F582" s="21"/>
      <c r="G582" s="21"/>
      <c r="H582" s="22"/>
      <c r="I582" s="3">
        <f t="shared" si="271"/>
        <v>0</v>
      </c>
    </row>
    <row r="583" spans="1:9" hidden="1" x14ac:dyDescent="0.2">
      <c r="A583" s="27" t="s">
        <v>17</v>
      </c>
      <c r="B583" s="52" t="s">
        <v>18</v>
      </c>
      <c r="C583" s="21">
        <v>0</v>
      </c>
      <c r="D583" s="21"/>
      <c r="E583" s="21">
        <f t="shared" si="298"/>
        <v>0</v>
      </c>
      <c r="F583" s="21"/>
      <c r="G583" s="21"/>
      <c r="H583" s="22"/>
      <c r="I583" s="3">
        <f t="shared" si="271"/>
        <v>0</v>
      </c>
    </row>
    <row r="584" spans="1:9" hidden="1" x14ac:dyDescent="0.2">
      <c r="A584" s="26" t="s">
        <v>19</v>
      </c>
      <c r="B584" s="53" t="s">
        <v>20</v>
      </c>
      <c r="C584" s="24">
        <v>0</v>
      </c>
      <c r="D584" s="24">
        <f t="shared" ref="D584:H584" si="299">SUM(D585:D587)</f>
        <v>0</v>
      </c>
      <c r="E584" s="24">
        <f t="shared" si="299"/>
        <v>0</v>
      </c>
      <c r="F584" s="24">
        <f t="shared" si="299"/>
        <v>0</v>
      </c>
      <c r="G584" s="24">
        <f t="shared" si="299"/>
        <v>0</v>
      </c>
      <c r="H584" s="25">
        <f t="shared" si="299"/>
        <v>0</v>
      </c>
      <c r="I584" s="3">
        <f t="shared" si="271"/>
        <v>0</v>
      </c>
    </row>
    <row r="585" spans="1:9" hidden="1" x14ac:dyDescent="0.2">
      <c r="A585" s="27" t="s">
        <v>13</v>
      </c>
      <c r="B585" s="52" t="s">
        <v>21</v>
      </c>
      <c r="C585" s="21">
        <v>0</v>
      </c>
      <c r="D585" s="21"/>
      <c r="E585" s="21">
        <f t="shared" ref="E585:E587" si="300">SUM(C585,D585)</f>
        <v>0</v>
      </c>
      <c r="F585" s="21"/>
      <c r="G585" s="21"/>
      <c r="H585" s="22"/>
      <c r="I585" s="3">
        <f t="shared" si="271"/>
        <v>0</v>
      </c>
    </row>
    <row r="586" spans="1:9" hidden="1" x14ac:dyDescent="0.2">
      <c r="A586" s="27" t="s">
        <v>15</v>
      </c>
      <c r="B586" s="52" t="s">
        <v>22</v>
      </c>
      <c r="C586" s="21">
        <v>0</v>
      </c>
      <c r="D586" s="21"/>
      <c r="E586" s="21">
        <f t="shared" si="300"/>
        <v>0</v>
      </c>
      <c r="F586" s="21"/>
      <c r="G586" s="21"/>
      <c r="H586" s="22"/>
      <c r="I586" s="3">
        <f t="shared" si="271"/>
        <v>0</v>
      </c>
    </row>
    <row r="587" spans="1:9" hidden="1" x14ac:dyDescent="0.2">
      <c r="A587" s="27" t="s">
        <v>17</v>
      </c>
      <c r="B587" s="52" t="s">
        <v>23</v>
      </c>
      <c r="C587" s="21">
        <v>0</v>
      </c>
      <c r="D587" s="21"/>
      <c r="E587" s="21">
        <f t="shared" si="300"/>
        <v>0</v>
      </c>
      <c r="F587" s="21"/>
      <c r="G587" s="21"/>
      <c r="H587" s="22"/>
      <c r="I587" s="3">
        <f t="shared" si="271"/>
        <v>0</v>
      </c>
    </row>
    <row r="588" spans="1:9" hidden="1" x14ac:dyDescent="0.2">
      <c r="A588" s="26" t="s">
        <v>24</v>
      </c>
      <c r="B588" s="53" t="s">
        <v>25</v>
      </c>
      <c r="C588" s="24">
        <v>0</v>
      </c>
      <c r="D588" s="24">
        <f t="shared" ref="D588:H588" si="301">SUM(D589:D591)</f>
        <v>0</v>
      </c>
      <c r="E588" s="24">
        <f t="shared" si="301"/>
        <v>0</v>
      </c>
      <c r="F588" s="24">
        <f t="shared" si="301"/>
        <v>0</v>
      </c>
      <c r="G588" s="24">
        <f t="shared" si="301"/>
        <v>0</v>
      </c>
      <c r="H588" s="25">
        <f t="shared" si="301"/>
        <v>0</v>
      </c>
      <c r="I588" s="3">
        <f t="shared" si="271"/>
        <v>0</v>
      </c>
    </row>
    <row r="589" spans="1:9" hidden="1" x14ac:dyDescent="0.2">
      <c r="A589" s="27" t="s">
        <v>13</v>
      </c>
      <c r="B589" s="52" t="s">
        <v>26</v>
      </c>
      <c r="C589" s="21">
        <v>0</v>
      </c>
      <c r="D589" s="21"/>
      <c r="E589" s="21">
        <f t="shared" ref="E589:E591" si="302">SUM(C589,D589)</f>
        <v>0</v>
      </c>
      <c r="F589" s="21"/>
      <c r="G589" s="21"/>
      <c r="H589" s="22"/>
      <c r="I589" s="3">
        <f t="shared" si="271"/>
        <v>0</v>
      </c>
    </row>
    <row r="590" spans="1:9" hidden="1" x14ac:dyDescent="0.2">
      <c r="A590" s="27" t="s">
        <v>15</v>
      </c>
      <c r="B590" s="52" t="s">
        <v>27</v>
      </c>
      <c r="C590" s="21">
        <v>0</v>
      </c>
      <c r="D590" s="21"/>
      <c r="E590" s="21">
        <f t="shared" si="302"/>
        <v>0</v>
      </c>
      <c r="F590" s="21"/>
      <c r="G590" s="21"/>
      <c r="H590" s="22"/>
      <c r="I590" s="3">
        <f t="shared" ref="I590:I653" si="303">SUM(E590:H590)</f>
        <v>0</v>
      </c>
    </row>
    <row r="591" spans="1:9" hidden="1" x14ac:dyDescent="0.2">
      <c r="A591" s="27" t="s">
        <v>17</v>
      </c>
      <c r="B591" s="52" t="s">
        <v>28</v>
      </c>
      <c r="C591" s="21">
        <v>0</v>
      </c>
      <c r="D591" s="21"/>
      <c r="E591" s="21">
        <f t="shared" si="302"/>
        <v>0</v>
      </c>
      <c r="F591" s="21"/>
      <c r="G591" s="21"/>
      <c r="H591" s="22"/>
      <c r="I591" s="3">
        <f t="shared" si="303"/>
        <v>0</v>
      </c>
    </row>
    <row r="592" spans="1:9" x14ac:dyDescent="0.2">
      <c r="A592" s="33" t="s">
        <v>80</v>
      </c>
      <c r="B592" s="64"/>
      <c r="C592" s="34">
        <v>390</v>
      </c>
      <c r="D592" s="34">
        <f t="shared" ref="D592:H592" si="304">SUM(D593,D596,D619)</f>
        <v>0</v>
      </c>
      <c r="E592" s="34">
        <f t="shared" si="304"/>
        <v>390</v>
      </c>
      <c r="F592" s="34">
        <f t="shared" si="304"/>
        <v>0</v>
      </c>
      <c r="G592" s="34">
        <f t="shared" si="304"/>
        <v>0</v>
      </c>
      <c r="H592" s="35">
        <f t="shared" si="304"/>
        <v>0</v>
      </c>
      <c r="I592" s="3">
        <f t="shared" si="303"/>
        <v>390</v>
      </c>
    </row>
    <row r="593" spans="1:9" hidden="1" x14ac:dyDescent="0.2">
      <c r="A593" s="31" t="s">
        <v>30</v>
      </c>
      <c r="B593" s="55">
        <v>20</v>
      </c>
      <c r="C593" s="24">
        <v>0</v>
      </c>
      <c r="D593" s="24">
        <f t="shared" ref="D593:H593" si="305">SUM(D594)</f>
        <v>0</v>
      </c>
      <c r="E593" s="24">
        <f t="shared" si="305"/>
        <v>0</v>
      </c>
      <c r="F593" s="24">
        <f t="shared" si="305"/>
        <v>0</v>
      </c>
      <c r="G593" s="24">
        <f t="shared" si="305"/>
        <v>0</v>
      </c>
      <c r="H593" s="25">
        <f t="shared" si="305"/>
        <v>0</v>
      </c>
      <c r="I593" s="3">
        <f t="shared" si="303"/>
        <v>0</v>
      </c>
    </row>
    <row r="594" spans="1:9" hidden="1" x14ac:dyDescent="0.2">
      <c r="A594" s="27" t="s">
        <v>31</v>
      </c>
      <c r="B594" s="56" t="s">
        <v>32</v>
      </c>
      <c r="C594" s="21">
        <v>0</v>
      </c>
      <c r="D594" s="21"/>
      <c r="E594" s="21">
        <f>C594+D594</f>
        <v>0</v>
      </c>
      <c r="F594" s="21"/>
      <c r="G594" s="21"/>
      <c r="H594" s="22"/>
      <c r="I594" s="3">
        <f t="shared" si="303"/>
        <v>0</v>
      </c>
    </row>
    <row r="595" spans="1:9" hidden="1" x14ac:dyDescent="0.2">
      <c r="A595" s="27"/>
      <c r="B595" s="51"/>
      <c r="C595" s="21"/>
      <c r="D595" s="21"/>
      <c r="E595" s="21"/>
      <c r="F595" s="21"/>
      <c r="G595" s="21"/>
      <c r="H595" s="22"/>
      <c r="I595" s="3">
        <f t="shared" si="303"/>
        <v>0</v>
      </c>
    </row>
    <row r="596" spans="1:9" ht="25.5" x14ac:dyDescent="0.2">
      <c r="A596" s="31" t="s">
        <v>33</v>
      </c>
      <c r="B596" s="57">
        <v>58</v>
      </c>
      <c r="C596" s="24">
        <v>390</v>
      </c>
      <c r="D596" s="24">
        <f t="shared" ref="D596:H596" si="306">SUM(D597,D604,D611)</f>
        <v>0</v>
      </c>
      <c r="E596" s="24">
        <f t="shared" si="306"/>
        <v>390</v>
      </c>
      <c r="F596" s="24">
        <f t="shared" si="306"/>
        <v>0</v>
      </c>
      <c r="G596" s="24">
        <f t="shared" si="306"/>
        <v>0</v>
      </c>
      <c r="H596" s="25">
        <f t="shared" si="306"/>
        <v>0</v>
      </c>
      <c r="I596" s="3">
        <f t="shared" si="303"/>
        <v>390</v>
      </c>
    </row>
    <row r="597" spans="1:9" hidden="1" x14ac:dyDescent="0.2">
      <c r="A597" s="31" t="s">
        <v>34</v>
      </c>
      <c r="B597" s="58" t="s">
        <v>35</v>
      </c>
      <c r="C597" s="24">
        <v>0</v>
      </c>
      <c r="D597" s="24">
        <f t="shared" ref="D597:H597" si="307">SUM(D601,D602,D603)</f>
        <v>0</v>
      </c>
      <c r="E597" s="24">
        <f t="shared" si="307"/>
        <v>0</v>
      </c>
      <c r="F597" s="24">
        <f t="shared" si="307"/>
        <v>0</v>
      </c>
      <c r="G597" s="24">
        <f t="shared" si="307"/>
        <v>0</v>
      </c>
      <c r="H597" s="25">
        <f t="shared" si="307"/>
        <v>0</v>
      </c>
      <c r="I597" s="3">
        <f t="shared" si="303"/>
        <v>0</v>
      </c>
    </row>
    <row r="598" spans="1:9" hidden="1" x14ac:dyDescent="0.2">
      <c r="A598" s="32" t="s">
        <v>1</v>
      </c>
      <c r="B598" s="59"/>
      <c r="C598" s="24"/>
      <c r="D598" s="24"/>
      <c r="E598" s="24"/>
      <c r="F598" s="24"/>
      <c r="G598" s="24"/>
      <c r="H598" s="25"/>
      <c r="I598" s="3">
        <f t="shared" si="303"/>
        <v>0</v>
      </c>
    </row>
    <row r="599" spans="1:9" hidden="1" x14ac:dyDescent="0.2">
      <c r="A599" s="32" t="s">
        <v>36</v>
      </c>
      <c r="B599" s="59"/>
      <c r="C599" s="24">
        <v>0</v>
      </c>
      <c r="D599" s="24">
        <f t="shared" ref="D599:H599" si="308">D601+D602+D603-D600</f>
        <v>0</v>
      </c>
      <c r="E599" s="24">
        <f t="shared" si="308"/>
        <v>0</v>
      </c>
      <c r="F599" s="24">
        <f t="shared" si="308"/>
        <v>0</v>
      </c>
      <c r="G599" s="24">
        <f t="shared" si="308"/>
        <v>0</v>
      </c>
      <c r="H599" s="25">
        <f t="shared" si="308"/>
        <v>0</v>
      </c>
      <c r="I599" s="3">
        <f t="shared" si="303"/>
        <v>0</v>
      </c>
    </row>
    <row r="600" spans="1:9" hidden="1" x14ac:dyDescent="0.2">
      <c r="A600" s="32" t="s">
        <v>37</v>
      </c>
      <c r="B600" s="59"/>
      <c r="C600" s="24">
        <v>0</v>
      </c>
      <c r="D600" s="24"/>
      <c r="E600" s="24">
        <f t="shared" ref="E600:E603" si="309">C600+D600</f>
        <v>0</v>
      </c>
      <c r="F600" s="24"/>
      <c r="G600" s="24"/>
      <c r="H600" s="25"/>
      <c r="I600" s="3">
        <f t="shared" si="303"/>
        <v>0</v>
      </c>
    </row>
    <row r="601" spans="1:9" hidden="1" x14ac:dyDescent="0.2">
      <c r="A601" s="20" t="s">
        <v>38</v>
      </c>
      <c r="B601" s="60" t="s">
        <v>39</v>
      </c>
      <c r="C601" s="21">
        <v>0</v>
      </c>
      <c r="D601" s="21"/>
      <c r="E601" s="21">
        <f t="shared" si="309"/>
        <v>0</v>
      </c>
      <c r="F601" s="21"/>
      <c r="G601" s="21"/>
      <c r="H601" s="22"/>
      <c r="I601" s="3">
        <f t="shared" si="303"/>
        <v>0</v>
      </c>
    </row>
    <row r="602" spans="1:9" hidden="1" x14ac:dyDescent="0.2">
      <c r="A602" s="20" t="s">
        <v>40</v>
      </c>
      <c r="B602" s="60" t="s">
        <v>41</v>
      </c>
      <c r="C602" s="21">
        <v>0</v>
      </c>
      <c r="D602" s="21"/>
      <c r="E602" s="21">
        <f t="shared" si="309"/>
        <v>0</v>
      </c>
      <c r="F602" s="21"/>
      <c r="G602" s="21"/>
      <c r="H602" s="22"/>
      <c r="I602" s="3">
        <f t="shared" si="303"/>
        <v>0</v>
      </c>
    </row>
    <row r="603" spans="1:9" hidden="1" x14ac:dyDescent="0.2">
      <c r="A603" s="20" t="s">
        <v>42</v>
      </c>
      <c r="B603" s="61" t="s">
        <v>43</v>
      </c>
      <c r="C603" s="21">
        <v>0</v>
      </c>
      <c r="D603" s="21"/>
      <c r="E603" s="21">
        <f t="shared" si="309"/>
        <v>0</v>
      </c>
      <c r="F603" s="21"/>
      <c r="G603" s="21"/>
      <c r="H603" s="22"/>
      <c r="I603" s="3">
        <f t="shared" si="303"/>
        <v>0</v>
      </c>
    </row>
    <row r="604" spans="1:9" x14ac:dyDescent="0.2">
      <c r="A604" s="31" t="s">
        <v>44</v>
      </c>
      <c r="B604" s="62" t="s">
        <v>45</v>
      </c>
      <c r="C604" s="24">
        <v>390</v>
      </c>
      <c r="D604" s="24">
        <f t="shared" ref="D604:H604" si="310">SUM(D608,D609,D610)</f>
        <v>0</v>
      </c>
      <c r="E604" s="24">
        <f t="shared" si="310"/>
        <v>390</v>
      </c>
      <c r="F604" s="24">
        <f t="shared" si="310"/>
        <v>0</v>
      </c>
      <c r="G604" s="24">
        <f t="shared" si="310"/>
        <v>0</v>
      </c>
      <c r="H604" s="25">
        <f t="shared" si="310"/>
        <v>0</v>
      </c>
      <c r="I604" s="3">
        <f t="shared" si="303"/>
        <v>390</v>
      </c>
    </row>
    <row r="605" spans="1:9" hidden="1" x14ac:dyDescent="0.2">
      <c r="A605" s="82" t="s">
        <v>1</v>
      </c>
      <c r="B605" s="62"/>
      <c r="C605" s="24"/>
      <c r="D605" s="24"/>
      <c r="E605" s="24"/>
      <c r="F605" s="24"/>
      <c r="G605" s="24"/>
      <c r="H605" s="25"/>
      <c r="I605" s="3">
        <f t="shared" si="303"/>
        <v>0</v>
      </c>
    </row>
    <row r="606" spans="1:9" x14ac:dyDescent="0.2">
      <c r="A606" s="32" t="s">
        <v>36</v>
      </c>
      <c r="B606" s="59"/>
      <c r="C606" s="24">
        <v>380</v>
      </c>
      <c r="D606" s="24">
        <f t="shared" ref="D606:H606" si="311">D608+D609+D610-D607</f>
        <v>0</v>
      </c>
      <c r="E606" s="24">
        <f t="shared" si="311"/>
        <v>380</v>
      </c>
      <c r="F606" s="24">
        <f t="shared" si="311"/>
        <v>0</v>
      </c>
      <c r="G606" s="24">
        <f t="shared" si="311"/>
        <v>0</v>
      </c>
      <c r="H606" s="25">
        <f t="shared" si="311"/>
        <v>0</v>
      </c>
      <c r="I606" s="3">
        <f t="shared" si="303"/>
        <v>380</v>
      </c>
    </row>
    <row r="607" spans="1:9" x14ac:dyDescent="0.2">
      <c r="A607" s="32" t="s">
        <v>37</v>
      </c>
      <c r="B607" s="59"/>
      <c r="C607" s="24">
        <v>10</v>
      </c>
      <c r="D607" s="24"/>
      <c r="E607" s="24">
        <f t="shared" ref="E607:E610" si="312">C607+D607</f>
        <v>10</v>
      </c>
      <c r="F607" s="24"/>
      <c r="G607" s="24"/>
      <c r="H607" s="25"/>
      <c r="I607" s="3">
        <f t="shared" si="303"/>
        <v>10</v>
      </c>
    </row>
    <row r="608" spans="1:9" x14ac:dyDescent="0.2">
      <c r="A608" s="20" t="s">
        <v>38</v>
      </c>
      <c r="B608" s="61" t="s">
        <v>46</v>
      </c>
      <c r="C608" s="21">
        <v>60</v>
      </c>
      <c r="D608" s="21"/>
      <c r="E608" s="21">
        <f t="shared" si="312"/>
        <v>60</v>
      </c>
      <c r="F608" s="21"/>
      <c r="G608" s="21"/>
      <c r="H608" s="22"/>
      <c r="I608" s="3">
        <f t="shared" si="303"/>
        <v>60</v>
      </c>
    </row>
    <row r="609" spans="1:9" x14ac:dyDescent="0.2">
      <c r="A609" s="20" t="s">
        <v>40</v>
      </c>
      <c r="B609" s="61" t="s">
        <v>47</v>
      </c>
      <c r="C609" s="21">
        <v>330</v>
      </c>
      <c r="D609" s="21"/>
      <c r="E609" s="21">
        <f t="shared" si="312"/>
        <v>330</v>
      </c>
      <c r="F609" s="21"/>
      <c r="G609" s="21"/>
      <c r="H609" s="22"/>
      <c r="I609" s="3">
        <f t="shared" si="303"/>
        <v>330</v>
      </c>
    </row>
    <row r="610" spans="1:9" hidden="1" x14ac:dyDescent="0.2">
      <c r="A610" s="20" t="s">
        <v>42</v>
      </c>
      <c r="B610" s="61" t="s">
        <v>48</v>
      </c>
      <c r="C610" s="21">
        <v>0</v>
      </c>
      <c r="D610" s="21"/>
      <c r="E610" s="21">
        <f t="shared" si="312"/>
        <v>0</v>
      </c>
      <c r="F610" s="21"/>
      <c r="G610" s="21"/>
      <c r="H610" s="22"/>
      <c r="I610" s="3">
        <f t="shared" si="303"/>
        <v>0</v>
      </c>
    </row>
    <row r="611" spans="1:9" hidden="1" x14ac:dyDescent="0.2">
      <c r="A611" s="31" t="s">
        <v>49</v>
      </c>
      <c r="B611" s="63" t="s">
        <v>50</v>
      </c>
      <c r="C611" s="24">
        <v>0</v>
      </c>
      <c r="D611" s="24">
        <f t="shared" ref="D611:H611" si="313">SUM(D615,D616,D617)</f>
        <v>0</v>
      </c>
      <c r="E611" s="24">
        <f t="shared" si="313"/>
        <v>0</v>
      </c>
      <c r="F611" s="24">
        <f t="shared" si="313"/>
        <v>0</v>
      </c>
      <c r="G611" s="24">
        <f t="shared" si="313"/>
        <v>0</v>
      </c>
      <c r="H611" s="25">
        <f t="shared" si="313"/>
        <v>0</v>
      </c>
      <c r="I611" s="3">
        <f t="shared" si="303"/>
        <v>0</v>
      </c>
    </row>
    <row r="612" spans="1:9" hidden="1" x14ac:dyDescent="0.2">
      <c r="A612" s="82" t="s">
        <v>1</v>
      </c>
      <c r="B612" s="63"/>
      <c r="C612" s="24"/>
      <c r="D612" s="24"/>
      <c r="E612" s="24"/>
      <c r="F612" s="24"/>
      <c r="G612" s="24"/>
      <c r="H612" s="25"/>
      <c r="I612" s="3">
        <f t="shared" si="303"/>
        <v>0</v>
      </c>
    </row>
    <row r="613" spans="1:9" hidden="1" x14ac:dyDescent="0.2">
      <c r="A613" s="32" t="s">
        <v>36</v>
      </c>
      <c r="B613" s="59"/>
      <c r="C613" s="24">
        <v>0</v>
      </c>
      <c r="D613" s="24">
        <f t="shared" ref="D613:H613" si="314">D615+D616+D617-D614</f>
        <v>0</v>
      </c>
      <c r="E613" s="24">
        <f t="shared" si="314"/>
        <v>0</v>
      </c>
      <c r="F613" s="24">
        <f t="shared" si="314"/>
        <v>0</v>
      </c>
      <c r="G613" s="24">
        <f t="shared" si="314"/>
        <v>0</v>
      </c>
      <c r="H613" s="25">
        <f t="shared" si="314"/>
        <v>0</v>
      </c>
      <c r="I613" s="3">
        <f t="shared" si="303"/>
        <v>0</v>
      </c>
    </row>
    <row r="614" spans="1:9" hidden="1" x14ac:dyDescent="0.2">
      <c r="A614" s="32" t="s">
        <v>37</v>
      </c>
      <c r="B614" s="59"/>
      <c r="C614" s="24">
        <v>0</v>
      </c>
      <c r="D614" s="24"/>
      <c r="E614" s="24">
        <f t="shared" ref="E614:E617" si="315">C614+D614</f>
        <v>0</v>
      </c>
      <c r="F614" s="24"/>
      <c r="G614" s="24"/>
      <c r="H614" s="25"/>
      <c r="I614" s="3">
        <f t="shared" si="303"/>
        <v>0</v>
      </c>
    </row>
    <row r="615" spans="1:9" hidden="1" x14ac:dyDescent="0.2">
      <c r="A615" s="20" t="s">
        <v>38</v>
      </c>
      <c r="B615" s="61" t="s">
        <v>51</v>
      </c>
      <c r="C615" s="21">
        <v>0</v>
      </c>
      <c r="D615" s="21"/>
      <c r="E615" s="21">
        <f t="shared" si="315"/>
        <v>0</v>
      </c>
      <c r="F615" s="21"/>
      <c r="G615" s="21"/>
      <c r="H615" s="22"/>
      <c r="I615" s="3">
        <f t="shared" si="303"/>
        <v>0</v>
      </c>
    </row>
    <row r="616" spans="1:9" hidden="1" x14ac:dyDescent="0.2">
      <c r="A616" s="20" t="s">
        <v>40</v>
      </c>
      <c r="B616" s="61" t="s">
        <v>52</v>
      </c>
      <c r="C616" s="21">
        <v>0</v>
      </c>
      <c r="D616" s="21"/>
      <c r="E616" s="21">
        <f t="shared" si="315"/>
        <v>0</v>
      </c>
      <c r="F616" s="21"/>
      <c r="G616" s="21"/>
      <c r="H616" s="22"/>
      <c r="I616" s="3">
        <f t="shared" si="303"/>
        <v>0</v>
      </c>
    </row>
    <row r="617" spans="1:9" hidden="1" x14ac:dyDescent="0.2">
      <c r="A617" s="20" t="s">
        <v>42</v>
      </c>
      <c r="B617" s="61" t="s">
        <v>53</v>
      </c>
      <c r="C617" s="21">
        <v>0</v>
      </c>
      <c r="D617" s="21"/>
      <c r="E617" s="21">
        <f t="shared" si="315"/>
        <v>0</v>
      </c>
      <c r="F617" s="21"/>
      <c r="G617" s="21"/>
      <c r="H617" s="22"/>
      <c r="I617" s="3">
        <f t="shared" si="303"/>
        <v>0</v>
      </c>
    </row>
    <row r="618" spans="1:9" hidden="1" x14ac:dyDescent="0.2">
      <c r="A618" s="83"/>
      <c r="B618" s="95"/>
      <c r="C618" s="21"/>
      <c r="D618" s="21"/>
      <c r="E618" s="21"/>
      <c r="F618" s="21"/>
      <c r="G618" s="21"/>
      <c r="H618" s="22"/>
      <c r="I618" s="3">
        <f t="shared" si="303"/>
        <v>0</v>
      </c>
    </row>
    <row r="619" spans="1:9" hidden="1" x14ac:dyDescent="0.2">
      <c r="A619" s="26" t="s">
        <v>54</v>
      </c>
      <c r="B619" s="63" t="s">
        <v>55</v>
      </c>
      <c r="C619" s="24">
        <v>0</v>
      </c>
      <c r="D619" s="24"/>
      <c r="E619" s="24">
        <f>C619+D619</f>
        <v>0</v>
      </c>
      <c r="F619" s="24"/>
      <c r="G619" s="24"/>
      <c r="H619" s="25"/>
      <c r="I619" s="3">
        <f t="shared" si="303"/>
        <v>0</v>
      </c>
    </row>
    <row r="620" spans="1:9" hidden="1" x14ac:dyDescent="0.2">
      <c r="A620" s="83"/>
      <c r="B620" s="95"/>
      <c r="C620" s="21"/>
      <c r="D620" s="21"/>
      <c r="E620" s="21"/>
      <c r="F620" s="21"/>
      <c r="G620" s="21"/>
      <c r="H620" s="22"/>
      <c r="I620" s="3">
        <f t="shared" si="303"/>
        <v>0</v>
      </c>
    </row>
    <row r="621" spans="1:9" hidden="1" x14ac:dyDescent="0.2">
      <c r="A621" s="26" t="s">
        <v>56</v>
      </c>
      <c r="B621" s="63"/>
      <c r="C621" s="24">
        <v>0</v>
      </c>
      <c r="D621" s="24">
        <f t="shared" ref="D621:H621" si="316">D574-D592</f>
        <v>0</v>
      </c>
      <c r="E621" s="24">
        <f t="shared" si="316"/>
        <v>0</v>
      </c>
      <c r="F621" s="24">
        <f t="shared" si="316"/>
        <v>0</v>
      </c>
      <c r="G621" s="24">
        <f t="shared" si="316"/>
        <v>0</v>
      </c>
      <c r="H621" s="25">
        <f t="shared" si="316"/>
        <v>0</v>
      </c>
      <c r="I621" s="3">
        <f t="shared" si="303"/>
        <v>0</v>
      </c>
    </row>
    <row r="622" spans="1:9" hidden="1" x14ac:dyDescent="0.2">
      <c r="A622" s="81"/>
      <c r="B622" s="95"/>
      <c r="C622" s="21"/>
      <c r="D622" s="21"/>
      <c r="E622" s="21"/>
      <c r="F622" s="21"/>
      <c r="G622" s="21"/>
      <c r="H622" s="22"/>
      <c r="I622" s="3">
        <f t="shared" si="303"/>
        <v>0</v>
      </c>
    </row>
    <row r="623" spans="1:9" s="6" customFormat="1" x14ac:dyDescent="0.2">
      <c r="A623" s="28" t="s">
        <v>95</v>
      </c>
      <c r="B623" s="54" t="s">
        <v>29</v>
      </c>
      <c r="C623" s="29">
        <v>4034</v>
      </c>
      <c r="D623" s="29">
        <f t="shared" ref="D623:H623" si="317">D653</f>
        <v>0</v>
      </c>
      <c r="E623" s="29">
        <f t="shared" si="317"/>
        <v>4034</v>
      </c>
      <c r="F623" s="29">
        <f t="shared" si="317"/>
        <v>612</v>
      </c>
      <c r="G623" s="29">
        <f t="shared" si="317"/>
        <v>612</v>
      </c>
      <c r="H623" s="30">
        <f t="shared" si="317"/>
        <v>612</v>
      </c>
      <c r="I623" s="19">
        <f t="shared" si="303"/>
        <v>5870</v>
      </c>
    </row>
    <row r="624" spans="1:9" x14ac:dyDescent="0.2">
      <c r="A624" s="33" t="s">
        <v>80</v>
      </c>
      <c r="B624" s="64"/>
      <c r="C624" s="34">
        <v>4034</v>
      </c>
      <c r="D624" s="34">
        <f t="shared" ref="D624:H624" si="318">SUM(D625,D628,D651)</f>
        <v>0</v>
      </c>
      <c r="E624" s="34">
        <f t="shared" si="318"/>
        <v>4034</v>
      </c>
      <c r="F624" s="34">
        <f t="shared" si="318"/>
        <v>612</v>
      </c>
      <c r="G624" s="34">
        <f t="shared" si="318"/>
        <v>612</v>
      </c>
      <c r="H624" s="35">
        <f t="shared" si="318"/>
        <v>612</v>
      </c>
      <c r="I624" s="3">
        <f t="shared" si="303"/>
        <v>5870</v>
      </c>
    </row>
    <row r="625" spans="1:9" x14ac:dyDescent="0.2">
      <c r="A625" s="31" t="s">
        <v>30</v>
      </c>
      <c r="B625" s="55">
        <v>20</v>
      </c>
      <c r="C625" s="24">
        <v>2</v>
      </c>
      <c r="D625" s="24">
        <f t="shared" ref="D625:H625" si="319">SUM(D626)</f>
        <v>0</v>
      </c>
      <c r="E625" s="24">
        <f t="shared" si="319"/>
        <v>2</v>
      </c>
      <c r="F625" s="24">
        <f t="shared" si="319"/>
        <v>0</v>
      </c>
      <c r="G625" s="24">
        <f t="shared" si="319"/>
        <v>0</v>
      </c>
      <c r="H625" s="25">
        <f t="shared" si="319"/>
        <v>0</v>
      </c>
      <c r="I625" s="3">
        <f t="shared" si="303"/>
        <v>2</v>
      </c>
    </row>
    <row r="626" spans="1:9" x14ac:dyDescent="0.2">
      <c r="A626" s="27" t="s">
        <v>31</v>
      </c>
      <c r="B626" s="56" t="s">
        <v>32</v>
      </c>
      <c r="C626" s="21">
        <v>2</v>
      </c>
      <c r="D626" s="21">
        <f>D673</f>
        <v>0</v>
      </c>
      <c r="E626" s="21">
        <f>C626+D626</f>
        <v>2</v>
      </c>
      <c r="F626" s="21">
        <f t="shared" ref="F626:H626" si="320">F673</f>
        <v>0</v>
      </c>
      <c r="G626" s="21">
        <f t="shared" si="320"/>
        <v>0</v>
      </c>
      <c r="H626" s="22">
        <f t="shared" si="320"/>
        <v>0</v>
      </c>
      <c r="I626" s="3">
        <f t="shared" si="303"/>
        <v>2</v>
      </c>
    </row>
    <row r="627" spans="1:9" hidden="1" x14ac:dyDescent="0.2">
      <c r="A627" s="27"/>
      <c r="B627" s="51"/>
      <c r="C627" s="21"/>
      <c r="D627" s="21"/>
      <c r="E627" s="21"/>
      <c r="F627" s="21"/>
      <c r="G627" s="21"/>
      <c r="H627" s="22"/>
      <c r="I627" s="3">
        <f t="shared" si="303"/>
        <v>0</v>
      </c>
    </row>
    <row r="628" spans="1:9" ht="25.5" x14ac:dyDescent="0.2">
      <c r="A628" s="31" t="s">
        <v>33</v>
      </c>
      <c r="B628" s="57">
        <v>58</v>
      </c>
      <c r="C628" s="24">
        <v>4032</v>
      </c>
      <c r="D628" s="24">
        <f t="shared" ref="D628:H628" si="321">SUM(D629,D636,D643)</f>
        <v>0</v>
      </c>
      <c r="E628" s="24">
        <f t="shared" si="321"/>
        <v>4032</v>
      </c>
      <c r="F628" s="24">
        <f t="shared" si="321"/>
        <v>612</v>
      </c>
      <c r="G628" s="24">
        <f t="shared" si="321"/>
        <v>612</v>
      </c>
      <c r="H628" s="25">
        <f t="shared" si="321"/>
        <v>612</v>
      </c>
      <c r="I628" s="3">
        <f t="shared" si="303"/>
        <v>5868</v>
      </c>
    </row>
    <row r="629" spans="1:9" x14ac:dyDescent="0.2">
      <c r="A629" s="31" t="s">
        <v>34</v>
      </c>
      <c r="B629" s="58" t="s">
        <v>35</v>
      </c>
      <c r="C629" s="24">
        <v>4032</v>
      </c>
      <c r="D629" s="24">
        <f t="shared" ref="D629:H629" si="322">SUM(D633,D634,D635)</f>
        <v>0</v>
      </c>
      <c r="E629" s="24">
        <f t="shared" si="322"/>
        <v>4032</v>
      </c>
      <c r="F629" s="24">
        <f t="shared" si="322"/>
        <v>612</v>
      </c>
      <c r="G629" s="24">
        <f t="shared" si="322"/>
        <v>612</v>
      </c>
      <c r="H629" s="25">
        <f t="shared" si="322"/>
        <v>612</v>
      </c>
      <c r="I629" s="3">
        <f t="shared" si="303"/>
        <v>5868</v>
      </c>
    </row>
    <row r="630" spans="1:9" hidden="1" x14ac:dyDescent="0.2">
      <c r="A630" s="32" t="s">
        <v>1</v>
      </c>
      <c r="B630" s="59"/>
      <c r="C630" s="24"/>
      <c r="D630" s="24"/>
      <c r="E630" s="24"/>
      <c r="F630" s="24"/>
      <c r="G630" s="24"/>
      <c r="H630" s="25"/>
      <c r="I630" s="3">
        <f t="shared" si="303"/>
        <v>0</v>
      </c>
    </row>
    <row r="631" spans="1:9" x14ac:dyDescent="0.2">
      <c r="A631" s="32" t="s">
        <v>36</v>
      </c>
      <c r="B631" s="59"/>
      <c r="C631" s="24">
        <v>654</v>
      </c>
      <c r="D631" s="24">
        <f t="shared" ref="D631:H631" si="323">D633+D634+D635-D632</f>
        <v>0</v>
      </c>
      <c r="E631" s="24">
        <f t="shared" si="323"/>
        <v>654</v>
      </c>
      <c r="F631" s="24">
        <f t="shared" si="323"/>
        <v>612</v>
      </c>
      <c r="G631" s="24">
        <f t="shared" si="323"/>
        <v>612</v>
      </c>
      <c r="H631" s="25">
        <f t="shared" si="323"/>
        <v>612</v>
      </c>
      <c r="I631" s="3">
        <f t="shared" si="303"/>
        <v>2490</v>
      </c>
    </row>
    <row r="632" spans="1:9" x14ac:dyDescent="0.2">
      <c r="A632" s="32" t="s">
        <v>37</v>
      </c>
      <c r="B632" s="59"/>
      <c r="C632" s="24">
        <v>3378</v>
      </c>
      <c r="D632" s="24">
        <f t="shared" ref="D632:H635" si="324">D679</f>
        <v>0</v>
      </c>
      <c r="E632" s="24">
        <f t="shared" si="324"/>
        <v>3378</v>
      </c>
      <c r="F632" s="24">
        <f t="shared" si="324"/>
        <v>0</v>
      </c>
      <c r="G632" s="24">
        <f t="shared" si="324"/>
        <v>0</v>
      </c>
      <c r="H632" s="25">
        <f t="shared" si="324"/>
        <v>0</v>
      </c>
      <c r="I632" s="3">
        <f t="shared" si="303"/>
        <v>3378</v>
      </c>
    </row>
    <row r="633" spans="1:9" x14ac:dyDescent="0.2">
      <c r="A633" s="20" t="s">
        <v>38</v>
      </c>
      <c r="B633" s="60" t="s">
        <v>39</v>
      </c>
      <c r="C633" s="21">
        <v>605</v>
      </c>
      <c r="D633" s="21">
        <f t="shared" si="324"/>
        <v>0</v>
      </c>
      <c r="E633" s="21">
        <f t="shared" ref="E633:E635" si="325">C633+D633</f>
        <v>605</v>
      </c>
      <c r="F633" s="21">
        <f t="shared" si="324"/>
        <v>0</v>
      </c>
      <c r="G633" s="21">
        <f t="shared" si="324"/>
        <v>0</v>
      </c>
      <c r="H633" s="22">
        <f t="shared" si="324"/>
        <v>0</v>
      </c>
      <c r="I633" s="3">
        <f t="shared" si="303"/>
        <v>605</v>
      </c>
    </row>
    <row r="634" spans="1:9" x14ac:dyDescent="0.2">
      <c r="A634" s="20" t="s">
        <v>40</v>
      </c>
      <c r="B634" s="60" t="s">
        <v>41</v>
      </c>
      <c r="C634" s="21">
        <v>3427</v>
      </c>
      <c r="D634" s="21">
        <f t="shared" si="324"/>
        <v>0</v>
      </c>
      <c r="E634" s="21">
        <f t="shared" si="325"/>
        <v>3427</v>
      </c>
      <c r="F634" s="21">
        <f t="shared" si="324"/>
        <v>0</v>
      </c>
      <c r="G634" s="21">
        <f t="shared" si="324"/>
        <v>0</v>
      </c>
      <c r="H634" s="22">
        <f t="shared" si="324"/>
        <v>0</v>
      </c>
      <c r="I634" s="3">
        <f t="shared" si="303"/>
        <v>3427</v>
      </c>
    </row>
    <row r="635" spans="1:9" x14ac:dyDescent="0.2">
      <c r="A635" s="20" t="s">
        <v>42</v>
      </c>
      <c r="B635" s="61" t="s">
        <v>43</v>
      </c>
      <c r="C635" s="21">
        <v>0</v>
      </c>
      <c r="D635" s="21">
        <f t="shared" si="324"/>
        <v>0</v>
      </c>
      <c r="E635" s="21">
        <f t="shared" si="325"/>
        <v>0</v>
      </c>
      <c r="F635" s="21">
        <f t="shared" si="324"/>
        <v>612</v>
      </c>
      <c r="G635" s="21">
        <f t="shared" si="324"/>
        <v>612</v>
      </c>
      <c r="H635" s="22">
        <f t="shared" si="324"/>
        <v>612</v>
      </c>
      <c r="I635" s="3">
        <f t="shared" si="303"/>
        <v>1836</v>
      </c>
    </row>
    <row r="636" spans="1:9" hidden="1" x14ac:dyDescent="0.2">
      <c r="A636" s="31" t="s">
        <v>44</v>
      </c>
      <c r="B636" s="62" t="s">
        <v>45</v>
      </c>
      <c r="C636" s="24">
        <v>0</v>
      </c>
      <c r="D636" s="24">
        <f t="shared" ref="D636:H636" si="326">SUM(D640,D641,D642)</f>
        <v>0</v>
      </c>
      <c r="E636" s="24">
        <f t="shared" si="326"/>
        <v>0</v>
      </c>
      <c r="F636" s="24">
        <f t="shared" si="326"/>
        <v>0</v>
      </c>
      <c r="G636" s="24">
        <f t="shared" si="326"/>
        <v>0</v>
      </c>
      <c r="H636" s="25">
        <f t="shared" si="326"/>
        <v>0</v>
      </c>
      <c r="I636" s="3">
        <f t="shared" si="303"/>
        <v>0</v>
      </c>
    </row>
    <row r="637" spans="1:9" hidden="1" x14ac:dyDescent="0.2">
      <c r="A637" s="82" t="s">
        <v>1</v>
      </c>
      <c r="B637" s="62"/>
      <c r="C637" s="24"/>
      <c r="D637" s="24"/>
      <c r="E637" s="24"/>
      <c r="F637" s="24"/>
      <c r="G637" s="24"/>
      <c r="H637" s="25"/>
      <c r="I637" s="3">
        <f t="shared" si="303"/>
        <v>0</v>
      </c>
    </row>
    <row r="638" spans="1:9" hidden="1" x14ac:dyDescent="0.2">
      <c r="A638" s="32" t="s">
        <v>36</v>
      </c>
      <c r="B638" s="59"/>
      <c r="C638" s="24">
        <v>0</v>
      </c>
      <c r="D638" s="24">
        <f t="shared" ref="D638:H638" si="327">D640+D641+D642-D639</f>
        <v>0</v>
      </c>
      <c r="E638" s="24">
        <f t="shared" si="327"/>
        <v>0</v>
      </c>
      <c r="F638" s="24">
        <f t="shared" si="327"/>
        <v>0</v>
      </c>
      <c r="G638" s="24">
        <f t="shared" si="327"/>
        <v>0</v>
      </c>
      <c r="H638" s="25">
        <f t="shared" si="327"/>
        <v>0</v>
      </c>
      <c r="I638" s="3">
        <f t="shared" si="303"/>
        <v>0</v>
      </c>
    </row>
    <row r="639" spans="1:9" hidden="1" x14ac:dyDescent="0.2">
      <c r="A639" s="32" t="s">
        <v>37</v>
      </c>
      <c r="B639" s="59"/>
      <c r="C639" s="24">
        <v>0</v>
      </c>
      <c r="D639" s="24">
        <f t="shared" ref="D639:H642" si="328">D686</f>
        <v>0</v>
      </c>
      <c r="E639" s="24">
        <f t="shared" si="328"/>
        <v>0</v>
      </c>
      <c r="F639" s="24">
        <f t="shared" si="328"/>
        <v>0</v>
      </c>
      <c r="G639" s="24">
        <f t="shared" si="328"/>
        <v>0</v>
      </c>
      <c r="H639" s="25">
        <f t="shared" si="328"/>
        <v>0</v>
      </c>
      <c r="I639" s="3">
        <f t="shared" si="303"/>
        <v>0</v>
      </c>
    </row>
    <row r="640" spans="1:9" hidden="1" x14ac:dyDescent="0.2">
      <c r="A640" s="20" t="s">
        <v>38</v>
      </c>
      <c r="B640" s="61" t="s">
        <v>46</v>
      </c>
      <c r="C640" s="21">
        <v>0</v>
      </c>
      <c r="D640" s="21">
        <f t="shared" si="328"/>
        <v>0</v>
      </c>
      <c r="E640" s="21">
        <f t="shared" ref="E640:E642" si="329">C640+D640</f>
        <v>0</v>
      </c>
      <c r="F640" s="21">
        <f t="shared" si="328"/>
        <v>0</v>
      </c>
      <c r="G640" s="21">
        <f t="shared" si="328"/>
        <v>0</v>
      </c>
      <c r="H640" s="22">
        <f t="shared" si="328"/>
        <v>0</v>
      </c>
      <c r="I640" s="3">
        <f t="shared" si="303"/>
        <v>0</v>
      </c>
    </row>
    <row r="641" spans="1:9" hidden="1" x14ac:dyDescent="0.2">
      <c r="A641" s="20" t="s">
        <v>40</v>
      </c>
      <c r="B641" s="61" t="s">
        <v>47</v>
      </c>
      <c r="C641" s="21">
        <v>0</v>
      </c>
      <c r="D641" s="21">
        <f t="shared" si="328"/>
        <v>0</v>
      </c>
      <c r="E641" s="21">
        <f t="shared" si="329"/>
        <v>0</v>
      </c>
      <c r="F641" s="21">
        <f t="shared" si="328"/>
        <v>0</v>
      </c>
      <c r="G641" s="21">
        <f t="shared" si="328"/>
        <v>0</v>
      </c>
      <c r="H641" s="22">
        <f t="shared" si="328"/>
        <v>0</v>
      </c>
      <c r="I641" s="3">
        <f t="shared" si="303"/>
        <v>0</v>
      </c>
    </row>
    <row r="642" spans="1:9" hidden="1" x14ac:dyDescent="0.2">
      <c r="A642" s="20" t="s">
        <v>42</v>
      </c>
      <c r="B642" s="61" t="s">
        <v>48</v>
      </c>
      <c r="C642" s="21">
        <v>0</v>
      </c>
      <c r="D642" s="21">
        <f t="shared" si="328"/>
        <v>0</v>
      </c>
      <c r="E642" s="21">
        <f t="shared" si="329"/>
        <v>0</v>
      </c>
      <c r="F642" s="21">
        <f t="shared" si="328"/>
        <v>0</v>
      </c>
      <c r="G642" s="21">
        <f t="shared" si="328"/>
        <v>0</v>
      </c>
      <c r="H642" s="22">
        <f t="shared" si="328"/>
        <v>0</v>
      </c>
      <c r="I642" s="3">
        <f t="shared" si="303"/>
        <v>0</v>
      </c>
    </row>
    <row r="643" spans="1:9" hidden="1" x14ac:dyDescent="0.2">
      <c r="A643" s="31" t="s">
        <v>49</v>
      </c>
      <c r="B643" s="63" t="s">
        <v>50</v>
      </c>
      <c r="C643" s="24">
        <v>0</v>
      </c>
      <c r="D643" s="24">
        <f t="shared" ref="D643:H643" si="330">SUM(D647,D648,D649)</f>
        <v>0</v>
      </c>
      <c r="E643" s="24">
        <f t="shared" si="330"/>
        <v>0</v>
      </c>
      <c r="F643" s="24">
        <f t="shared" si="330"/>
        <v>0</v>
      </c>
      <c r="G643" s="24">
        <f t="shared" si="330"/>
        <v>0</v>
      </c>
      <c r="H643" s="25">
        <f t="shared" si="330"/>
        <v>0</v>
      </c>
      <c r="I643" s="3">
        <f t="shared" si="303"/>
        <v>0</v>
      </c>
    </row>
    <row r="644" spans="1:9" hidden="1" x14ac:dyDescent="0.2">
      <c r="A644" s="82" t="s">
        <v>1</v>
      </c>
      <c r="B644" s="63"/>
      <c r="C644" s="24"/>
      <c r="D644" s="24"/>
      <c r="E644" s="24"/>
      <c r="F644" s="24"/>
      <c r="G644" s="24"/>
      <c r="H644" s="25"/>
      <c r="I644" s="3">
        <f t="shared" si="303"/>
        <v>0</v>
      </c>
    </row>
    <row r="645" spans="1:9" hidden="1" x14ac:dyDescent="0.2">
      <c r="A645" s="32" t="s">
        <v>36</v>
      </c>
      <c r="B645" s="59"/>
      <c r="C645" s="24">
        <v>0</v>
      </c>
      <c r="D645" s="24">
        <f t="shared" ref="D645:H645" si="331">D647+D648+D649-D646</f>
        <v>0</v>
      </c>
      <c r="E645" s="24">
        <f t="shared" si="331"/>
        <v>0</v>
      </c>
      <c r="F645" s="24">
        <f t="shared" si="331"/>
        <v>0</v>
      </c>
      <c r="G645" s="24">
        <f t="shared" si="331"/>
        <v>0</v>
      </c>
      <c r="H645" s="25">
        <f t="shared" si="331"/>
        <v>0</v>
      </c>
      <c r="I645" s="3">
        <f t="shared" si="303"/>
        <v>0</v>
      </c>
    </row>
    <row r="646" spans="1:9" hidden="1" x14ac:dyDescent="0.2">
      <c r="A646" s="32" t="s">
        <v>37</v>
      </c>
      <c r="B646" s="59"/>
      <c r="C646" s="24">
        <v>0</v>
      </c>
      <c r="D646" s="24">
        <f t="shared" ref="D646:H649" si="332">D693</f>
        <v>0</v>
      </c>
      <c r="E646" s="24">
        <f t="shared" si="332"/>
        <v>0</v>
      </c>
      <c r="F646" s="24">
        <f t="shared" si="332"/>
        <v>0</v>
      </c>
      <c r="G646" s="24">
        <f t="shared" si="332"/>
        <v>0</v>
      </c>
      <c r="H646" s="25">
        <f t="shared" si="332"/>
        <v>0</v>
      </c>
      <c r="I646" s="3">
        <f t="shared" si="303"/>
        <v>0</v>
      </c>
    </row>
    <row r="647" spans="1:9" hidden="1" x14ac:dyDescent="0.2">
      <c r="A647" s="20" t="s">
        <v>38</v>
      </c>
      <c r="B647" s="61" t="s">
        <v>51</v>
      </c>
      <c r="C647" s="21">
        <v>0</v>
      </c>
      <c r="D647" s="21">
        <f t="shared" si="332"/>
        <v>0</v>
      </c>
      <c r="E647" s="21">
        <f t="shared" ref="E647:E649" si="333">C647+D647</f>
        <v>0</v>
      </c>
      <c r="F647" s="21">
        <f t="shared" si="332"/>
        <v>0</v>
      </c>
      <c r="G647" s="21">
        <f t="shared" si="332"/>
        <v>0</v>
      </c>
      <c r="H647" s="22">
        <f t="shared" si="332"/>
        <v>0</v>
      </c>
      <c r="I647" s="3">
        <f t="shared" si="303"/>
        <v>0</v>
      </c>
    </row>
    <row r="648" spans="1:9" hidden="1" x14ac:dyDescent="0.2">
      <c r="A648" s="20" t="s">
        <v>40</v>
      </c>
      <c r="B648" s="61" t="s">
        <v>52</v>
      </c>
      <c r="C648" s="21">
        <v>0</v>
      </c>
      <c r="D648" s="21">
        <f t="shared" si="332"/>
        <v>0</v>
      </c>
      <c r="E648" s="21">
        <f t="shared" si="333"/>
        <v>0</v>
      </c>
      <c r="F648" s="21">
        <f t="shared" si="332"/>
        <v>0</v>
      </c>
      <c r="G648" s="21">
        <f t="shared" si="332"/>
        <v>0</v>
      </c>
      <c r="H648" s="22">
        <f t="shared" si="332"/>
        <v>0</v>
      </c>
      <c r="I648" s="3">
        <f t="shared" si="303"/>
        <v>0</v>
      </c>
    </row>
    <row r="649" spans="1:9" hidden="1" x14ac:dyDescent="0.2">
      <c r="A649" s="20" t="s">
        <v>42</v>
      </c>
      <c r="B649" s="61" t="s">
        <v>53</v>
      </c>
      <c r="C649" s="21">
        <v>0</v>
      </c>
      <c r="D649" s="21">
        <f t="shared" si="332"/>
        <v>0</v>
      </c>
      <c r="E649" s="21">
        <f t="shared" si="333"/>
        <v>0</v>
      </c>
      <c r="F649" s="21">
        <f t="shared" si="332"/>
        <v>0</v>
      </c>
      <c r="G649" s="21">
        <f t="shared" si="332"/>
        <v>0</v>
      </c>
      <c r="H649" s="22">
        <f t="shared" si="332"/>
        <v>0</v>
      </c>
      <c r="I649" s="3">
        <f t="shared" si="303"/>
        <v>0</v>
      </c>
    </row>
    <row r="650" spans="1:9" hidden="1" x14ac:dyDescent="0.2">
      <c r="A650" s="83"/>
      <c r="B650" s="95"/>
      <c r="C650" s="21"/>
      <c r="D650" s="21"/>
      <c r="E650" s="21"/>
      <c r="F650" s="21"/>
      <c r="G650" s="21"/>
      <c r="H650" s="22"/>
      <c r="I650" s="3">
        <f t="shared" si="303"/>
        <v>0</v>
      </c>
    </row>
    <row r="651" spans="1:9" hidden="1" x14ac:dyDescent="0.2">
      <c r="A651" s="26" t="s">
        <v>54</v>
      </c>
      <c r="B651" s="63" t="s">
        <v>55</v>
      </c>
      <c r="C651" s="24">
        <v>0</v>
      </c>
      <c r="D651" s="24">
        <f t="shared" ref="D651" si="334">D698</f>
        <v>0</v>
      </c>
      <c r="E651" s="24">
        <f>C651+D651</f>
        <v>0</v>
      </c>
      <c r="F651" s="24">
        <f t="shared" ref="F651:H651" si="335">F698</f>
        <v>0</v>
      </c>
      <c r="G651" s="24">
        <f t="shared" si="335"/>
        <v>0</v>
      </c>
      <c r="H651" s="25">
        <f t="shared" si="335"/>
        <v>0</v>
      </c>
      <c r="I651" s="3">
        <f t="shared" si="303"/>
        <v>0</v>
      </c>
    </row>
    <row r="652" spans="1:9" hidden="1" x14ac:dyDescent="0.2">
      <c r="A652" s="81"/>
      <c r="B652" s="95"/>
      <c r="C652" s="21"/>
      <c r="D652" s="21"/>
      <c r="E652" s="21"/>
      <c r="F652" s="21"/>
      <c r="G652" s="21"/>
      <c r="H652" s="22"/>
      <c r="I652" s="3">
        <f t="shared" si="303"/>
        <v>0</v>
      </c>
    </row>
    <row r="653" spans="1:9" s="6" customFormat="1" ht="25.5" x14ac:dyDescent="0.2">
      <c r="A653" s="77" t="s">
        <v>71</v>
      </c>
      <c r="B653" s="78"/>
      <c r="C653" s="79">
        <v>4034</v>
      </c>
      <c r="D653" s="79">
        <f t="shared" ref="D653:H653" si="336">D654</f>
        <v>0</v>
      </c>
      <c r="E653" s="79">
        <f t="shared" si="336"/>
        <v>4034</v>
      </c>
      <c r="F653" s="79">
        <f t="shared" si="336"/>
        <v>612</v>
      </c>
      <c r="G653" s="79">
        <f t="shared" si="336"/>
        <v>612</v>
      </c>
      <c r="H653" s="80">
        <f t="shared" si="336"/>
        <v>612</v>
      </c>
      <c r="I653" s="19">
        <f t="shared" si="303"/>
        <v>5870</v>
      </c>
    </row>
    <row r="654" spans="1:9" s="40" customFormat="1" x14ac:dyDescent="0.2">
      <c r="A654" s="36" t="s">
        <v>61</v>
      </c>
      <c r="B654" s="65"/>
      <c r="C654" s="37">
        <v>4034</v>
      </c>
      <c r="D654" s="37">
        <f t="shared" ref="D654:H654" si="337">SUM(D655,D656,D657,D658)</f>
        <v>0</v>
      </c>
      <c r="E654" s="37">
        <f t="shared" si="337"/>
        <v>4034</v>
      </c>
      <c r="F654" s="37">
        <f t="shared" si="337"/>
        <v>612</v>
      </c>
      <c r="G654" s="37">
        <f t="shared" si="337"/>
        <v>612</v>
      </c>
      <c r="H654" s="38">
        <f t="shared" si="337"/>
        <v>612</v>
      </c>
      <c r="I654" s="39">
        <f t="shared" ref="I654:I717" si="338">SUM(E654:H654)</f>
        <v>5870</v>
      </c>
    </row>
    <row r="655" spans="1:9" x14ac:dyDescent="0.2">
      <c r="A655" s="20" t="s">
        <v>6</v>
      </c>
      <c r="B655" s="48"/>
      <c r="C655" s="21">
        <v>2715</v>
      </c>
      <c r="D655" s="21"/>
      <c r="E655" s="21">
        <f>SUM(C655,D655)</f>
        <v>2715</v>
      </c>
      <c r="F655" s="21">
        <v>612</v>
      </c>
      <c r="G655" s="21">
        <v>612</v>
      </c>
      <c r="H655" s="22">
        <v>612</v>
      </c>
      <c r="I655" s="3">
        <f t="shared" si="338"/>
        <v>4551</v>
      </c>
    </row>
    <row r="656" spans="1:9" hidden="1" x14ac:dyDescent="0.2">
      <c r="A656" s="20" t="s">
        <v>7</v>
      </c>
      <c r="B656" s="94"/>
      <c r="C656" s="21">
        <v>0</v>
      </c>
      <c r="D656" s="21"/>
      <c r="E656" s="21">
        <f t="shared" ref="E656:E657" si="339">SUM(C656,D656)</f>
        <v>0</v>
      </c>
      <c r="F656" s="21"/>
      <c r="G656" s="21"/>
      <c r="H656" s="22"/>
      <c r="I656" s="3">
        <f t="shared" si="338"/>
        <v>0</v>
      </c>
    </row>
    <row r="657" spans="1:9" ht="38.25" hidden="1" x14ac:dyDescent="0.2">
      <c r="A657" s="20" t="s">
        <v>8</v>
      </c>
      <c r="B657" s="48">
        <v>420269</v>
      </c>
      <c r="C657" s="21">
        <v>0</v>
      </c>
      <c r="D657" s="21"/>
      <c r="E657" s="21">
        <f t="shared" si="339"/>
        <v>0</v>
      </c>
      <c r="F657" s="21"/>
      <c r="G657" s="21"/>
      <c r="H657" s="22"/>
      <c r="I657" s="3">
        <f t="shared" si="338"/>
        <v>0</v>
      </c>
    </row>
    <row r="658" spans="1:9" ht="25.5" x14ac:dyDescent="0.2">
      <c r="A658" s="23" t="s">
        <v>9</v>
      </c>
      <c r="B658" s="49" t="s">
        <v>10</v>
      </c>
      <c r="C658" s="24">
        <v>1319</v>
      </c>
      <c r="D658" s="24">
        <f t="shared" ref="D658:H658" si="340">SUM(D659,D663,D667)</f>
        <v>0</v>
      </c>
      <c r="E658" s="24">
        <f t="shared" si="340"/>
        <v>1319</v>
      </c>
      <c r="F658" s="24">
        <f t="shared" si="340"/>
        <v>0</v>
      </c>
      <c r="G658" s="24">
        <f t="shared" si="340"/>
        <v>0</v>
      </c>
      <c r="H658" s="25">
        <f t="shared" si="340"/>
        <v>0</v>
      </c>
      <c r="I658" s="3">
        <f t="shared" si="338"/>
        <v>1319</v>
      </c>
    </row>
    <row r="659" spans="1:9" x14ac:dyDescent="0.2">
      <c r="A659" s="26" t="s">
        <v>11</v>
      </c>
      <c r="B659" s="50" t="s">
        <v>12</v>
      </c>
      <c r="C659" s="24">
        <v>1319</v>
      </c>
      <c r="D659" s="24">
        <f t="shared" ref="D659:H659" si="341">SUM(D660:D662)</f>
        <v>0</v>
      </c>
      <c r="E659" s="24">
        <f t="shared" si="341"/>
        <v>1319</v>
      </c>
      <c r="F659" s="24">
        <f t="shared" si="341"/>
        <v>0</v>
      </c>
      <c r="G659" s="24">
        <f t="shared" si="341"/>
        <v>0</v>
      </c>
      <c r="H659" s="25">
        <f t="shared" si="341"/>
        <v>0</v>
      </c>
      <c r="I659" s="3">
        <f t="shared" si="338"/>
        <v>1319</v>
      </c>
    </row>
    <row r="660" spans="1:9" x14ac:dyDescent="0.2">
      <c r="A660" s="27" t="s">
        <v>13</v>
      </c>
      <c r="B660" s="51" t="s">
        <v>14</v>
      </c>
      <c r="C660" s="21">
        <v>1319</v>
      </c>
      <c r="D660" s="21"/>
      <c r="E660" s="21">
        <f t="shared" ref="E660:E662" si="342">SUM(C660,D660)</f>
        <v>1319</v>
      </c>
      <c r="F660" s="21"/>
      <c r="G660" s="21"/>
      <c r="H660" s="22"/>
      <c r="I660" s="3">
        <f t="shared" si="338"/>
        <v>1319</v>
      </c>
    </row>
    <row r="661" spans="1:9" hidden="1" x14ac:dyDescent="0.2">
      <c r="A661" s="27" t="s">
        <v>15</v>
      </c>
      <c r="B661" s="52" t="s">
        <v>16</v>
      </c>
      <c r="C661" s="21">
        <v>0</v>
      </c>
      <c r="D661" s="21"/>
      <c r="E661" s="21">
        <f t="shared" si="342"/>
        <v>0</v>
      </c>
      <c r="F661" s="21"/>
      <c r="G661" s="21"/>
      <c r="H661" s="22"/>
      <c r="I661" s="3">
        <f t="shared" si="338"/>
        <v>0</v>
      </c>
    </row>
    <row r="662" spans="1:9" hidden="1" x14ac:dyDescent="0.2">
      <c r="A662" s="27" t="s">
        <v>17</v>
      </c>
      <c r="B662" s="52" t="s">
        <v>18</v>
      </c>
      <c r="C662" s="21">
        <v>0</v>
      </c>
      <c r="D662" s="21"/>
      <c r="E662" s="21">
        <f t="shared" si="342"/>
        <v>0</v>
      </c>
      <c r="F662" s="21"/>
      <c r="G662" s="21"/>
      <c r="H662" s="22"/>
      <c r="I662" s="3">
        <f t="shared" si="338"/>
        <v>0</v>
      </c>
    </row>
    <row r="663" spans="1:9" hidden="1" x14ac:dyDescent="0.2">
      <c r="A663" s="26" t="s">
        <v>19</v>
      </c>
      <c r="B663" s="53" t="s">
        <v>20</v>
      </c>
      <c r="C663" s="24">
        <v>0</v>
      </c>
      <c r="D663" s="24">
        <f t="shared" ref="D663:H663" si="343">SUM(D664:D666)</f>
        <v>0</v>
      </c>
      <c r="E663" s="24">
        <f t="shared" si="343"/>
        <v>0</v>
      </c>
      <c r="F663" s="24">
        <f t="shared" si="343"/>
        <v>0</v>
      </c>
      <c r="G663" s="24">
        <f t="shared" si="343"/>
        <v>0</v>
      </c>
      <c r="H663" s="25">
        <f t="shared" si="343"/>
        <v>0</v>
      </c>
      <c r="I663" s="3">
        <f t="shared" si="338"/>
        <v>0</v>
      </c>
    </row>
    <row r="664" spans="1:9" hidden="1" x14ac:dyDescent="0.2">
      <c r="A664" s="27" t="s">
        <v>13</v>
      </c>
      <c r="B664" s="52" t="s">
        <v>21</v>
      </c>
      <c r="C664" s="21">
        <v>0</v>
      </c>
      <c r="D664" s="21"/>
      <c r="E664" s="21">
        <f t="shared" ref="E664:E666" si="344">SUM(C664,D664)</f>
        <v>0</v>
      </c>
      <c r="F664" s="21"/>
      <c r="G664" s="21"/>
      <c r="H664" s="22"/>
      <c r="I664" s="3">
        <f t="shared" si="338"/>
        <v>0</v>
      </c>
    </row>
    <row r="665" spans="1:9" hidden="1" x14ac:dyDescent="0.2">
      <c r="A665" s="27" t="s">
        <v>15</v>
      </c>
      <c r="B665" s="52" t="s">
        <v>22</v>
      </c>
      <c r="C665" s="21">
        <v>0</v>
      </c>
      <c r="D665" s="21"/>
      <c r="E665" s="21">
        <f t="shared" si="344"/>
        <v>0</v>
      </c>
      <c r="F665" s="21"/>
      <c r="G665" s="21"/>
      <c r="H665" s="22"/>
      <c r="I665" s="3">
        <f t="shared" si="338"/>
        <v>0</v>
      </c>
    </row>
    <row r="666" spans="1:9" hidden="1" x14ac:dyDescent="0.2">
      <c r="A666" s="27" t="s">
        <v>17</v>
      </c>
      <c r="B666" s="52" t="s">
        <v>23</v>
      </c>
      <c r="C666" s="21">
        <v>0</v>
      </c>
      <c r="D666" s="21"/>
      <c r="E666" s="21">
        <f t="shared" si="344"/>
        <v>0</v>
      </c>
      <c r="F666" s="21"/>
      <c r="G666" s="21"/>
      <c r="H666" s="22"/>
      <c r="I666" s="3">
        <f t="shared" si="338"/>
        <v>0</v>
      </c>
    </row>
    <row r="667" spans="1:9" hidden="1" x14ac:dyDescent="0.2">
      <c r="A667" s="26" t="s">
        <v>24</v>
      </c>
      <c r="B667" s="53" t="s">
        <v>25</v>
      </c>
      <c r="C667" s="24">
        <v>0</v>
      </c>
      <c r="D667" s="24">
        <f t="shared" ref="D667:H667" si="345">SUM(D668:D670)</f>
        <v>0</v>
      </c>
      <c r="E667" s="24">
        <f t="shared" si="345"/>
        <v>0</v>
      </c>
      <c r="F667" s="24">
        <f t="shared" si="345"/>
        <v>0</v>
      </c>
      <c r="G667" s="24">
        <f t="shared" si="345"/>
        <v>0</v>
      </c>
      <c r="H667" s="25">
        <f t="shared" si="345"/>
        <v>0</v>
      </c>
      <c r="I667" s="3">
        <f t="shared" si="338"/>
        <v>0</v>
      </c>
    </row>
    <row r="668" spans="1:9" hidden="1" x14ac:dyDescent="0.2">
      <c r="A668" s="27" t="s">
        <v>13</v>
      </c>
      <c r="B668" s="52" t="s">
        <v>26</v>
      </c>
      <c r="C668" s="21">
        <v>0</v>
      </c>
      <c r="D668" s="21"/>
      <c r="E668" s="21">
        <f t="shared" ref="E668:E670" si="346">SUM(C668,D668)</f>
        <v>0</v>
      </c>
      <c r="F668" s="21"/>
      <c r="G668" s="21"/>
      <c r="H668" s="22"/>
      <c r="I668" s="3">
        <f t="shared" si="338"/>
        <v>0</v>
      </c>
    </row>
    <row r="669" spans="1:9" hidden="1" x14ac:dyDescent="0.2">
      <c r="A669" s="27" t="s">
        <v>15</v>
      </c>
      <c r="B669" s="52" t="s">
        <v>27</v>
      </c>
      <c r="C669" s="21">
        <v>0</v>
      </c>
      <c r="D669" s="21"/>
      <c r="E669" s="21">
        <f t="shared" si="346"/>
        <v>0</v>
      </c>
      <c r="F669" s="21"/>
      <c r="G669" s="21"/>
      <c r="H669" s="22"/>
      <c r="I669" s="3">
        <f t="shared" si="338"/>
        <v>0</v>
      </c>
    </row>
    <row r="670" spans="1:9" hidden="1" x14ac:dyDescent="0.2">
      <c r="A670" s="27" t="s">
        <v>17</v>
      </c>
      <c r="B670" s="52" t="s">
        <v>28</v>
      </c>
      <c r="C670" s="21">
        <v>0</v>
      </c>
      <c r="D670" s="21"/>
      <c r="E670" s="21">
        <f t="shared" si="346"/>
        <v>0</v>
      </c>
      <c r="F670" s="21"/>
      <c r="G670" s="21"/>
      <c r="H670" s="22"/>
      <c r="I670" s="3">
        <f t="shared" si="338"/>
        <v>0</v>
      </c>
    </row>
    <row r="671" spans="1:9" s="40" customFormat="1" x14ac:dyDescent="0.2">
      <c r="A671" s="36" t="s">
        <v>80</v>
      </c>
      <c r="B671" s="65"/>
      <c r="C671" s="37">
        <v>4034</v>
      </c>
      <c r="D671" s="37">
        <f t="shared" ref="D671:H671" si="347">SUM(D672,D675,D698)</f>
        <v>0</v>
      </c>
      <c r="E671" s="37">
        <f t="shared" si="347"/>
        <v>4034</v>
      </c>
      <c r="F671" s="37">
        <f t="shared" si="347"/>
        <v>612</v>
      </c>
      <c r="G671" s="37">
        <f t="shared" si="347"/>
        <v>612</v>
      </c>
      <c r="H671" s="38">
        <f t="shared" si="347"/>
        <v>612</v>
      </c>
      <c r="I671" s="39">
        <f t="shared" si="338"/>
        <v>5870</v>
      </c>
    </row>
    <row r="672" spans="1:9" x14ac:dyDescent="0.2">
      <c r="A672" s="31" t="s">
        <v>30</v>
      </c>
      <c r="B672" s="55">
        <v>20</v>
      </c>
      <c r="C672" s="24">
        <v>2</v>
      </c>
      <c r="D672" s="24">
        <f t="shared" ref="D672:H672" si="348">SUM(D673)</f>
        <v>0</v>
      </c>
      <c r="E672" s="24">
        <f t="shared" si="348"/>
        <v>2</v>
      </c>
      <c r="F672" s="24">
        <f t="shared" si="348"/>
        <v>0</v>
      </c>
      <c r="G672" s="24">
        <f t="shared" si="348"/>
        <v>0</v>
      </c>
      <c r="H672" s="25">
        <f t="shared" si="348"/>
        <v>0</v>
      </c>
      <c r="I672" s="3">
        <f t="shared" si="338"/>
        <v>2</v>
      </c>
    </row>
    <row r="673" spans="1:11" x14ac:dyDescent="0.2">
      <c r="A673" s="27" t="s">
        <v>31</v>
      </c>
      <c r="B673" s="56" t="s">
        <v>32</v>
      </c>
      <c r="C673" s="21">
        <v>2</v>
      </c>
      <c r="D673" s="21"/>
      <c r="E673" s="21">
        <f>C673+D673</f>
        <v>2</v>
      </c>
      <c r="F673" s="21"/>
      <c r="G673" s="21"/>
      <c r="H673" s="22"/>
      <c r="I673" s="3">
        <f t="shared" si="338"/>
        <v>2</v>
      </c>
    </row>
    <row r="674" spans="1:11" hidden="1" x14ac:dyDescent="0.2">
      <c r="A674" s="27"/>
      <c r="B674" s="51"/>
      <c r="C674" s="21"/>
      <c r="D674" s="21"/>
      <c r="E674" s="21"/>
      <c r="F674" s="21"/>
      <c r="G674" s="21"/>
      <c r="H674" s="22"/>
      <c r="I674" s="3">
        <f t="shared" si="338"/>
        <v>0</v>
      </c>
    </row>
    <row r="675" spans="1:11" ht="25.5" x14ac:dyDescent="0.2">
      <c r="A675" s="31" t="s">
        <v>33</v>
      </c>
      <c r="B675" s="57">
        <v>58</v>
      </c>
      <c r="C675" s="24">
        <v>4032</v>
      </c>
      <c r="D675" s="24">
        <f t="shared" ref="D675:H675" si="349">SUM(D676,D683,D690)</f>
        <v>0</v>
      </c>
      <c r="E675" s="24">
        <f t="shared" si="349"/>
        <v>4032</v>
      </c>
      <c r="F675" s="24">
        <f t="shared" si="349"/>
        <v>612</v>
      </c>
      <c r="G675" s="24">
        <f t="shared" si="349"/>
        <v>612</v>
      </c>
      <c r="H675" s="25">
        <f t="shared" si="349"/>
        <v>612</v>
      </c>
      <c r="I675" s="3">
        <f t="shared" si="338"/>
        <v>5868</v>
      </c>
    </row>
    <row r="676" spans="1:11" x14ac:dyDescent="0.2">
      <c r="A676" s="31" t="s">
        <v>34</v>
      </c>
      <c r="B676" s="58" t="s">
        <v>35</v>
      </c>
      <c r="C676" s="24">
        <v>4032</v>
      </c>
      <c r="D676" s="24">
        <f t="shared" ref="D676:H676" si="350">SUM(D680,D681,D682)</f>
        <v>0</v>
      </c>
      <c r="E676" s="24">
        <f t="shared" si="350"/>
        <v>4032</v>
      </c>
      <c r="F676" s="24">
        <f t="shared" si="350"/>
        <v>612</v>
      </c>
      <c r="G676" s="24">
        <f t="shared" si="350"/>
        <v>612</v>
      </c>
      <c r="H676" s="25">
        <f t="shared" si="350"/>
        <v>612</v>
      </c>
      <c r="I676" s="3">
        <f t="shared" si="338"/>
        <v>5868</v>
      </c>
    </row>
    <row r="677" spans="1:11" hidden="1" x14ac:dyDescent="0.2">
      <c r="A677" s="32" t="s">
        <v>1</v>
      </c>
      <c r="B677" s="59"/>
      <c r="C677" s="24"/>
      <c r="D677" s="24"/>
      <c r="E677" s="24"/>
      <c r="F677" s="24"/>
      <c r="G677" s="24"/>
      <c r="H677" s="25"/>
      <c r="I677" s="3">
        <f t="shared" si="338"/>
        <v>0</v>
      </c>
    </row>
    <row r="678" spans="1:11" x14ac:dyDescent="0.2">
      <c r="A678" s="32" t="s">
        <v>36</v>
      </c>
      <c r="B678" s="59"/>
      <c r="C678" s="24">
        <v>654</v>
      </c>
      <c r="D678" s="24">
        <f t="shared" ref="D678:H678" si="351">D680+D681+D682-D679</f>
        <v>0</v>
      </c>
      <c r="E678" s="24">
        <f t="shared" si="351"/>
        <v>654</v>
      </c>
      <c r="F678" s="24">
        <f t="shared" si="351"/>
        <v>612</v>
      </c>
      <c r="G678" s="24">
        <f t="shared" si="351"/>
        <v>612</v>
      </c>
      <c r="H678" s="25">
        <f t="shared" si="351"/>
        <v>612</v>
      </c>
      <c r="I678" s="3">
        <f t="shared" si="338"/>
        <v>2490</v>
      </c>
    </row>
    <row r="679" spans="1:11" x14ac:dyDescent="0.2">
      <c r="A679" s="32" t="s">
        <v>37</v>
      </c>
      <c r="B679" s="59"/>
      <c r="C679" s="24">
        <v>3378</v>
      </c>
      <c r="D679" s="24"/>
      <c r="E679" s="24">
        <f t="shared" ref="E679:E682" si="352">C679+D679</f>
        <v>3378</v>
      </c>
      <c r="F679" s="24"/>
      <c r="G679" s="24"/>
      <c r="H679" s="25"/>
      <c r="I679" s="3">
        <f t="shared" si="338"/>
        <v>3378</v>
      </c>
    </row>
    <row r="680" spans="1:11" x14ac:dyDescent="0.2">
      <c r="A680" s="20" t="s">
        <v>38</v>
      </c>
      <c r="B680" s="60" t="s">
        <v>39</v>
      </c>
      <c r="C680" s="21">
        <v>605</v>
      </c>
      <c r="D680" s="21"/>
      <c r="E680" s="21">
        <f t="shared" si="352"/>
        <v>605</v>
      </c>
      <c r="F680" s="21"/>
      <c r="G680" s="21"/>
      <c r="H680" s="22"/>
      <c r="I680" s="3">
        <f t="shared" si="338"/>
        <v>605</v>
      </c>
      <c r="J680" s="2">
        <v>0.02</v>
      </c>
      <c r="K680" s="2">
        <v>0.13</v>
      </c>
    </row>
    <row r="681" spans="1:11" x14ac:dyDescent="0.2">
      <c r="A681" s="20" t="s">
        <v>40</v>
      </c>
      <c r="B681" s="60" t="s">
        <v>41</v>
      </c>
      <c r="C681" s="21">
        <v>3427</v>
      </c>
      <c r="D681" s="21"/>
      <c r="E681" s="21">
        <f t="shared" si="352"/>
        <v>3427</v>
      </c>
      <c r="F681" s="21"/>
      <c r="G681" s="21"/>
      <c r="H681" s="22"/>
      <c r="I681" s="3">
        <f t="shared" si="338"/>
        <v>3427</v>
      </c>
      <c r="J681" s="2">
        <v>0.85</v>
      </c>
    </row>
    <row r="682" spans="1:11" x14ac:dyDescent="0.2">
      <c r="A682" s="20" t="s">
        <v>42</v>
      </c>
      <c r="B682" s="61" t="s">
        <v>43</v>
      </c>
      <c r="C682" s="21">
        <v>0</v>
      </c>
      <c r="D682" s="21"/>
      <c r="E682" s="21">
        <f t="shared" si="352"/>
        <v>0</v>
      </c>
      <c r="F682" s="21">
        <v>612</v>
      </c>
      <c r="G682" s="21">
        <v>612</v>
      </c>
      <c r="H682" s="22">
        <v>612</v>
      </c>
      <c r="I682" s="3">
        <f t="shared" si="338"/>
        <v>1836</v>
      </c>
    </row>
    <row r="683" spans="1:11" hidden="1" x14ac:dyDescent="0.2">
      <c r="A683" s="31" t="s">
        <v>44</v>
      </c>
      <c r="B683" s="62" t="s">
        <v>45</v>
      </c>
      <c r="C683" s="24">
        <v>0</v>
      </c>
      <c r="D683" s="24">
        <f t="shared" ref="D683:H683" si="353">SUM(D687,D688,D689)</f>
        <v>0</v>
      </c>
      <c r="E683" s="24">
        <f t="shared" si="353"/>
        <v>0</v>
      </c>
      <c r="F683" s="24">
        <f t="shared" si="353"/>
        <v>0</v>
      </c>
      <c r="G683" s="24">
        <f t="shared" si="353"/>
        <v>0</v>
      </c>
      <c r="H683" s="25">
        <f t="shared" si="353"/>
        <v>0</v>
      </c>
      <c r="I683" s="3">
        <f t="shared" si="338"/>
        <v>0</v>
      </c>
    </row>
    <row r="684" spans="1:11" hidden="1" x14ac:dyDescent="0.2">
      <c r="A684" s="82" t="s">
        <v>1</v>
      </c>
      <c r="B684" s="62"/>
      <c r="C684" s="24"/>
      <c r="D684" s="24"/>
      <c r="E684" s="24"/>
      <c r="F684" s="24"/>
      <c r="G684" s="24"/>
      <c r="H684" s="25"/>
      <c r="I684" s="3">
        <f t="shared" si="338"/>
        <v>0</v>
      </c>
    </row>
    <row r="685" spans="1:11" hidden="1" x14ac:dyDescent="0.2">
      <c r="A685" s="32" t="s">
        <v>36</v>
      </c>
      <c r="B685" s="59"/>
      <c r="C685" s="24">
        <v>0</v>
      </c>
      <c r="D685" s="24">
        <f t="shared" ref="D685:H685" si="354">D687+D688+D689-D686</f>
        <v>0</v>
      </c>
      <c r="E685" s="24">
        <f t="shared" si="354"/>
        <v>0</v>
      </c>
      <c r="F685" s="24">
        <f t="shared" si="354"/>
        <v>0</v>
      </c>
      <c r="G685" s="24">
        <f t="shared" si="354"/>
        <v>0</v>
      </c>
      <c r="H685" s="25">
        <f t="shared" si="354"/>
        <v>0</v>
      </c>
      <c r="I685" s="3">
        <f t="shared" si="338"/>
        <v>0</v>
      </c>
    </row>
    <row r="686" spans="1:11" hidden="1" x14ac:dyDescent="0.2">
      <c r="A686" s="32" t="s">
        <v>37</v>
      </c>
      <c r="B686" s="59"/>
      <c r="C686" s="24">
        <v>0</v>
      </c>
      <c r="D686" s="24"/>
      <c r="E686" s="24">
        <f t="shared" ref="E686:E689" si="355">C686+D686</f>
        <v>0</v>
      </c>
      <c r="F686" s="24"/>
      <c r="G686" s="24"/>
      <c r="H686" s="25"/>
      <c r="I686" s="3">
        <f t="shared" si="338"/>
        <v>0</v>
      </c>
    </row>
    <row r="687" spans="1:11" hidden="1" x14ac:dyDescent="0.2">
      <c r="A687" s="20" t="s">
        <v>38</v>
      </c>
      <c r="B687" s="61" t="s">
        <v>46</v>
      </c>
      <c r="C687" s="21">
        <v>0</v>
      </c>
      <c r="D687" s="21"/>
      <c r="E687" s="21">
        <f t="shared" si="355"/>
        <v>0</v>
      </c>
      <c r="F687" s="21"/>
      <c r="G687" s="21"/>
      <c r="H687" s="22"/>
      <c r="I687" s="3">
        <f t="shared" si="338"/>
        <v>0</v>
      </c>
    </row>
    <row r="688" spans="1:11" hidden="1" x14ac:dyDescent="0.2">
      <c r="A688" s="20" t="s">
        <v>40</v>
      </c>
      <c r="B688" s="61" t="s">
        <v>47</v>
      </c>
      <c r="C688" s="21">
        <v>0</v>
      </c>
      <c r="D688" s="21"/>
      <c r="E688" s="21">
        <f t="shared" si="355"/>
        <v>0</v>
      </c>
      <c r="F688" s="21"/>
      <c r="G688" s="21"/>
      <c r="H688" s="22"/>
      <c r="I688" s="3">
        <f t="shared" si="338"/>
        <v>0</v>
      </c>
    </row>
    <row r="689" spans="1:9" hidden="1" x14ac:dyDescent="0.2">
      <c r="A689" s="20" t="s">
        <v>42</v>
      </c>
      <c r="B689" s="61" t="s">
        <v>48</v>
      </c>
      <c r="C689" s="21">
        <v>0</v>
      </c>
      <c r="D689" s="21"/>
      <c r="E689" s="21">
        <f t="shared" si="355"/>
        <v>0</v>
      </c>
      <c r="F689" s="21"/>
      <c r="G689" s="21"/>
      <c r="H689" s="22"/>
      <c r="I689" s="3">
        <f t="shared" si="338"/>
        <v>0</v>
      </c>
    </row>
    <row r="690" spans="1:9" hidden="1" x14ac:dyDescent="0.2">
      <c r="A690" s="31" t="s">
        <v>49</v>
      </c>
      <c r="B690" s="63" t="s">
        <v>50</v>
      </c>
      <c r="C690" s="24">
        <v>0</v>
      </c>
      <c r="D690" s="24">
        <f t="shared" ref="D690:H690" si="356">SUM(D694,D695,D696)</f>
        <v>0</v>
      </c>
      <c r="E690" s="24">
        <f t="shared" si="356"/>
        <v>0</v>
      </c>
      <c r="F690" s="24">
        <f t="shared" si="356"/>
        <v>0</v>
      </c>
      <c r="G690" s="24">
        <f t="shared" si="356"/>
        <v>0</v>
      </c>
      <c r="H690" s="25">
        <f t="shared" si="356"/>
        <v>0</v>
      </c>
      <c r="I690" s="3">
        <f t="shared" si="338"/>
        <v>0</v>
      </c>
    </row>
    <row r="691" spans="1:9" hidden="1" x14ac:dyDescent="0.2">
      <c r="A691" s="82" t="s">
        <v>1</v>
      </c>
      <c r="B691" s="63"/>
      <c r="C691" s="24"/>
      <c r="D691" s="24"/>
      <c r="E691" s="24"/>
      <c r="F691" s="24"/>
      <c r="G691" s="24"/>
      <c r="H691" s="25"/>
      <c r="I691" s="3">
        <f t="shared" si="338"/>
        <v>0</v>
      </c>
    </row>
    <row r="692" spans="1:9" hidden="1" x14ac:dyDescent="0.2">
      <c r="A692" s="32" t="s">
        <v>36</v>
      </c>
      <c r="B692" s="59"/>
      <c r="C692" s="24">
        <v>0</v>
      </c>
      <c r="D692" s="24">
        <f t="shared" ref="D692:H692" si="357">D694+D695+D696-D693</f>
        <v>0</v>
      </c>
      <c r="E692" s="24">
        <f t="shared" si="357"/>
        <v>0</v>
      </c>
      <c r="F692" s="24">
        <f t="shared" si="357"/>
        <v>0</v>
      </c>
      <c r="G692" s="24">
        <f t="shared" si="357"/>
        <v>0</v>
      </c>
      <c r="H692" s="25">
        <f t="shared" si="357"/>
        <v>0</v>
      </c>
      <c r="I692" s="3">
        <f t="shared" si="338"/>
        <v>0</v>
      </c>
    </row>
    <row r="693" spans="1:9" hidden="1" x14ac:dyDescent="0.2">
      <c r="A693" s="32" t="s">
        <v>37</v>
      </c>
      <c r="B693" s="59"/>
      <c r="C693" s="24">
        <v>0</v>
      </c>
      <c r="D693" s="24"/>
      <c r="E693" s="24">
        <f t="shared" ref="E693:E696" si="358">C693+D693</f>
        <v>0</v>
      </c>
      <c r="F693" s="24"/>
      <c r="G693" s="24"/>
      <c r="H693" s="25"/>
      <c r="I693" s="3">
        <f t="shared" si="338"/>
        <v>0</v>
      </c>
    </row>
    <row r="694" spans="1:9" hidden="1" x14ac:dyDescent="0.2">
      <c r="A694" s="20" t="s">
        <v>38</v>
      </c>
      <c r="B694" s="61" t="s">
        <v>51</v>
      </c>
      <c r="C694" s="21">
        <v>0</v>
      </c>
      <c r="D694" s="21"/>
      <c r="E694" s="21">
        <f t="shared" si="358"/>
        <v>0</v>
      </c>
      <c r="F694" s="21"/>
      <c r="G694" s="21"/>
      <c r="H694" s="22"/>
      <c r="I694" s="3">
        <f t="shared" si="338"/>
        <v>0</v>
      </c>
    </row>
    <row r="695" spans="1:9" hidden="1" x14ac:dyDescent="0.2">
      <c r="A695" s="20" t="s">
        <v>40</v>
      </c>
      <c r="B695" s="61" t="s">
        <v>52</v>
      </c>
      <c r="C695" s="21">
        <v>0</v>
      </c>
      <c r="D695" s="21"/>
      <c r="E695" s="21">
        <f t="shared" si="358"/>
        <v>0</v>
      </c>
      <c r="F695" s="21"/>
      <c r="G695" s="21"/>
      <c r="H695" s="22"/>
      <c r="I695" s="3">
        <f t="shared" si="338"/>
        <v>0</v>
      </c>
    </row>
    <row r="696" spans="1:9" hidden="1" x14ac:dyDescent="0.2">
      <c r="A696" s="20" t="s">
        <v>42</v>
      </c>
      <c r="B696" s="61" t="s">
        <v>53</v>
      </c>
      <c r="C696" s="21">
        <v>0</v>
      </c>
      <c r="D696" s="21"/>
      <c r="E696" s="21">
        <f t="shared" si="358"/>
        <v>0</v>
      </c>
      <c r="F696" s="21"/>
      <c r="G696" s="21"/>
      <c r="H696" s="22"/>
      <c r="I696" s="3">
        <f t="shared" si="338"/>
        <v>0</v>
      </c>
    </row>
    <row r="697" spans="1:9" hidden="1" x14ac:dyDescent="0.2">
      <c r="A697" s="83"/>
      <c r="B697" s="95"/>
      <c r="C697" s="21"/>
      <c r="D697" s="21"/>
      <c r="E697" s="21"/>
      <c r="F697" s="21"/>
      <c r="G697" s="21"/>
      <c r="H697" s="22"/>
      <c r="I697" s="3">
        <f t="shared" si="338"/>
        <v>0</v>
      </c>
    </row>
    <row r="698" spans="1:9" hidden="1" x14ac:dyDescent="0.2">
      <c r="A698" s="26" t="s">
        <v>54</v>
      </c>
      <c r="B698" s="63" t="s">
        <v>55</v>
      </c>
      <c r="C698" s="24">
        <v>0</v>
      </c>
      <c r="D698" s="24"/>
      <c r="E698" s="24">
        <f>C698+D698</f>
        <v>0</v>
      </c>
      <c r="F698" s="24"/>
      <c r="G698" s="24"/>
      <c r="H698" s="25"/>
      <c r="I698" s="3">
        <f t="shared" si="338"/>
        <v>0</v>
      </c>
    </row>
    <row r="699" spans="1:9" hidden="1" x14ac:dyDescent="0.2">
      <c r="A699" s="83"/>
      <c r="B699" s="95"/>
      <c r="C699" s="21"/>
      <c r="D699" s="21"/>
      <c r="E699" s="21"/>
      <c r="F699" s="21"/>
      <c r="G699" s="21"/>
      <c r="H699" s="22"/>
      <c r="I699" s="3">
        <f t="shared" si="338"/>
        <v>0</v>
      </c>
    </row>
    <row r="700" spans="1:9" hidden="1" x14ac:dyDescent="0.2">
      <c r="A700" s="26" t="s">
        <v>56</v>
      </c>
      <c r="B700" s="63"/>
      <c r="C700" s="24">
        <v>0</v>
      </c>
      <c r="D700" s="24">
        <f t="shared" ref="D700:H700" si="359">D653-D671</f>
        <v>0</v>
      </c>
      <c r="E700" s="24">
        <f t="shared" si="359"/>
        <v>0</v>
      </c>
      <c r="F700" s="24">
        <f t="shared" si="359"/>
        <v>0</v>
      </c>
      <c r="G700" s="24">
        <f t="shared" si="359"/>
        <v>0</v>
      </c>
      <c r="H700" s="25">
        <f t="shared" si="359"/>
        <v>0</v>
      </c>
      <c r="I700" s="3">
        <f t="shared" si="338"/>
        <v>0</v>
      </c>
    </row>
    <row r="701" spans="1:9" hidden="1" x14ac:dyDescent="0.2">
      <c r="A701" s="81"/>
      <c r="B701" s="95"/>
      <c r="C701" s="21"/>
      <c r="D701" s="21"/>
      <c r="E701" s="21"/>
      <c r="F701" s="21"/>
      <c r="G701" s="21"/>
      <c r="H701" s="22"/>
      <c r="I701" s="3">
        <f t="shared" si="338"/>
        <v>0</v>
      </c>
    </row>
    <row r="702" spans="1:9" s="6" customFormat="1" x14ac:dyDescent="0.2">
      <c r="A702" s="28" t="s">
        <v>81</v>
      </c>
      <c r="B702" s="54" t="s">
        <v>5</v>
      </c>
      <c r="C702" s="29">
        <v>71301</v>
      </c>
      <c r="D702" s="29">
        <f t="shared" ref="D702:H702" si="360">SUM(D732,D781,D829,D878)</f>
        <v>0</v>
      </c>
      <c r="E702" s="29">
        <f t="shared" si="360"/>
        <v>71301</v>
      </c>
      <c r="F702" s="29">
        <f t="shared" si="360"/>
        <v>100</v>
      </c>
      <c r="G702" s="29">
        <f t="shared" si="360"/>
        <v>0</v>
      </c>
      <c r="H702" s="30">
        <f t="shared" si="360"/>
        <v>0</v>
      </c>
      <c r="I702" s="19">
        <f t="shared" si="338"/>
        <v>71401</v>
      </c>
    </row>
    <row r="703" spans="1:9" s="40" customFormat="1" x14ac:dyDescent="0.2">
      <c r="A703" s="36" t="s">
        <v>82</v>
      </c>
      <c r="B703" s="65"/>
      <c r="C703" s="37">
        <v>71301</v>
      </c>
      <c r="D703" s="37">
        <f t="shared" ref="D703:H703" si="361">SUM(D704,D707,D730)</f>
        <v>0</v>
      </c>
      <c r="E703" s="37">
        <f t="shared" si="361"/>
        <v>71301</v>
      </c>
      <c r="F703" s="37">
        <f t="shared" si="361"/>
        <v>100</v>
      </c>
      <c r="G703" s="37">
        <f t="shared" si="361"/>
        <v>0</v>
      </c>
      <c r="H703" s="38">
        <f t="shared" si="361"/>
        <v>0</v>
      </c>
      <c r="I703" s="39">
        <f t="shared" si="338"/>
        <v>71401</v>
      </c>
    </row>
    <row r="704" spans="1:9" x14ac:dyDescent="0.2">
      <c r="A704" s="31" t="s">
        <v>30</v>
      </c>
      <c r="B704" s="55">
        <v>20</v>
      </c>
      <c r="C704" s="24">
        <v>4</v>
      </c>
      <c r="D704" s="24">
        <f t="shared" ref="D704:H704" si="362">SUM(D705)</f>
        <v>0</v>
      </c>
      <c r="E704" s="24">
        <f t="shared" si="362"/>
        <v>4</v>
      </c>
      <c r="F704" s="24">
        <f t="shared" si="362"/>
        <v>0</v>
      </c>
      <c r="G704" s="24">
        <f t="shared" si="362"/>
        <v>0</v>
      </c>
      <c r="H704" s="25">
        <f t="shared" si="362"/>
        <v>0</v>
      </c>
      <c r="I704" s="3">
        <f t="shared" si="338"/>
        <v>4</v>
      </c>
    </row>
    <row r="705" spans="1:9" x14ac:dyDescent="0.2">
      <c r="A705" s="27" t="s">
        <v>31</v>
      </c>
      <c r="B705" s="56" t="s">
        <v>32</v>
      </c>
      <c r="C705" s="21">
        <v>4</v>
      </c>
      <c r="D705" s="21">
        <f>SUM(D752,D801,D849,D898)</f>
        <v>0</v>
      </c>
      <c r="E705" s="21">
        <f>C705+D705</f>
        <v>4</v>
      </c>
      <c r="F705" s="21">
        <f t="shared" ref="F705:H705" si="363">SUM(F752,F801,F849,F898)</f>
        <v>0</v>
      </c>
      <c r="G705" s="21">
        <f t="shared" si="363"/>
        <v>0</v>
      </c>
      <c r="H705" s="22">
        <f t="shared" si="363"/>
        <v>0</v>
      </c>
      <c r="I705" s="3">
        <f t="shared" si="338"/>
        <v>4</v>
      </c>
    </row>
    <row r="706" spans="1:9" hidden="1" x14ac:dyDescent="0.2">
      <c r="A706" s="27"/>
      <c r="B706" s="51"/>
      <c r="C706" s="21"/>
      <c r="D706" s="21"/>
      <c r="E706" s="21"/>
      <c r="F706" s="21"/>
      <c r="G706" s="21"/>
      <c r="H706" s="22"/>
      <c r="I706" s="3">
        <f t="shared" si="338"/>
        <v>0</v>
      </c>
    </row>
    <row r="707" spans="1:9" ht="25.5" x14ac:dyDescent="0.2">
      <c r="A707" s="31" t="s">
        <v>33</v>
      </c>
      <c r="B707" s="57">
        <v>58</v>
      </c>
      <c r="C707" s="24">
        <v>71297</v>
      </c>
      <c r="D707" s="24">
        <f t="shared" ref="D707:H707" si="364">SUM(D708,D715,D722)</f>
        <v>0</v>
      </c>
      <c r="E707" s="24">
        <f t="shared" si="364"/>
        <v>71297</v>
      </c>
      <c r="F707" s="24">
        <f t="shared" si="364"/>
        <v>100</v>
      </c>
      <c r="G707" s="24">
        <f t="shared" si="364"/>
        <v>0</v>
      </c>
      <c r="H707" s="25">
        <f t="shared" si="364"/>
        <v>0</v>
      </c>
      <c r="I707" s="3">
        <f t="shared" si="338"/>
        <v>71397</v>
      </c>
    </row>
    <row r="708" spans="1:9" x14ac:dyDescent="0.2">
      <c r="A708" s="31" t="s">
        <v>34</v>
      </c>
      <c r="B708" s="58" t="s">
        <v>35</v>
      </c>
      <c r="C708" s="24">
        <v>71011</v>
      </c>
      <c r="D708" s="24">
        <f t="shared" ref="D708:H708" si="365">SUM(D712,D713,D714)</f>
        <v>0</v>
      </c>
      <c r="E708" s="24">
        <f t="shared" si="365"/>
        <v>71011</v>
      </c>
      <c r="F708" s="24">
        <f t="shared" si="365"/>
        <v>0</v>
      </c>
      <c r="G708" s="24">
        <f t="shared" si="365"/>
        <v>0</v>
      </c>
      <c r="H708" s="25">
        <f t="shared" si="365"/>
        <v>0</v>
      </c>
      <c r="I708" s="3">
        <f t="shared" si="338"/>
        <v>71011</v>
      </c>
    </row>
    <row r="709" spans="1:9" hidden="1" x14ac:dyDescent="0.2">
      <c r="A709" s="32" t="s">
        <v>1</v>
      </c>
      <c r="B709" s="59"/>
      <c r="C709" s="24"/>
      <c r="D709" s="24"/>
      <c r="E709" s="24"/>
      <c r="F709" s="24"/>
      <c r="G709" s="24"/>
      <c r="H709" s="25"/>
      <c r="I709" s="3">
        <f t="shared" si="338"/>
        <v>0</v>
      </c>
    </row>
    <row r="710" spans="1:9" x14ac:dyDescent="0.2">
      <c r="A710" s="32" t="s">
        <v>36</v>
      </c>
      <c r="B710" s="59"/>
      <c r="C710" s="24">
        <v>6</v>
      </c>
      <c r="D710" s="24">
        <f t="shared" ref="D710:H710" si="366">D712+D713+D714-D711</f>
        <v>0</v>
      </c>
      <c r="E710" s="24">
        <f t="shared" si="366"/>
        <v>6</v>
      </c>
      <c r="F710" s="24">
        <f t="shared" si="366"/>
        <v>0</v>
      </c>
      <c r="G710" s="24">
        <f t="shared" si="366"/>
        <v>0</v>
      </c>
      <c r="H710" s="25">
        <f t="shared" si="366"/>
        <v>0</v>
      </c>
      <c r="I710" s="3">
        <f t="shared" si="338"/>
        <v>6</v>
      </c>
    </row>
    <row r="711" spans="1:9" x14ac:dyDescent="0.2">
      <c r="A711" s="32" t="s">
        <v>37</v>
      </c>
      <c r="B711" s="59"/>
      <c r="C711" s="24">
        <v>71005</v>
      </c>
      <c r="D711" s="24">
        <f t="shared" ref="D711:H714" si="367">SUM(D758,D807,D855,D904)</f>
        <v>0</v>
      </c>
      <c r="E711" s="24">
        <f t="shared" si="367"/>
        <v>71005</v>
      </c>
      <c r="F711" s="24">
        <f t="shared" si="367"/>
        <v>0</v>
      </c>
      <c r="G711" s="24">
        <f t="shared" si="367"/>
        <v>0</v>
      </c>
      <c r="H711" s="25">
        <f t="shared" si="367"/>
        <v>0</v>
      </c>
      <c r="I711" s="3">
        <f t="shared" si="338"/>
        <v>71005</v>
      </c>
    </row>
    <row r="712" spans="1:9" x14ac:dyDescent="0.2">
      <c r="A712" s="20" t="s">
        <v>38</v>
      </c>
      <c r="B712" s="60" t="s">
        <v>39</v>
      </c>
      <c r="C712" s="21">
        <v>10637.3</v>
      </c>
      <c r="D712" s="21">
        <f t="shared" si="367"/>
        <v>0</v>
      </c>
      <c r="E712" s="21">
        <f t="shared" ref="E712:E714" si="368">C712+D712</f>
        <v>10637.3</v>
      </c>
      <c r="F712" s="21">
        <f t="shared" si="367"/>
        <v>0</v>
      </c>
      <c r="G712" s="21">
        <f t="shared" si="367"/>
        <v>0</v>
      </c>
      <c r="H712" s="22">
        <f t="shared" si="367"/>
        <v>0</v>
      </c>
      <c r="I712" s="3">
        <f t="shared" si="338"/>
        <v>10637.3</v>
      </c>
    </row>
    <row r="713" spans="1:9" x14ac:dyDescent="0.2">
      <c r="A713" s="20" t="s">
        <v>40</v>
      </c>
      <c r="B713" s="60" t="s">
        <v>41</v>
      </c>
      <c r="C713" s="21">
        <v>60275.199999999997</v>
      </c>
      <c r="D713" s="21">
        <f t="shared" si="367"/>
        <v>0</v>
      </c>
      <c r="E713" s="21">
        <f t="shared" si="368"/>
        <v>60275.199999999997</v>
      </c>
      <c r="F713" s="21">
        <f t="shared" si="367"/>
        <v>0</v>
      </c>
      <c r="G713" s="21">
        <f t="shared" si="367"/>
        <v>0</v>
      </c>
      <c r="H713" s="22">
        <f t="shared" si="367"/>
        <v>0</v>
      </c>
      <c r="I713" s="3">
        <f t="shared" si="338"/>
        <v>60275.199999999997</v>
      </c>
    </row>
    <row r="714" spans="1:9" x14ac:dyDescent="0.2">
      <c r="A714" s="20" t="s">
        <v>42</v>
      </c>
      <c r="B714" s="61" t="s">
        <v>43</v>
      </c>
      <c r="C714" s="21">
        <v>98.5</v>
      </c>
      <c r="D714" s="21">
        <f t="shared" si="367"/>
        <v>0</v>
      </c>
      <c r="E714" s="21">
        <f t="shared" si="368"/>
        <v>98.5</v>
      </c>
      <c r="F714" s="21">
        <f t="shared" si="367"/>
        <v>0</v>
      </c>
      <c r="G714" s="21">
        <f t="shared" si="367"/>
        <v>0</v>
      </c>
      <c r="H714" s="22">
        <f t="shared" si="367"/>
        <v>0</v>
      </c>
      <c r="I714" s="3">
        <f t="shared" si="338"/>
        <v>98.5</v>
      </c>
    </row>
    <row r="715" spans="1:9" hidden="1" x14ac:dyDescent="0.2">
      <c r="A715" s="31" t="s">
        <v>44</v>
      </c>
      <c r="B715" s="62" t="s">
        <v>45</v>
      </c>
      <c r="C715" s="24">
        <v>0</v>
      </c>
      <c r="D715" s="24">
        <f t="shared" ref="D715:H715" si="369">SUM(D719,D720,D721)</f>
        <v>0</v>
      </c>
      <c r="E715" s="24">
        <f t="shared" si="369"/>
        <v>0</v>
      </c>
      <c r="F715" s="24">
        <f t="shared" si="369"/>
        <v>0</v>
      </c>
      <c r="G715" s="24">
        <f t="shared" si="369"/>
        <v>0</v>
      </c>
      <c r="H715" s="25">
        <f t="shared" si="369"/>
        <v>0</v>
      </c>
      <c r="I715" s="3">
        <f t="shared" si="338"/>
        <v>0</v>
      </c>
    </row>
    <row r="716" spans="1:9" hidden="1" x14ac:dyDescent="0.2">
      <c r="A716" s="82" t="s">
        <v>1</v>
      </c>
      <c r="B716" s="62"/>
      <c r="C716" s="24"/>
      <c r="D716" s="24"/>
      <c r="E716" s="24"/>
      <c r="F716" s="24"/>
      <c r="G716" s="24"/>
      <c r="H716" s="25"/>
      <c r="I716" s="3">
        <f t="shared" si="338"/>
        <v>0</v>
      </c>
    </row>
    <row r="717" spans="1:9" hidden="1" x14ac:dyDescent="0.2">
      <c r="A717" s="32" t="s">
        <v>36</v>
      </c>
      <c r="B717" s="59"/>
      <c r="C717" s="24">
        <v>0</v>
      </c>
      <c r="D717" s="24">
        <f t="shared" ref="D717:H717" si="370">D719+D720+D721-D718</f>
        <v>0</v>
      </c>
      <c r="E717" s="24">
        <f t="shared" si="370"/>
        <v>0</v>
      </c>
      <c r="F717" s="24">
        <f t="shared" si="370"/>
        <v>0</v>
      </c>
      <c r="G717" s="24">
        <f t="shared" si="370"/>
        <v>0</v>
      </c>
      <c r="H717" s="25">
        <f t="shared" si="370"/>
        <v>0</v>
      </c>
      <c r="I717" s="3">
        <f t="shared" si="338"/>
        <v>0</v>
      </c>
    </row>
    <row r="718" spans="1:9" hidden="1" x14ac:dyDescent="0.2">
      <c r="A718" s="32" t="s">
        <v>37</v>
      </c>
      <c r="B718" s="59"/>
      <c r="C718" s="24">
        <v>0</v>
      </c>
      <c r="D718" s="24">
        <f t="shared" ref="D718:H721" si="371">SUM(D765,D814,D862,D911)</f>
        <v>0</v>
      </c>
      <c r="E718" s="24">
        <f t="shared" si="371"/>
        <v>0</v>
      </c>
      <c r="F718" s="24">
        <f t="shared" si="371"/>
        <v>0</v>
      </c>
      <c r="G718" s="24">
        <f t="shared" si="371"/>
        <v>0</v>
      </c>
      <c r="H718" s="25">
        <f t="shared" si="371"/>
        <v>0</v>
      </c>
      <c r="I718" s="3">
        <f t="shared" ref="I718:I781" si="372">SUM(E718:H718)</f>
        <v>0</v>
      </c>
    </row>
    <row r="719" spans="1:9" hidden="1" x14ac:dyDescent="0.2">
      <c r="A719" s="20" t="s">
        <v>38</v>
      </c>
      <c r="B719" s="61" t="s">
        <v>46</v>
      </c>
      <c r="C719" s="21">
        <v>0</v>
      </c>
      <c r="D719" s="21">
        <f t="shared" si="371"/>
        <v>0</v>
      </c>
      <c r="E719" s="21">
        <f t="shared" ref="E719:E721" si="373">C719+D719</f>
        <v>0</v>
      </c>
      <c r="F719" s="21">
        <f t="shared" si="371"/>
        <v>0</v>
      </c>
      <c r="G719" s="21">
        <f t="shared" si="371"/>
        <v>0</v>
      </c>
      <c r="H719" s="22">
        <f t="shared" si="371"/>
        <v>0</v>
      </c>
      <c r="I719" s="3">
        <f t="shared" si="372"/>
        <v>0</v>
      </c>
    </row>
    <row r="720" spans="1:9" hidden="1" x14ac:dyDescent="0.2">
      <c r="A720" s="20" t="s">
        <v>40</v>
      </c>
      <c r="B720" s="61" t="s">
        <v>47</v>
      </c>
      <c r="C720" s="21">
        <v>0</v>
      </c>
      <c r="D720" s="21">
        <f t="shared" si="371"/>
        <v>0</v>
      </c>
      <c r="E720" s="21">
        <f t="shared" si="373"/>
        <v>0</v>
      </c>
      <c r="F720" s="21">
        <f t="shared" si="371"/>
        <v>0</v>
      </c>
      <c r="G720" s="21">
        <f t="shared" si="371"/>
        <v>0</v>
      </c>
      <c r="H720" s="22">
        <f t="shared" si="371"/>
        <v>0</v>
      </c>
      <c r="I720" s="3">
        <f t="shared" si="372"/>
        <v>0</v>
      </c>
    </row>
    <row r="721" spans="1:11" hidden="1" x14ac:dyDescent="0.2">
      <c r="A721" s="20" t="s">
        <v>42</v>
      </c>
      <c r="B721" s="61" t="s">
        <v>48</v>
      </c>
      <c r="C721" s="21">
        <v>0</v>
      </c>
      <c r="D721" s="21">
        <f t="shared" si="371"/>
        <v>0</v>
      </c>
      <c r="E721" s="21">
        <f t="shared" si="373"/>
        <v>0</v>
      </c>
      <c r="F721" s="21">
        <f t="shared" si="371"/>
        <v>0</v>
      </c>
      <c r="G721" s="21">
        <f t="shared" si="371"/>
        <v>0</v>
      </c>
      <c r="H721" s="22">
        <f t="shared" si="371"/>
        <v>0</v>
      </c>
      <c r="I721" s="3">
        <f t="shared" si="372"/>
        <v>0</v>
      </c>
    </row>
    <row r="722" spans="1:11" x14ac:dyDescent="0.2">
      <c r="A722" s="31" t="s">
        <v>49</v>
      </c>
      <c r="B722" s="63" t="s">
        <v>50</v>
      </c>
      <c r="C722" s="24">
        <v>286</v>
      </c>
      <c r="D722" s="24">
        <f t="shared" ref="D722:H722" si="374">SUM(D726,D727,D728)</f>
        <v>0</v>
      </c>
      <c r="E722" s="24">
        <f t="shared" si="374"/>
        <v>286</v>
      </c>
      <c r="F722" s="24">
        <f t="shared" si="374"/>
        <v>100</v>
      </c>
      <c r="G722" s="24">
        <f t="shared" si="374"/>
        <v>0</v>
      </c>
      <c r="H722" s="25">
        <f t="shared" si="374"/>
        <v>0</v>
      </c>
      <c r="I722" s="3">
        <f t="shared" si="372"/>
        <v>386</v>
      </c>
    </row>
    <row r="723" spans="1:11" hidden="1" x14ac:dyDescent="0.2">
      <c r="A723" s="82" t="s">
        <v>1</v>
      </c>
      <c r="B723" s="63"/>
      <c r="C723" s="24"/>
      <c r="D723" s="24"/>
      <c r="E723" s="24"/>
      <c r="F723" s="24"/>
      <c r="G723" s="24"/>
      <c r="H723" s="25"/>
      <c r="I723" s="3">
        <f t="shared" si="372"/>
        <v>0</v>
      </c>
    </row>
    <row r="724" spans="1:11" x14ac:dyDescent="0.2">
      <c r="A724" s="32" t="s">
        <v>36</v>
      </c>
      <c r="B724" s="59"/>
      <c r="C724" s="24">
        <v>261</v>
      </c>
      <c r="D724" s="24">
        <f t="shared" ref="D724:H724" si="375">D726+D727+D728-D725</f>
        <v>0</v>
      </c>
      <c r="E724" s="24">
        <f t="shared" si="375"/>
        <v>261</v>
      </c>
      <c r="F724" s="24">
        <f t="shared" si="375"/>
        <v>0</v>
      </c>
      <c r="G724" s="24">
        <f t="shared" si="375"/>
        <v>0</v>
      </c>
      <c r="H724" s="25">
        <f t="shared" si="375"/>
        <v>0</v>
      </c>
      <c r="I724" s="3">
        <f t="shared" si="372"/>
        <v>261</v>
      </c>
    </row>
    <row r="725" spans="1:11" x14ac:dyDescent="0.2">
      <c r="A725" s="32" t="s">
        <v>37</v>
      </c>
      <c r="B725" s="59"/>
      <c r="C725" s="24">
        <v>25</v>
      </c>
      <c r="D725" s="24">
        <f t="shared" ref="D725:H728" si="376">SUM(D772,D821,D869,D918)</f>
        <v>0</v>
      </c>
      <c r="E725" s="24">
        <f t="shared" si="376"/>
        <v>25</v>
      </c>
      <c r="F725" s="24">
        <f t="shared" si="376"/>
        <v>100</v>
      </c>
      <c r="G725" s="24">
        <f t="shared" si="376"/>
        <v>0</v>
      </c>
      <c r="H725" s="25">
        <f t="shared" si="376"/>
        <v>0</v>
      </c>
      <c r="I725" s="3">
        <f t="shared" si="372"/>
        <v>125</v>
      </c>
    </row>
    <row r="726" spans="1:11" x14ac:dyDescent="0.2">
      <c r="A726" s="20" t="s">
        <v>38</v>
      </c>
      <c r="B726" s="61" t="s">
        <v>51</v>
      </c>
      <c r="C726" s="21">
        <v>28</v>
      </c>
      <c r="D726" s="21">
        <f t="shared" si="376"/>
        <v>0</v>
      </c>
      <c r="E726" s="21">
        <f t="shared" ref="E726:E728" si="377">C726+D726</f>
        <v>28</v>
      </c>
      <c r="F726" s="21">
        <f t="shared" si="376"/>
        <v>10</v>
      </c>
      <c r="G726" s="21">
        <f t="shared" si="376"/>
        <v>0</v>
      </c>
      <c r="H726" s="22">
        <f t="shared" si="376"/>
        <v>0</v>
      </c>
      <c r="I726" s="3">
        <f t="shared" si="372"/>
        <v>38</v>
      </c>
    </row>
    <row r="727" spans="1:11" x14ac:dyDescent="0.2">
      <c r="A727" s="20" t="s">
        <v>40</v>
      </c>
      <c r="B727" s="61" t="s">
        <v>52</v>
      </c>
      <c r="C727" s="21">
        <v>258</v>
      </c>
      <c r="D727" s="21">
        <f t="shared" si="376"/>
        <v>0</v>
      </c>
      <c r="E727" s="21">
        <f t="shared" si="377"/>
        <v>258</v>
      </c>
      <c r="F727" s="21">
        <f t="shared" si="376"/>
        <v>90</v>
      </c>
      <c r="G727" s="21">
        <f t="shared" si="376"/>
        <v>0</v>
      </c>
      <c r="H727" s="22">
        <f t="shared" si="376"/>
        <v>0</v>
      </c>
      <c r="I727" s="3">
        <f t="shared" si="372"/>
        <v>348</v>
      </c>
    </row>
    <row r="728" spans="1:11" hidden="1" x14ac:dyDescent="0.2">
      <c r="A728" s="20" t="s">
        <v>42</v>
      </c>
      <c r="B728" s="61" t="s">
        <v>53</v>
      </c>
      <c r="C728" s="21">
        <v>0</v>
      </c>
      <c r="D728" s="21">
        <f t="shared" si="376"/>
        <v>0</v>
      </c>
      <c r="E728" s="21">
        <f t="shared" si="377"/>
        <v>0</v>
      </c>
      <c r="F728" s="21">
        <f t="shared" si="376"/>
        <v>0</v>
      </c>
      <c r="G728" s="21">
        <f t="shared" si="376"/>
        <v>0</v>
      </c>
      <c r="H728" s="22">
        <f t="shared" si="376"/>
        <v>0</v>
      </c>
      <c r="I728" s="3">
        <f t="shared" si="372"/>
        <v>0</v>
      </c>
    </row>
    <row r="729" spans="1:11" hidden="1" x14ac:dyDescent="0.2">
      <c r="A729" s="83"/>
      <c r="B729" s="95"/>
      <c r="C729" s="21"/>
      <c r="D729" s="21"/>
      <c r="E729" s="21"/>
      <c r="F729" s="21"/>
      <c r="G729" s="21"/>
      <c r="H729" s="22"/>
      <c r="I729" s="3">
        <f t="shared" si="372"/>
        <v>0</v>
      </c>
    </row>
    <row r="730" spans="1:11" hidden="1" x14ac:dyDescent="0.2">
      <c r="A730" s="26" t="s">
        <v>54</v>
      </c>
      <c r="B730" s="63" t="s">
        <v>55</v>
      </c>
      <c r="C730" s="24">
        <v>0</v>
      </c>
      <c r="D730" s="24">
        <f t="shared" ref="D730" si="378">SUM(D777,D826,D874,D923)</f>
        <v>0</v>
      </c>
      <c r="E730" s="24">
        <f>C730+D730</f>
        <v>0</v>
      </c>
      <c r="F730" s="24">
        <f t="shared" ref="F730:H730" si="379">SUM(F777,F826,F874,F923)</f>
        <v>0</v>
      </c>
      <c r="G730" s="24">
        <f t="shared" si="379"/>
        <v>0</v>
      </c>
      <c r="H730" s="25">
        <f t="shared" si="379"/>
        <v>0</v>
      </c>
      <c r="I730" s="3">
        <f t="shared" si="372"/>
        <v>0</v>
      </c>
    </row>
    <row r="731" spans="1:11" hidden="1" x14ac:dyDescent="0.2">
      <c r="A731" s="83"/>
      <c r="B731" s="95"/>
      <c r="C731" s="21"/>
      <c r="D731" s="21"/>
      <c r="E731" s="21"/>
      <c r="F731" s="21"/>
      <c r="G731" s="21"/>
      <c r="H731" s="22"/>
      <c r="I731" s="3">
        <f t="shared" si="372"/>
        <v>0</v>
      </c>
    </row>
    <row r="732" spans="1:11" s="6" customFormat="1" ht="38.25" x14ac:dyDescent="0.2">
      <c r="A732" s="77" t="s">
        <v>72</v>
      </c>
      <c r="B732" s="78"/>
      <c r="C732" s="79">
        <v>70667</v>
      </c>
      <c r="D732" s="79">
        <f t="shared" ref="D732:H732" si="380">D733</f>
        <v>0</v>
      </c>
      <c r="E732" s="79">
        <f t="shared" si="380"/>
        <v>70667</v>
      </c>
      <c r="F732" s="79">
        <f t="shared" si="380"/>
        <v>0</v>
      </c>
      <c r="G732" s="79">
        <f t="shared" si="380"/>
        <v>0</v>
      </c>
      <c r="H732" s="80">
        <f t="shared" si="380"/>
        <v>0</v>
      </c>
      <c r="I732" s="19">
        <f t="shared" si="372"/>
        <v>70667</v>
      </c>
    </row>
    <row r="733" spans="1:11" s="40" customFormat="1" x14ac:dyDescent="0.2">
      <c r="A733" s="36" t="s">
        <v>61</v>
      </c>
      <c r="B733" s="65"/>
      <c r="C733" s="37">
        <v>70667</v>
      </c>
      <c r="D733" s="37">
        <f t="shared" ref="D733:H733" si="381">SUM(D734,D735,D736,D737)</f>
        <v>0</v>
      </c>
      <c r="E733" s="37">
        <f t="shared" si="381"/>
        <v>70667</v>
      </c>
      <c r="F733" s="37">
        <f t="shared" si="381"/>
        <v>0</v>
      </c>
      <c r="G733" s="37">
        <f t="shared" si="381"/>
        <v>0</v>
      </c>
      <c r="H733" s="38">
        <f t="shared" si="381"/>
        <v>0</v>
      </c>
      <c r="I733" s="39">
        <f t="shared" si="372"/>
        <v>70667</v>
      </c>
    </row>
    <row r="734" spans="1:11" x14ac:dyDescent="0.2">
      <c r="A734" s="20" t="s">
        <v>6</v>
      </c>
      <c r="B734" s="48"/>
      <c r="C734" s="21">
        <v>6069.4</v>
      </c>
      <c r="D734" s="21"/>
      <c r="E734" s="21">
        <f>SUM(C734,D734)</f>
        <v>6069.4</v>
      </c>
      <c r="F734" s="21"/>
      <c r="G734" s="21"/>
      <c r="H734" s="22"/>
      <c r="I734" s="3">
        <f t="shared" si="372"/>
        <v>6069.4</v>
      </c>
    </row>
    <row r="735" spans="1:11" hidden="1" x14ac:dyDescent="0.2">
      <c r="A735" s="20" t="s">
        <v>7</v>
      </c>
      <c r="B735" s="94"/>
      <c r="C735" s="21">
        <v>0</v>
      </c>
      <c r="D735" s="21"/>
      <c r="E735" s="21">
        <f t="shared" ref="E735:E736" si="382">SUM(C735,D735)</f>
        <v>0</v>
      </c>
      <c r="F735" s="21"/>
      <c r="G735" s="21"/>
      <c r="H735" s="22"/>
      <c r="I735" s="3">
        <f t="shared" si="372"/>
        <v>0</v>
      </c>
      <c r="J735" s="2">
        <f>J736+J739</f>
        <v>0.98</v>
      </c>
      <c r="K735" s="2">
        <v>1</v>
      </c>
    </row>
    <row r="736" spans="1:11" ht="38.25" x14ac:dyDescent="0.2">
      <c r="A736" s="20" t="s">
        <v>8</v>
      </c>
      <c r="B736" s="48">
        <v>420269</v>
      </c>
      <c r="C736" s="21">
        <v>8569.1</v>
      </c>
      <c r="D736" s="21"/>
      <c r="E736" s="21">
        <f t="shared" si="382"/>
        <v>8569.1</v>
      </c>
      <c r="F736" s="21"/>
      <c r="G736" s="21"/>
      <c r="H736" s="22"/>
      <c r="I736" s="3">
        <f t="shared" si="372"/>
        <v>8569.1</v>
      </c>
      <c r="J736" s="2">
        <v>0.13</v>
      </c>
      <c r="K736" s="2">
        <f>K735*J736/J735</f>
        <v>0.1326530612244898</v>
      </c>
    </row>
    <row r="737" spans="1:11" ht="25.5" x14ac:dyDescent="0.2">
      <c r="A737" s="23" t="s">
        <v>9</v>
      </c>
      <c r="B737" s="49" t="s">
        <v>10</v>
      </c>
      <c r="C737" s="24">
        <v>56028.5</v>
      </c>
      <c r="D737" s="24">
        <f t="shared" ref="D737:H737" si="383">SUM(D738,D742,D746)</f>
        <v>0</v>
      </c>
      <c r="E737" s="24">
        <f t="shared" si="383"/>
        <v>56028.5</v>
      </c>
      <c r="F737" s="24">
        <f t="shared" si="383"/>
        <v>0</v>
      </c>
      <c r="G737" s="24">
        <f t="shared" si="383"/>
        <v>0</v>
      </c>
      <c r="H737" s="25">
        <f t="shared" si="383"/>
        <v>0</v>
      </c>
      <c r="I737" s="3">
        <f t="shared" si="372"/>
        <v>56028.5</v>
      </c>
    </row>
    <row r="738" spans="1:11" x14ac:dyDescent="0.2">
      <c r="A738" s="26" t="s">
        <v>11</v>
      </c>
      <c r="B738" s="50" t="s">
        <v>12</v>
      </c>
      <c r="C738" s="24">
        <v>56028.5</v>
      </c>
      <c r="D738" s="24">
        <f t="shared" ref="D738:H738" si="384">SUM(D739:D741)</f>
        <v>0</v>
      </c>
      <c r="E738" s="24">
        <f t="shared" si="384"/>
        <v>56028.5</v>
      </c>
      <c r="F738" s="24">
        <f t="shared" si="384"/>
        <v>0</v>
      </c>
      <c r="G738" s="24">
        <f t="shared" si="384"/>
        <v>0</v>
      </c>
      <c r="H738" s="25">
        <f t="shared" si="384"/>
        <v>0</v>
      </c>
      <c r="I738" s="3">
        <f t="shared" si="372"/>
        <v>56028.5</v>
      </c>
    </row>
    <row r="739" spans="1:11" x14ac:dyDescent="0.2">
      <c r="A739" s="27" t="s">
        <v>13</v>
      </c>
      <c r="B739" s="51" t="s">
        <v>14</v>
      </c>
      <c r="C739" s="21">
        <v>56028.5</v>
      </c>
      <c r="D739" s="21"/>
      <c r="E739" s="21">
        <f t="shared" ref="E739:E741" si="385">SUM(C739,D739)</f>
        <v>56028.5</v>
      </c>
      <c r="F739" s="21"/>
      <c r="G739" s="21"/>
      <c r="H739" s="22"/>
      <c r="I739" s="3">
        <f t="shared" si="372"/>
        <v>56028.5</v>
      </c>
      <c r="J739" s="2">
        <v>0.85</v>
      </c>
      <c r="K739" s="2">
        <f>K735*J739/J735</f>
        <v>0.86734693877551017</v>
      </c>
    </row>
    <row r="740" spans="1:11" hidden="1" x14ac:dyDescent="0.2">
      <c r="A740" s="27" t="s">
        <v>15</v>
      </c>
      <c r="B740" s="52" t="s">
        <v>16</v>
      </c>
      <c r="C740" s="21">
        <v>0</v>
      </c>
      <c r="D740" s="21"/>
      <c r="E740" s="21">
        <f t="shared" si="385"/>
        <v>0</v>
      </c>
      <c r="F740" s="21"/>
      <c r="G740" s="21"/>
      <c r="H740" s="22"/>
      <c r="I740" s="3">
        <f t="shared" si="372"/>
        <v>0</v>
      </c>
    </row>
    <row r="741" spans="1:11" hidden="1" x14ac:dyDescent="0.2">
      <c r="A741" s="27" t="s">
        <v>17</v>
      </c>
      <c r="B741" s="52" t="s">
        <v>18</v>
      </c>
      <c r="C741" s="21">
        <v>0</v>
      </c>
      <c r="D741" s="21"/>
      <c r="E741" s="21">
        <f t="shared" si="385"/>
        <v>0</v>
      </c>
      <c r="F741" s="21"/>
      <c r="G741" s="21"/>
      <c r="H741" s="22"/>
      <c r="I741" s="3">
        <f t="shared" si="372"/>
        <v>0</v>
      </c>
    </row>
    <row r="742" spans="1:11" hidden="1" x14ac:dyDescent="0.2">
      <c r="A742" s="26" t="s">
        <v>19</v>
      </c>
      <c r="B742" s="53" t="s">
        <v>20</v>
      </c>
      <c r="C742" s="24">
        <v>0</v>
      </c>
      <c r="D742" s="24">
        <f t="shared" ref="D742:H742" si="386">SUM(D743:D745)</f>
        <v>0</v>
      </c>
      <c r="E742" s="24">
        <f t="shared" si="386"/>
        <v>0</v>
      </c>
      <c r="F742" s="24">
        <f t="shared" si="386"/>
        <v>0</v>
      </c>
      <c r="G742" s="24">
        <f t="shared" si="386"/>
        <v>0</v>
      </c>
      <c r="H742" s="25">
        <f t="shared" si="386"/>
        <v>0</v>
      </c>
      <c r="I742" s="3">
        <f t="shared" si="372"/>
        <v>0</v>
      </c>
    </row>
    <row r="743" spans="1:11" hidden="1" x14ac:dyDescent="0.2">
      <c r="A743" s="27" t="s">
        <v>13</v>
      </c>
      <c r="B743" s="52" t="s">
        <v>21</v>
      </c>
      <c r="C743" s="21">
        <v>0</v>
      </c>
      <c r="D743" s="21"/>
      <c r="E743" s="21">
        <f t="shared" ref="E743:E745" si="387">SUM(C743,D743)</f>
        <v>0</v>
      </c>
      <c r="F743" s="21"/>
      <c r="G743" s="21"/>
      <c r="H743" s="22"/>
      <c r="I743" s="3">
        <f t="shared" si="372"/>
        <v>0</v>
      </c>
    </row>
    <row r="744" spans="1:11" hidden="1" x14ac:dyDescent="0.2">
      <c r="A744" s="27" t="s">
        <v>15</v>
      </c>
      <c r="B744" s="52" t="s">
        <v>22</v>
      </c>
      <c r="C744" s="21">
        <v>0</v>
      </c>
      <c r="D744" s="21"/>
      <c r="E744" s="21">
        <f t="shared" si="387"/>
        <v>0</v>
      </c>
      <c r="F744" s="21"/>
      <c r="G744" s="21"/>
      <c r="H744" s="22"/>
      <c r="I744" s="3">
        <f t="shared" si="372"/>
        <v>0</v>
      </c>
    </row>
    <row r="745" spans="1:11" hidden="1" x14ac:dyDescent="0.2">
      <c r="A745" s="27" t="s">
        <v>17</v>
      </c>
      <c r="B745" s="52" t="s">
        <v>23</v>
      </c>
      <c r="C745" s="21">
        <v>0</v>
      </c>
      <c r="D745" s="21"/>
      <c r="E745" s="21">
        <f t="shared" si="387"/>
        <v>0</v>
      </c>
      <c r="F745" s="21"/>
      <c r="G745" s="21"/>
      <c r="H745" s="22"/>
      <c r="I745" s="3">
        <f t="shared" si="372"/>
        <v>0</v>
      </c>
    </row>
    <row r="746" spans="1:11" hidden="1" x14ac:dyDescent="0.2">
      <c r="A746" s="26" t="s">
        <v>24</v>
      </c>
      <c r="B746" s="53" t="s">
        <v>25</v>
      </c>
      <c r="C746" s="24">
        <v>0</v>
      </c>
      <c r="D746" s="24">
        <f t="shared" ref="D746:H746" si="388">SUM(D747:D749)</f>
        <v>0</v>
      </c>
      <c r="E746" s="24">
        <f t="shared" si="388"/>
        <v>0</v>
      </c>
      <c r="F746" s="24">
        <f t="shared" si="388"/>
        <v>0</v>
      </c>
      <c r="G746" s="24">
        <f t="shared" si="388"/>
        <v>0</v>
      </c>
      <c r="H746" s="25">
        <f t="shared" si="388"/>
        <v>0</v>
      </c>
      <c r="I746" s="3">
        <f t="shared" si="372"/>
        <v>0</v>
      </c>
    </row>
    <row r="747" spans="1:11" hidden="1" x14ac:dyDescent="0.2">
      <c r="A747" s="27" t="s">
        <v>13</v>
      </c>
      <c r="B747" s="52" t="s">
        <v>26</v>
      </c>
      <c r="C747" s="21">
        <v>0</v>
      </c>
      <c r="D747" s="21"/>
      <c r="E747" s="21">
        <f t="shared" ref="E747:E749" si="389">SUM(C747,D747)</f>
        <v>0</v>
      </c>
      <c r="F747" s="21"/>
      <c r="G747" s="21"/>
      <c r="H747" s="22"/>
      <c r="I747" s="3">
        <f t="shared" si="372"/>
        <v>0</v>
      </c>
    </row>
    <row r="748" spans="1:11" hidden="1" x14ac:dyDescent="0.2">
      <c r="A748" s="27" t="s">
        <v>15</v>
      </c>
      <c r="B748" s="52" t="s">
        <v>27</v>
      </c>
      <c r="C748" s="21">
        <v>0</v>
      </c>
      <c r="D748" s="21"/>
      <c r="E748" s="21">
        <f t="shared" si="389"/>
        <v>0</v>
      </c>
      <c r="F748" s="21"/>
      <c r="G748" s="21"/>
      <c r="H748" s="22"/>
      <c r="I748" s="3">
        <f t="shared" si="372"/>
        <v>0</v>
      </c>
    </row>
    <row r="749" spans="1:11" hidden="1" x14ac:dyDescent="0.2">
      <c r="A749" s="27" t="s">
        <v>17</v>
      </c>
      <c r="B749" s="52" t="s">
        <v>28</v>
      </c>
      <c r="C749" s="21">
        <v>0</v>
      </c>
      <c r="D749" s="21"/>
      <c r="E749" s="21">
        <f t="shared" si="389"/>
        <v>0</v>
      </c>
      <c r="F749" s="21"/>
      <c r="G749" s="21"/>
      <c r="H749" s="22"/>
      <c r="I749" s="3">
        <f t="shared" si="372"/>
        <v>0</v>
      </c>
    </row>
    <row r="750" spans="1:11" s="40" customFormat="1" x14ac:dyDescent="0.2">
      <c r="A750" s="36" t="s">
        <v>80</v>
      </c>
      <c r="B750" s="65"/>
      <c r="C750" s="37">
        <v>70667</v>
      </c>
      <c r="D750" s="37">
        <f t="shared" ref="D750:H750" si="390">SUM(D751,D754,D777)</f>
        <v>0</v>
      </c>
      <c r="E750" s="37">
        <f t="shared" si="390"/>
        <v>70667</v>
      </c>
      <c r="F750" s="37">
        <f t="shared" si="390"/>
        <v>0</v>
      </c>
      <c r="G750" s="37">
        <f t="shared" si="390"/>
        <v>0</v>
      </c>
      <c r="H750" s="38">
        <f t="shared" si="390"/>
        <v>0</v>
      </c>
      <c r="I750" s="39">
        <f t="shared" si="372"/>
        <v>70667</v>
      </c>
    </row>
    <row r="751" spans="1:11" hidden="1" x14ac:dyDescent="0.2">
      <c r="A751" s="31" t="s">
        <v>30</v>
      </c>
      <c r="B751" s="55">
        <v>20</v>
      </c>
      <c r="C751" s="24">
        <v>0</v>
      </c>
      <c r="D751" s="24">
        <f t="shared" ref="D751:H751" si="391">SUM(D752)</f>
        <v>0</v>
      </c>
      <c r="E751" s="24">
        <f t="shared" si="391"/>
        <v>0</v>
      </c>
      <c r="F751" s="24">
        <f t="shared" si="391"/>
        <v>0</v>
      </c>
      <c r="G751" s="24">
        <f t="shared" si="391"/>
        <v>0</v>
      </c>
      <c r="H751" s="25">
        <f t="shared" si="391"/>
        <v>0</v>
      </c>
      <c r="I751" s="3">
        <f t="shared" si="372"/>
        <v>0</v>
      </c>
    </row>
    <row r="752" spans="1:11" hidden="1" x14ac:dyDescent="0.2">
      <c r="A752" s="27" t="s">
        <v>31</v>
      </c>
      <c r="B752" s="56" t="s">
        <v>32</v>
      </c>
      <c r="C752" s="21">
        <v>0</v>
      </c>
      <c r="D752" s="21"/>
      <c r="E752" s="21">
        <f>C752+D752</f>
        <v>0</v>
      </c>
      <c r="F752" s="21"/>
      <c r="G752" s="21"/>
      <c r="H752" s="22"/>
      <c r="I752" s="3">
        <f t="shared" si="372"/>
        <v>0</v>
      </c>
    </row>
    <row r="753" spans="1:11" hidden="1" x14ac:dyDescent="0.2">
      <c r="A753" s="27"/>
      <c r="B753" s="51"/>
      <c r="C753" s="21"/>
      <c r="D753" s="21"/>
      <c r="E753" s="21"/>
      <c r="F753" s="21"/>
      <c r="G753" s="21"/>
      <c r="H753" s="22"/>
      <c r="I753" s="3">
        <f t="shared" si="372"/>
        <v>0</v>
      </c>
    </row>
    <row r="754" spans="1:11" ht="25.5" x14ac:dyDescent="0.2">
      <c r="A754" s="31" t="s">
        <v>33</v>
      </c>
      <c r="B754" s="57">
        <v>58</v>
      </c>
      <c r="C754" s="24">
        <v>70667</v>
      </c>
      <c r="D754" s="24">
        <f t="shared" ref="D754:H754" si="392">SUM(D755,D762,D769)</f>
        <v>0</v>
      </c>
      <c r="E754" s="24">
        <f t="shared" si="392"/>
        <v>70667</v>
      </c>
      <c r="F754" s="24">
        <f t="shared" si="392"/>
        <v>0</v>
      </c>
      <c r="G754" s="24">
        <f t="shared" si="392"/>
        <v>0</v>
      </c>
      <c r="H754" s="25">
        <f t="shared" si="392"/>
        <v>0</v>
      </c>
      <c r="I754" s="3">
        <f t="shared" si="372"/>
        <v>70667</v>
      </c>
    </row>
    <row r="755" spans="1:11" x14ac:dyDescent="0.2">
      <c r="A755" s="31" t="s">
        <v>34</v>
      </c>
      <c r="B755" s="58" t="s">
        <v>35</v>
      </c>
      <c r="C755" s="24">
        <v>70667</v>
      </c>
      <c r="D755" s="24">
        <f t="shared" ref="D755:H755" si="393">SUM(D759,D760,D761)</f>
        <v>0</v>
      </c>
      <c r="E755" s="24">
        <f t="shared" si="393"/>
        <v>70667</v>
      </c>
      <c r="F755" s="24">
        <f t="shared" si="393"/>
        <v>0</v>
      </c>
      <c r="G755" s="24">
        <f t="shared" si="393"/>
        <v>0</v>
      </c>
      <c r="H755" s="25">
        <f t="shared" si="393"/>
        <v>0</v>
      </c>
      <c r="I755" s="3">
        <f t="shared" si="372"/>
        <v>70667</v>
      </c>
    </row>
    <row r="756" spans="1:11" hidden="1" x14ac:dyDescent="0.2">
      <c r="A756" s="32" t="s">
        <v>1</v>
      </c>
      <c r="B756" s="59"/>
      <c r="C756" s="24"/>
      <c r="D756" s="24"/>
      <c r="E756" s="24"/>
      <c r="F756" s="24"/>
      <c r="G756" s="24"/>
      <c r="H756" s="25"/>
      <c r="I756" s="3">
        <f t="shared" si="372"/>
        <v>0</v>
      </c>
    </row>
    <row r="757" spans="1:11" x14ac:dyDescent="0.2">
      <c r="A757" s="32" t="s">
        <v>36</v>
      </c>
      <c r="B757" s="59"/>
      <c r="C757" s="24">
        <v>6</v>
      </c>
      <c r="D757" s="24"/>
      <c r="E757" s="24">
        <f t="shared" ref="E757:H757" si="394">E759+E760+E761-E758</f>
        <v>6</v>
      </c>
      <c r="F757" s="24">
        <f t="shared" si="394"/>
        <v>0</v>
      </c>
      <c r="G757" s="24">
        <f t="shared" si="394"/>
        <v>0</v>
      </c>
      <c r="H757" s="25">
        <f t="shared" si="394"/>
        <v>0</v>
      </c>
      <c r="I757" s="3">
        <f t="shared" si="372"/>
        <v>6</v>
      </c>
    </row>
    <row r="758" spans="1:11" x14ac:dyDescent="0.2">
      <c r="A758" s="32" t="s">
        <v>37</v>
      </c>
      <c r="B758" s="59"/>
      <c r="C758" s="24">
        <v>70661</v>
      </c>
      <c r="D758" s="24"/>
      <c r="E758" s="24">
        <f t="shared" ref="E758:E761" si="395">C758+D758</f>
        <v>70661</v>
      </c>
      <c r="F758" s="24"/>
      <c r="G758" s="24"/>
      <c r="H758" s="25"/>
      <c r="I758" s="3">
        <f t="shared" si="372"/>
        <v>70661</v>
      </c>
    </row>
    <row r="759" spans="1:11" x14ac:dyDescent="0.2">
      <c r="A759" s="20" t="s">
        <v>38</v>
      </c>
      <c r="B759" s="60" t="s">
        <v>39</v>
      </c>
      <c r="C759" s="21">
        <v>10585.3</v>
      </c>
      <c r="D759" s="21"/>
      <c r="E759" s="21">
        <f t="shared" si="395"/>
        <v>10585.3</v>
      </c>
      <c r="F759" s="21"/>
      <c r="G759" s="21"/>
      <c r="H759" s="22"/>
      <c r="I759" s="3">
        <f t="shared" si="372"/>
        <v>10585.3</v>
      </c>
      <c r="J759" s="2">
        <v>0.02</v>
      </c>
      <c r="K759" s="2">
        <v>0.13</v>
      </c>
    </row>
    <row r="760" spans="1:11" x14ac:dyDescent="0.2">
      <c r="A760" s="20" t="s">
        <v>40</v>
      </c>
      <c r="B760" s="60" t="s">
        <v>41</v>
      </c>
      <c r="C760" s="21">
        <v>59983.199999999997</v>
      </c>
      <c r="D760" s="21"/>
      <c r="E760" s="21">
        <f t="shared" si="395"/>
        <v>59983.199999999997</v>
      </c>
      <c r="F760" s="21"/>
      <c r="G760" s="21"/>
      <c r="H760" s="22"/>
      <c r="I760" s="3">
        <f t="shared" si="372"/>
        <v>59983.199999999997</v>
      </c>
      <c r="J760" s="2">
        <v>0.85</v>
      </c>
    </row>
    <row r="761" spans="1:11" x14ac:dyDescent="0.2">
      <c r="A761" s="20" t="s">
        <v>42</v>
      </c>
      <c r="B761" s="61" t="s">
        <v>43</v>
      </c>
      <c r="C761" s="21">
        <v>98.5</v>
      </c>
      <c r="D761" s="21"/>
      <c r="E761" s="21">
        <f t="shared" si="395"/>
        <v>98.5</v>
      </c>
      <c r="F761" s="21"/>
      <c r="G761" s="21"/>
      <c r="H761" s="22"/>
      <c r="I761" s="3">
        <f t="shared" si="372"/>
        <v>98.5</v>
      </c>
    </row>
    <row r="762" spans="1:11" hidden="1" x14ac:dyDescent="0.2">
      <c r="A762" s="31" t="s">
        <v>44</v>
      </c>
      <c r="B762" s="62" t="s">
        <v>45</v>
      </c>
      <c r="C762" s="24">
        <v>0</v>
      </c>
      <c r="D762" s="24">
        <f t="shared" ref="D762:H762" si="396">SUM(D766,D767,D768)</f>
        <v>0</v>
      </c>
      <c r="E762" s="24">
        <f t="shared" si="396"/>
        <v>0</v>
      </c>
      <c r="F762" s="24">
        <f t="shared" si="396"/>
        <v>0</v>
      </c>
      <c r="G762" s="24">
        <f t="shared" si="396"/>
        <v>0</v>
      </c>
      <c r="H762" s="25">
        <f t="shared" si="396"/>
        <v>0</v>
      </c>
      <c r="I762" s="3">
        <f t="shared" si="372"/>
        <v>0</v>
      </c>
    </row>
    <row r="763" spans="1:11" hidden="1" x14ac:dyDescent="0.2">
      <c r="A763" s="82" t="s">
        <v>1</v>
      </c>
      <c r="B763" s="62"/>
      <c r="C763" s="24"/>
      <c r="D763" s="24"/>
      <c r="E763" s="24"/>
      <c r="F763" s="24"/>
      <c r="G763" s="24"/>
      <c r="H763" s="25"/>
      <c r="I763" s="3">
        <f t="shared" si="372"/>
        <v>0</v>
      </c>
    </row>
    <row r="764" spans="1:11" hidden="1" x14ac:dyDescent="0.2">
      <c r="A764" s="32" t="s">
        <v>36</v>
      </c>
      <c r="B764" s="59"/>
      <c r="C764" s="24">
        <v>0</v>
      </c>
      <c r="D764" s="24">
        <f t="shared" ref="D764:H764" si="397">D766+D767+D768-D765</f>
        <v>0</v>
      </c>
      <c r="E764" s="24">
        <f t="shared" si="397"/>
        <v>0</v>
      </c>
      <c r="F764" s="24">
        <f t="shared" si="397"/>
        <v>0</v>
      </c>
      <c r="G764" s="24">
        <f t="shared" si="397"/>
        <v>0</v>
      </c>
      <c r="H764" s="25">
        <f t="shared" si="397"/>
        <v>0</v>
      </c>
      <c r="I764" s="3">
        <f t="shared" si="372"/>
        <v>0</v>
      </c>
    </row>
    <row r="765" spans="1:11" hidden="1" x14ac:dyDescent="0.2">
      <c r="A765" s="32" t="s">
        <v>37</v>
      </c>
      <c r="B765" s="59"/>
      <c r="C765" s="24">
        <v>0</v>
      </c>
      <c r="D765" s="24"/>
      <c r="E765" s="24">
        <f t="shared" ref="E765:E768" si="398">C765+D765</f>
        <v>0</v>
      </c>
      <c r="F765" s="24"/>
      <c r="G765" s="24"/>
      <c r="H765" s="25"/>
      <c r="I765" s="3">
        <f t="shared" si="372"/>
        <v>0</v>
      </c>
    </row>
    <row r="766" spans="1:11" hidden="1" x14ac:dyDescent="0.2">
      <c r="A766" s="20" t="s">
        <v>38</v>
      </c>
      <c r="B766" s="61" t="s">
        <v>46</v>
      </c>
      <c r="C766" s="21">
        <v>0</v>
      </c>
      <c r="D766" s="21"/>
      <c r="E766" s="21">
        <f t="shared" si="398"/>
        <v>0</v>
      </c>
      <c r="F766" s="21"/>
      <c r="G766" s="21"/>
      <c r="H766" s="22"/>
      <c r="I766" s="3">
        <f t="shared" si="372"/>
        <v>0</v>
      </c>
    </row>
    <row r="767" spans="1:11" hidden="1" x14ac:dyDescent="0.2">
      <c r="A767" s="20" t="s">
        <v>40</v>
      </c>
      <c r="B767" s="61" t="s">
        <v>47</v>
      </c>
      <c r="C767" s="21">
        <v>0</v>
      </c>
      <c r="D767" s="21"/>
      <c r="E767" s="21">
        <f t="shared" si="398"/>
        <v>0</v>
      </c>
      <c r="F767" s="21"/>
      <c r="G767" s="21"/>
      <c r="H767" s="22"/>
      <c r="I767" s="3">
        <f t="shared" si="372"/>
        <v>0</v>
      </c>
    </row>
    <row r="768" spans="1:11" hidden="1" x14ac:dyDescent="0.2">
      <c r="A768" s="20" t="s">
        <v>42</v>
      </c>
      <c r="B768" s="61" t="s">
        <v>48</v>
      </c>
      <c r="C768" s="21">
        <v>0</v>
      </c>
      <c r="D768" s="21"/>
      <c r="E768" s="21">
        <f t="shared" si="398"/>
        <v>0</v>
      </c>
      <c r="F768" s="21"/>
      <c r="G768" s="21"/>
      <c r="H768" s="22"/>
      <c r="I768" s="3">
        <f t="shared" si="372"/>
        <v>0</v>
      </c>
    </row>
    <row r="769" spans="1:9" hidden="1" x14ac:dyDescent="0.2">
      <c r="A769" s="31" t="s">
        <v>49</v>
      </c>
      <c r="B769" s="63" t="s">
        <v>50</v>
      </c>
      <c r="C769" s="24">
        <v>0</v>
      </c>
      <c r="D769" s="24">
        <f t="shared" ref="D769:H769" si="399">SUM(D773,D774,D775)</f>
        <v>0</v>
      </c>
      <c r="E769" s="24">
        <f t="shared" si="399"/>
        <v>0</v>
      </c>
      <c r="F769" s="24">
        <f t="shared" si="399"/>
        <v>0</v>
      </c>
      <c r="G769" s="24">
        <f t="shared" si="399"/>
        <v>0</v>
      </c>
      <c r="H769" s="25">
        <f t="shared" si="399"/>
        <v>0</v>
      </c>
      <c r="I769" s="3">
        <f t="shared" si="372"/>
        <v>0</v>
      </c>
    </row>
    <row r="770" spans="1:9" hidden="1" x14ac:dyDescent="0.2">
      <c r="A770" s="82" t="s">
        <v>1</v>
      </c>
      <c r="B770" s="63"/>
      <c r="C770" s="24"/>
      <c r="D770" s="24"/>
      <c r="E770" s="24"/>
      <c r="F770" s="24"/>
      <c r="G770" s="24"/>
      <c r="H770" s="25"/>
      <c r="I770" s="3">
        <f t="shared" si="372"/>
        <v>0</v>
      </c>
    </row>
    <row r="771" spans="1:9" hidden="1" x14ac:dyDescent="0.2">
      <c r="A771" s="32" t="s">
        <v>36</v>
      </c>
      <c r="B771" s="59"/>
      <c r="C771" s="24">
        <v>0</v>
      </c>
      <c r="D771" s="24">
        <f t="shared" ref="D771:H771" si="400">D773+D774+D775-D772</f>
        <v>0</v>
      </c>
      <c r="E771" s="24">
        <f t="shared" si="400"/>
        <v>0</v>
      </c>
      <c r="F771" s="24">
        <f t="shared" si="400"/>
        <v>0</v>
      </c>
      <c r="G771" s="24">
        <f t="shared" si="400"/>
        <v>0</v>
      </c>
      <c r="H771" s="25">
        <f t="shared" si="400"/>
        <v>0</v>
      </c>
      <c r="I771" s="3">
        <f t="shared" si="372"/>
        <v>0</v>
      </c>
    </row>
    <row r="772" spans="1:9" hidden="1" x14ac:dyDescent="0.2">
      <c r="A772" s="32" t="s">
        <v>37</v>
      </c>
      <c r="B772" s="59"/>
      <c r="C772" s="24">
        <v>0</v>
      </c>
      <c r="D772" s="24"/>
      <c r="E772" s="24">
        <f t="shared" ref="E772:E775" si="401">C772+D772</f>
        <v>0</v>
      </c>
      <c r="F772" s="24"/>
      <c r="G772" s="24"/>
      <c r="H772" s="25"/>
      <c r="I772" s="3">
        <f t="shared" si="372"/>
        <v>0</v>
      </c>
    </row>
    <row r="773" spans="1:9" hidden="1" x14ac:dyDescent="0.2">
      <c r="A773" s="20" t="s">
        <v>38</v>
      </c>
      <c r="B773" s="61" t="s">
        <v>51</v>
      </c>
      <c r="C773" s="21">
        <v>0</v>
      </c>
      <c r="D773" s="21"/>
      <c r="E773" s="21">
        <f t="shared" si="401"/>
        <v>0</v>
      </c>
      <c r="F773" s="21"/>
      <c r="G773" s="21"/>
      <c r="H773" s="22"/>
      <c r="I773" s="3">
        <f t="shared" si="372"/>
        <v>0</v>
      </c>
    </row>
    <row r="774" spans="1:9" hidden="1" x14ac:dyDescent="0.2">
      <c r="A774" s="20" t="s">
        <v>40</v>
      </c>
      <c r="B774" s="61" t="s">
        <v>52</v>
      </c>
      <c r="C774" s="21">
        <v>0</v>
      </c>
      <c r="D774" s="21"/>
      <c r="E774" s="21">
        <f t="shared" si="401"/>
        <v>0</v>
      </c>
      <c r="F774" s="21"/>
      <c r="G774" s="21"/>
      <c r="H774" s="22"/>
      <c r="I774" s="3">
        <f t="shared" si="372"/>
        <v>0</v>
      </c>
    </row>
    <row r="775" spans="1:9" hidden="1" x14ac:dyDescent="0.2">
      <c r="A775" s="20" t="s">
        <v>42</v>
      </c>
      <c r="B775" s="61" t="s">
        <v>53</v>
      </c>
      <c r="C775" s="21">
        <v>0</v>
      </c>
      <c r="D775" s="21"/>
      <c r="E775" s="21">
        <f t="shared" si="401"/>
        <v>0</v>
      </c>
      <c r="F775" s="21"/>
      <c r="G775" s="21"/>
      <c r="H775" s="22"/>
      <c r="I775" s="3">
        <f t="shared" si="372"/>
        <v>0</v>
      </c>
    </row>
    <row r="776" spans="1:9" hidden="1" x14ac:dyDescent="0.2">
      <c r="A776" s="83"/>
      <c r="B776" s="95"/>
      <c r="C776" s="21"/>
      <c r="D776" s="21"/>
      <c r="E776" s="21"/>
      <c r="F776" s="21"/>
      <c r="G776" s="21"/>
      <c r="H776" s="22"/>
      <c r="I776" s="3">
        <f t="shared" si="372"/>
        <v>0</v>
      </c>
    </row>
    <row r="777" spans="1:9" hidden="1" x14ac:dyDescent="0.2">
      <c r="A777" s="26" t="s">
        <v>54</v>
      </c>
      <c r="B777" s="63" t="s">
        <v>55</v>
      </c>
      <c r="C777" s="24">
        <v>0</v>
      </c>
      <c r="D777" s="24"/>
      <c r="E777" s="24">
        <f>C777+D777</f>
        <v>0</v>
      </c>
      <c r="F777" s="24"/>
      <c r="G777" s="24"/>
      <c r="H777" s="25"/>
      <c r="I777" s="3">
        <f t="shared" si="372"/>
        <v>0</v>
      </c>
    </row>
    <row r="778" spans="1:9" hidden="1" x14ac:dyDescent="0.2">
      <c r="A778" s="83"/>
      <c r="B778" s="95"/>
      <c r="C778" s="21"/>
      <c r="D778" s="21"/>
      <c r="E778" s="21"/>
      <c r="F778" s="21"/>
      <c r="G778" s="21"/>
      <c r="H778" s="22"/>
      <c r="I778" s="3">
        <f t="shared" si="372"/>
        <v>0</v>
      </c>
    </row>
    <row r="779" spans="1:9" hidden="1" x14ac:dyDescent="0.2">
      <c r="A779" s="26" t="s">
        <v>56</v>
      </c>
      <c r="B779" s="63"/>
      <c r="C779" s="24">
        <v>0</v>
      </c>
      <c r="D779" s="24">
        <f t="shared" ref="D779:H779" si="402">D732-D750</f>
        <v>0</v>
      </c>
      <c r="E779" s="24">
        <f t="shared" si="402"/>
        <v>0</v>
      </c>
      <c r="F779" s="24">
        <f t="shared" si="402"/>
        <v>0</v>
      </c>
      <c r="G779" s="24">
        <f t="shared" si="402"/>
        <v>0</v>
      </c>
      <c r="H779" s="25">
        <f t="shared" si="402"/>
        <v>0</v>
      </c>
      <c r="I779" s="3">
        <f t="shared" si="372"/>
        <v>0</v>
      </c>
    </row>
    <row r="780" spans="1:9" hidden="1" x14ac:dyDescent="0.2">
      <c r="A780" s="81"/>
      <c r="B780" s="95"/>
      <c r="C780" s="21"/>
      <c r="D780" s="21"/>
      <c r="E780" s="21"/>
      <c r="F780" s="21"/>
      <c r="G780" s="21"/>
      <c r="H780" s="22"/>
      <c r="I780" s="3">
        <f t="shared" si="372"/>
        <v>0</v>
      </c>
    </row>
    <row r="781" spans="1:9" s="6" customFormat="1" ht="25.5" x14ac:dyDescent="0.2">
      <c r="A781" s="77" t="s">
        <v>73</v>
      </c>
      <c r="B781" s="78"/>
      <c r="C781" s="79">
        <v>195</v>
      </c>
      <c r="D781" s="79">
        <f t="shared" ref="D781:H781" si="403">D782</f>
        <v>0</v>
      </c>
      <c r="E781" s="79">
        <f t="shared" si="403"/>
        <v>195</v>
      </c>
      <c r="F781" s="79">
        <f t="shared" si="403"/>
        <v>100</v>
      </c>
      <c r="G781" s="79">
        <f t="shared" si="403"/>
        <v>0</v>
      </c>
      <c r="H781" s="80">
        <f t="shared" si="403"/>
        <v>0</v>
      </c>
      <c r="I781" s="19">
        <f t="shared" si="372"/>
        <v>295</v>
      </c>
    </row>
    <row r="782" spans="1:9" x14ac:dyDescent="0.2">
      <c r="A782" s="33" t="s">
        <v>61</v>
      </c>
      <c r="B782" s="64"/>
      <c r="C782" s="34">
        <v>195</v>
      </c>
      <c r="D782" s="34">
        <f t="shared" ref="D782:H782" si="404">SUM(D783,D784,D785,D786)</f>
        <v>0</v>
      </c>
      <c r="E782" s="34">
        <f t="shared" si="404"/>
        <v>195</v>
      </c>
      <c r="F782" s="34">
        <f t="shared" si="404"/>
        <v>100</v>
      </c>
      <c r="G782" s="34">
        <f t="shared" si="404"/>
        <v>0</v>
      </c>
      <c r="H782" s="35">
        <f t="shared" si="404"/>
        <v>0</v>
      </c>
      <c r="I782" s="3">
        <f t="shared" ref="I782:I845" si="405">SUM(E782:H782)</f>
        <v>295</v>
      </c>
    </row>
    <row r="783" spans="1:9" x14ac:dyDescent="0.2">
      <c r="A783" s="20" t="s">
        <v>6</v>
      </c>
      <c r="B783" s="48"/>
      <c r="C783" s="21">
        <v>195</v>
      </c>
      <c r="D783" s="21"/>
      <c r="E783" s="21">
        <f>SUM(C783,D783)</f>
        <v>195</v>
      </c>
      <c r="F783" s="21">
        <v>100</v>
      </c>
      <c r="G783" s="21"/>
      <c r="H783" s="22"/>
      <c r="I783" s="3">
        <f t="shared" si="405"/>
        <v>295</v>
      </c>
    </row>
    <row r="784" spans="1:9" hidden="1" x14ac:dyDescent="0.2">
      <c r="A784" s="20" t="s">
        <v>7</v>
      </c>
      <c r="B784" s="94"/>
      <c r="C784" s="21">
        <v>0</v>
      </c>
      <c r="D784" s="21"/>
      <c r="E784" s="21">
        <f t="shared" ref="E784:E785" si="406">SUM(C784,D784)</f>
        <v>0</v>
      </c>
      <c r="F784" s="21"/>
      <c r="G784" s="21"/>
      <c r="H784" s="22"/>
      <c r="I784" s="3">
        <f t="shared" si="405"/>
        <v>0</v>
      </c>
    </row>
    <row r="785" spans="1:9" ht="38.25" hidden="1" x14ac:dyDescent="0.2">
      <c r="A785" s="20" t="s">
        <v>8</v>
      </c>
      <c r="B785" s="48">
        <v>420269</v>
      </c>
      <c r="C785" s="21">
        <v>0</v>
      </c>
      <c r="D785" s="21"/>
      <c r="E785" s="21">
        <f t="shared" si="406"/>
        <v>0</v>
      </c>
      <c r="F785" s="21"/>
      <c r="G785" s="21"/>
      <c r="H785" s="22"/>
      <c r="I785" s="3">
        <f t="shared" si="405"/>
        <v>0</v>
      </c>
    </row>
    <row r="786" spans="1:9" ht="25.5" hidden="1" x14ac:dyDescent="0.2">
      <c r="A786" s="23" t="s">
        <v>9</v>
      </c>
      <c r="B786" s="49" t="s">
        <v>10</v>
      </c>
      <c r="C786" s="24">
        <v>0</v>
      </c>
      <c r="D786" s="24">
        <f t="shared" ref="D786:H786" si="407">SUM(D787,D791,D795)</f>
        <v>0</v>
      </c>
      <c r="E786" s="24">
        <f t="shared" si="407"/>
        <v>0</v>
      </c>
      <c r="F786" s="24">
        <f t="shared" si="407"/>
        <v>0</v>
      </c>
      <c r="G786" s="24">
        <f t="shared" si="407"/>
        <v>0</v>
      </c>
      <c r="H786" s="25">
        <f t="shared" si="407"/>
        <v>0</v>
      </c>
      <c r="I786" s="3">
        <f t="shared" si="405"/>
        <v>0</v>
      </c>
    </row>
    <row r="787" spans="1:9" hidden="1" x14ac:dyDescent="0.2">
      <c r="A787" s="26" t="s">
        <v>11</v>
      </c>
      <c r="B787" s="50" t="s">
        <v>12</v>
      </c>
      <c r="C787" s="24">
        <v>0</v>
      </c>
      <c r="D787" s="24">
        <f t="shared" ref="D787:H787" si="408">SUM(D788:D790)</f>
        <v>0</v>
      </c>
      <c r="E787" s="24">
        <f t="shared" si="408"/>
        <v>0</v>
      </c>
      <c r="F787" s="24">
        <f t="shared" si="408"/>
        <v>0</v>
      </c>
      <c r="G787" s="24">
        <f t="shared" si="408"/>
        <v>0</v>
      </c>
      <c r="H787" s="25">
        <f t="shared" si="408"/>
        <v>0</v>
      </c>
      <c r="I787" s="3">
        <f t="shared" si="405"/>
        <v>0</v>
      </c>
    </row>
    <row r="788" spans="1:9" hidden="1" x14ac:dyDescent="0.2">
      <c r="A788" s="27" t="s">
        <v>13</v>
      </c>
      <c r="B788" s="51" t="s">
        <v>14</v>
      </c>
      <c r="C788" s="21">
        <v>0</v>
      </c>
      <c r="D788" s="21"/>
      <c r="E788" s="21">
        <f t="shared" ref="E788:E790" si="409">SUM(C788,D788)</f>
        <v>0</v>
      </c>
      <c r="F788" s="21"/>
      <c r="G788" s="21"/>
      <c r="H788" s="22"/>
      <c r="I788" s="3">
        <f t="shared" si="405"/>
        <v>0</v>
      </c>
    </row>
    <row r="789" spans="1:9" hidden="1" x14ac:dyDescent="0.2">
      <c r="A789" s="27" t="s">
        <v>15</v>
      </c>
      <c r="B789" s="52" t="s">
        <v>16</v>
      </c>
      <c r="C789" s="21">
        <v>0</v>
      </c>
      <c r="D789" s="21"/>
      <c r="E789" s="21">
        <f t="shared" si="409"/>
        <v>0</v>
      </c>
      <c r="F789" s="21"/>
      <c r="G789" s="21"/>
      <c r="H789" s="22"/>
      <c r="I789" s="3">
        <f t="shared" si="405"/>
        <v>0</v>
      </c>
    </row>
    <row r="790" spans="1:9" hidden="1" x14ac:dyDescent="0.2">
      <c r="A790" s="27" t="s">
        <v>17</v>
      </c>
      <c r="B790" s="52" t="s">
        <v>18</v>
      </c>
      <c r="C790" s="21">
        <v>0</v>
      </c>
      <c r="D790" s="21"/>
      <c r="E790" s="21">
        <f t="shared" si="409"/>
        <v>0</v>
      </c>
      <c r="F790" s="21"/>
      <c r="G790" s="21"/>
      <c r="H790" s="22"/>
      <c r="I790" s="3">
        <f t="shared" si="405"/>
        <v>0</v>
      </c>
    </row>
    <row r="791" spans="1:9" hidden="1" x14ac:dyDescent="0.2">
      <c r="A791" s="26" t="s">
        <v>19</v>
      </c>
      <c r="B791" s="53" t="s">
        <v>20</v>
      </c>
      <c r="C791" s="24">
        <v>0</v>
      </c>
      <c r="D791" s="24">
        <f t="shared" ref="D791:H791" si="410">SUM(D792:D794)</f>
        <v>0</v>
      </c>
      <c r="E791" s="24">
        <f t="shared" si="410"/>
        <v>0</v>
      </c>
      <c r="F791" s="24">
        <f t="shared" si="410"/>
        <v>0</v>
      </c>
      <c r="G791" s="24">
        <f t="shared" si="410"/>
        <v>0</v>
      </c>
      <c r="H791" s="25">
        <f t="shared" si="410"/>
        <v>0</v>
      </c>
      <c r="I791" s="3">
        <f t="shared" si="405"/>
        <v>0</v>
      </c>
    </row>
    <row r="792" spans="1:9" hidden="1" x14ac:dyDescent="0.2">
      <c r="A792" s="27" t="s">
        <v>13</v>
      </c>
      <c r="B792" s="52" t="s">
        <v>21</v>
      </c>
      <c r="C792" s="21">
        <v>0</v>
      </c>
      <c r="D792" s="21"/>
      <c r="E792" s="21">
        <f t="shared" ref="E792:E794" si="411">SUM(C792,D792)</f>
        <v>0</v>
      </c>
      <c r="F792" s="21"/>
      <c r="G792" s="21"/>
      <c r="H792" s="22"/>
      <c r="I792" s="3">
        <f t="shared" si="405"/>
        <v>0</v>
      </c>
    </row>
    <row r="793" spans="1:9" hidden="1" x14ac:dyDescent="0.2">
      <c r="A793" s="27" t="s">
        <v>15</v>
      </c>
      <c r="B793" s="52" t="s">
        <v>22</v>
      </c>
      <c r="C793" s="21">
        <v>0</v>
      </c>
      <c r="D793" s="21"/>
      <c r="E793" s="21">
        <f t="shared" si="411"/>
        <v>0</v>
      </c>
      <c r="F793" s="21"/>
      <c r="G793" s="21"/>
      <c r="H793" s="22"/>
      <c r="I793" s="3">
        <f t="shared" si="405"/>
        <v>0</v>
      </c>
    </row>
    <row r="794" spans="1:9" hidden="1" x14ac:dyDescent="0.2">
      <c r="A794" s="27" t="s">
        <v>17</v>
      </c>
      <c r="B794" s="52" t="s">
        <v>23</v>
      </c>
      <c r="C794" s="21">
        <v>0</v>
      </c>
      <c r="D794" s="21"/>
      <c r="E794" s="21">
        <f t="shared" si="411"/>
        <v>0</v>
      </c>
      <c r="F794" s="21"/>
      <c r="G794" s="21"/>
      <c r="H794" s="22"/>
      <c r="I794" s="3">
        <f t="shared" si="405"/>
        <v>0</v>
      </c>
    </row>
    <row r="795" spans="1:9" hidden="1" x14ac:dyDescent="0.2">
      <c r="A795" s="26" t="s">
        <v>24</v>
      </c>
      <c r="B795" s="53" t="s">
        <v>25</v>
      </c>
      <c r="C795" s="24">
        <v>0</v>
      </c>
      <c r="D795" s="24">
        <f t="shared" ref="D795:H795" si="412">SUM(D796:D798)</f>
        <v>0</v>
      </c>
      <c r="E795" s="24">
        <f t="shared" si="412"/>
        <v>0</v>
      </c>
      <c r="F795" s="24">
        <f t="shared" si="412"/>
        <v>0</v>
      </c>
      <c r="G795" s="24">
        <f t="shared" si="412"/>
        <v>0</v>
      </c>
      <c r="H795" s="25">
        <f t="shared" si="412"/>
        <v>0</v>
      </c>
      <c r="I795" s="3">
        <f t="shared" si="405"/>
        <v>0</v>
      </c>
    </row>
    <row r="796" spans="1:9" hidden="1" x14ac:dyDescent="0.2">
      <c r="A796" s="27" t="s">
        <v>13</v>
      </c>
      <c r="B796" s="52" t="s">
        <v>26</v>
      </c>
      <c r="C796" s="21">
        <v>0</v>
      </c>
      <c r="D796" s="21"/>
      <c r="E796" s="21">
        <f t="shared" ref="E796:E798" si="413">SUM(C796,D796)</f>
        <v>0</v>
      </c>
      <c r="F796" s="21"/>
      <c r="G796" s="21"/>
      <c r="H796" s="22"/>
      <c r="I796" s="3">
        <f t="shared" si="405"/>
        <v>0</v>
      </c>
    </row>
    <row r="797" spans="1:9" hidden="1" x14ac:dyDescent="0.2">
      <c r="A797" s="27" t="s">
        <v>15</v>
      </c>
      <c r="B797" s="52" t="s">
        <v>27</v>
      </c>
      <c r="C797" s="21">
        <v>0</v>
      </c>
      <c r="D797" s="21"/>
      <c r="E797" s="21">
        <f t="shared" si="413"/>
        <v>0</v>
      </c>
      <c r="F797" s="21"/>
      <c r="G797" s="21"/>
      <c r="H797" s="22"/>
      <c r="I797" s="3">
        <f t="shared" si="405"/>
        <v>0</v>
      </c>
    </row>
    <row r="798" spans="1:9" hidden="1" x14ac:dyDescent="0.2">
      <c r="A798" s="27" t="s">
        <v>17</v>
      </c>
      <c r="B798" s="52" t="s">
        <v>28</v>
      </c>
      <c r="C798" s="21">
        <v>0</v>
      </c>
      <c r="D798" s="21"/>
      <c r="E798" s="21">
        <f t="shared" si="413"/>
        <v>0</v>
      </c>
      <c r="F798" s="21"/>
      <c r="G798" s="21"/>
      <c r="H798" s="22"/>
      <c r="I798" s="3">
        <f t="shared" si="405"/>
        <v>0</v>
      </c>
    </row>
    <row r="799" spans="1:9" x14ac:dyDescent="0.2">
      <c r="A799" s="33" t="s">
        <v>80</v>
      </c>
      <c r="B799" s="64"/>
      <c r="C799" s="34">
        <v>195</v>
      </c>
      <c r="D799" s="34">
        <f t="shared" ref="D799:H799" si="414">SUM(D800,D803,D826)</f>
        <v>0</v>
      </c>
      <c r="E799" s="34">
        <f t="shared" si="414"/>
        <v>195</v>
      </c>
      <c r="F799" s="34">
        <f t="shared" si="414"/>
        <v>100</v>
      </c>
      <c r="G799" s="34">
        <f t="shared" si="414"/>
        <v>0</v>
      </c>
      <c r="H799" s="35">
        <f t="shared" si="414"/>
        <v>0</v>
      </c>
      <c r="I799" s="3">
        <f t="shared" si="405"/>
        <v>295</v>
      </c>
    </row>
    <row r="800" spans="1:9" x14ac:dyDescent="0.2">
      <c r="A800" s="31" t="s">
        <v>30</v>
      </c>
      <c r="B800" s="55">
        <v>20</v>
      </c>
      <c r="C800" s="24">
        <v>2</v>
      </c>
      <c r="D800" s="24">
        <f t="shared" ref="D800:H800" si="415">SUM(D801)</f>
        <v>0</v>
      </c>
      <c r="E800" s="24">
        <f t="shared" si="415"/>
        <v>2</v>
      </c>
      <c r="F800" s="24">
        <f t="shared" si="415"/>
        <v>0</v>
      </c>
      <c r="G800" s="24">
        <f t="shared" si="415"/>
        <v>0</v>
      </c>
      <c r="H800" s="25">
        <f t="shared" si="415"/>
        <v>0</v>
      </c>
      <c r="I800" s="3">
        <f t="shared" si="405"/>
        <v>2</v>
      </c>
    </row>
    <row r="801" spans="1:9" x14ac:dyDescent="0.2">
      <c r="A801" s="27" t="s">
        <v>31</v>
      </c>
      <c r="B801" s="56" t="s">
        <v>32</v>
      </c>
      <c r="C801" s="21">
        <v>2</v>
      </c>
      <c r="D801" s="21"/>
      <c r="E801" s="21">
        <f>C801+D801</f>
        <v>2</v>
      </c>
      <c r="F801" s="21"/>
      <c r="G801" s="21"/>
      <c r="H801" s="22"/>
      <c r="I801" s="3">
        <f t="shared" si="405"/>
        <v>2</v>
      </c>
    </row>
    <row r="802" spans="1:9" hidden="1" x14ac:dyDescent="0.2">
      <c r="A802" s="27"/>
      <c r="B802" s="51"/>
      <c r="C802" s="21"/>
      <c r="D802" s="21"/>
      <c r="E802" s="21"/>
      <c r="F802" s="21"/>
      <c r="G802" s="21"/>
      <c r="H802" s="22"/>
      <c r="I802" s="3">
        <f t="shared" si="405"/>
        <v>0</v>
      </c>
    </row>
    <row r="803" spans="1:9" ht="25.5" x14ac:dyDescent="0.2">
      <c r="A803" s="31" t="s">
        <v>33</v>
      </c>
      <c r="B803" s="57">
        <v>58</v>
      </c>
      <c r="C803" s="24">
        <v>193</v>
      </c>
      <c r="D803" s="24">
        <f t="shared" ref="D803:H803" si="416">SUM(D804,D811,D818)</f>
        <v>0</v>
      </c>
      <c r="E803" s="24">
        <f t="shared" si="416"/>
        <v>193</v>
      </c>
      <c r="F803" s="24">
        <f t="shared" si="416"/>
        <v>100</v>
      </c>
      <c r="G803" s="24">
        <f t="shared" si="416"/>
        <v>0</v>
      </c>
      <c r="H803" s="25">
        <f t="shared" si="416"/>
        <v>0</v>
      </c>
      <c r="I803" s="3">
        <f t="shared" si="405"/>
        <v>293</v>
      </c>
    </row>
    <row r="804" spans="1:9" hidden="1" x14ac:dyDescent="0.2">
      <c r="A804" s="31" t="s">
        <v>34</v>
      </c>
      <c r="B804" s="58" t="s">
        <v>35</v>
      </c>
      <c r="C804" s="24">
        <v>0</v>
      </c>
      <c r="D804" s="24">
        <f t="shared" ref="D804:H804" si="417">SUM(D808,D809,D810)</f>
        <v>0</v>
      </c>
      <c r="E804" s="24">
        <f t="shared" si="417"/>
        <v>0</v>
      </c>
      <c r="F804" s="24">
        <f t="shared" si="417"/>
        <v>0</v>
      </c>
      <c r="G804" s="24">
        <f t="shared" si="417"/>
        <v>0</v>
      </c>
      <c r="H804" s="25">
        <f t="shared" si="417"/>
        <v>0</v>
      </c>
      <c r="I804" s="3">
        <f t="shared" si="405"/>
        <v>0</v>
      </c>
    </row>
    <row r="805" spans="1:9" hidden="1" x14ac:dyDescent="0.2">
      <c r="A805" s="32" t="s">
        <v>1</v>
      </c>
      <c r="B805" s="59"/>
      <c r="C805" s="24"/>
      <c r="D805" s="24"/>
      <c r="E805" s="24"/>
      <c r="F805" s="24"/>
      <c r="G805" s="24"/>
      <c r="H805" s="25"/>
      <c r="I805" s="3">
        <f t="shared" si="405"/>
        <v>0</v>
      </c>
    </row>
    <row r="806" spans="1:9" hidden="1" x14ac:dyDescent="0.2">
      <c r="A806" s="32" t="s">
        <v>36</v>
      </c>
      <c r="B806" s="59"/>
      <c r="C806" s="24">
        <v>0</v>
      </c>
      <c r="D806" s="24">
        <f t="shared" ref="D806:H806" si="418">D808+D809+D810-D807</f>
        <v>0</v>
      </c>
      <c r="E806" s="24">
        <f t="shared" si="418"/>
        <v>0</v>
      </c>
      <c r="F806" s="24">
        <f t="shared" si="418"/>
        <v>0</v>
      </c>
      <c r="G806" s="24">
        <f t="shared" si="418"/>
        <v>0</v>
      </c>
      <c r="H806" s="25">
        <f t="shared" si="418"/>
        <v>0</v>
      </c>
      <c r="I806" s="3">
        <f t="shared" si="405"/>
        <v>0</v>
      </c>
    </row>
    <row r="807" spans="1:9" hidden="1" x14ac:dyDescent="0.2">
      <c r="A807" s="32" t="s">
        <v>37</v>
      </c>
      <c r="B807" s="59"/>
      <c r="C807" s="24">
        <v>0</v>
      </c>
      <c r="D807" s="24"/>
      <c r="E807" s="24">
        <f t="shared" ref="E807:E810" si="419">C807+D807</f>
        <v>0</v>
      </c>
      <c r="F807" s="24"/>
      <c r="G807" s="24"/>
      <c r="H807" s="25"/>
      <c r="I807" s="3">
        <f t="shared" si="405"/>
        <v>0</v>
      </c>
    </row>
    <row r="808" spans="1:9" hidden="1" x14ac:dyDescent="0.2">
      <c r="A808" s="20" t="s">
        <v>38</v>
      </c>
      <c r="B808" s="60" t="s">
        <v>39</v>
      </c>
      <c r="C808" s="21">
        <v>0</v>
      </c>
      <c r="D808" s="21"/>
      <c r="E808" s="21">
        <f t="shared" si="419"/>
        <v>0</v>
      </c>
      <c r="F808" s="21"/>
      <c r="G808" s="21"/>
      <c r="H808" s="22"/>
      <c r="I808" s="3">
        <f t="shared" si="405"/>
        <v>0</v>
      </c>
    </row>
    <row r="809" spans="1:9" hidden="1" x14ac:dyDescent="0.2">
      <c r="A809" s="20" t="s">
        <v>40</v>
      </c>
      <c r="B809" s="60" t="s">
        <v>41</v>
      </c>
      <c r="C809" s="21">
        <v>0</v>
      </c>
      <c r="D809" s="21"/>
      <c r="E809" s="21">
        <f t="shared" si="419"/>
        <v>0</v>
      </c>
      <c r="F809" s="21"/>
      <c r="G809" s="21"/>
      <c r="H809" s="22"/>
      <c r="I809" s="3">
        <f t="shared" si="405"/>
        <v>0</v>
      </c>
    </row>
    <row r="810" spans="1:9" hidden="1" x14ac:dyDescent="0.2">
      <c r="A810" s="20" t="s">
        <v>42</v>
      </c>
      <c r="B810" s="61" t="s">
        <v>43</v>
      </c>
      <c r="C810" s="21">
        <v>0</v>
      </c>
      <c r="D810" s="21"/>
      <c r="E810" s="21">
        <f t="shared" si="419"/>
        <v>0</v>
      </c>
      <c r="F810" s="21"/>
      <c r="G810" s="21"/>
      <c r="H810" s="22"/>
      <c r="I810" s="3">
        <f t="shared" si="405"/>
        <v>0</v>
      </c>
    </row>
    <row r="811" spans="1:9" hidden="1" x14ac:dyDescent="0.2">
      <c r="A811" s="31" t="s">
        <v>44</v>
      </c>
      <c r="B811" s="62" t="s">
        <v>45</v>
      </c>
      <c r="C811" s="24">
        <v>0</v>
      </c>
      <c r="D811" s="24">
        <f t="shared" ref="D811:H811" si="420">SUM(D815,D816,D817)</f>
        <v>0</v>
      </c>
      <c r="E811" s="24">
        <f t="shared" si="420"/>
        <v>0</v>
      </c>
      <c r="F811" s="24">
        <f t="shared" si="420"/>
        <v>0</v>
      </c>
      <c r="G811" s="24">
        <f t="shared" si="420"/>
        <v>0</v>
      </c>
      <c r="H811" s="25">
        <f t="shared" si="420"/>
        <v>0</v>
      </c>
      <c r="I811" s="3">
        <f t="shared" si="405"/>
        <v>0</v>
      </c>
    </row>
    <row r="812" spans="1:9" hidden="1" x14ac:dyDescent="0.2">
      <c r="A812" s="82" t="s">
        <v>1</v>
      </c>
      <c r="B812" s="62"/>
      <c r="C812" s="24"/>
      <c r="D812" s="24"/>
      <c r="E812" s="24"/>
      <c r="F812" s="24"/>
      <c r="G812" s="24"/>
      <c r="H812" s="25"/>
      <c r="I812" s="3">
        <f t="shared" si="405"/>
        <v>0</v>
      </c>
    </row>
    <row r="813" spans="1:9" hidden="1" x14ac:dyDescent="0.2">
      <c r="A813" s="32" t="s">
        <v>36</v>
      </c>
      <c r="B813" s="59"/>
      <c r="C813" s="24">
        <v>0</v>
      </c>
      <c r="D813" s="24">
        <f t="shared" ref="D813:H813" si="421">D815+D816+D817-D814</f>
        <v>0</v>
      </c>
      <c r="E813" s="24">
        <f t="shared" si="421"/>
        <v>0</v>
      </c>
      <c r="F813" s="24">
        <f t="shared" si="421"/>
        <v>0</v>
      </c>
      <c r="G813" s="24">
        <f t="shared" si="421"/>
        <v>0</v>
      </c>
      <c r="H813" s="25">
        <f t="shared" si="421"/>
        <v>0</v>
      </c>
      <c r="I813" s="3">
        <f t="shared" si="405"/>
        <v>0</v>
      </c>
    </row>
    <row r="814" spans="1:9" hidden="1" x14ac:dyDescent="0.2">
      <c r="A814" s="32" t="s">
        <v>37</v>
      </c>
      <c r="B814" s="59"/>
      <c r="C814" s="24">
        <v>0</v>
      </c>
      <c r="D814" s="24"/>
      <c r="E814" s="24">
        <f t="shared" ref="E814:E817" si="422">C814+D814</f>
        <v>0</v>
      </c>
      <c r="F814" s="24"/>
      <c r="G814" s="24"/>
      <c r="H814" s="25"/>
      <c r="I814" s="3">
        <f t="shared" si="405"/>
        <v>0</v>
      </c>
    </row>
    <row r="815" spans="1:9" hidden="1" x14ac:dyDescent="0.2">
      <c r="A815" s="20" t="s">
        <v>38</v>
      </c>
      <c r="B815" s="61" t="s">
        <v>46</v>
      </c>
      <c r="C815" s="21">
        <v>0</v>
      </c>
      <c r="D815" s="21"/>
      <c r="E815" s="21">
        <f t="shared" si="422"/>
        <v>0</v>
      </c>
      <c r="F815" s="21"/>
      <c r="G815" s="21"/>
      <c r="H815" s="22"/>
      <c r="I815" s="3">
        <f t="shared" si="405"/>
        <v>0</v>
      </c>
    </row>
    <row r="816" spans="1:9" hidden="1" x14ac:dyDescent="0.2">
      <c r="A816" s="20" t="s">
        <v>40</v>
      </c>
      <c r="B816" s="61" t="s">
        <v>47</v>
      </c>
      <c r="C816" s="21">
        <v>0</v>
      </c>
      <c r="D816" s="21"/>
      <c r="E816" s="21">
        <f t="shared" si="422"/>
        <v>0</v>
      </c>
      <c r="F816" s="21"/>
      <c r="G816" s="21"/>
      <c r="H816" s="22"/>
      <c r="I816" s="3">
        <f t="shared" si="405"/>
        <v>0</v>
      </c>
    </row>
    <row r="817" spans="1:11" hidden="1" x14ac:dyDescent="0.2">
      <c r="A817" s="20" t="s">
        <v>42</v>
      </c>
      <c r="B817" s="61" t="s">
        <v>48</v>
      </c>
      <c r="C817" s="21">
        <v>0</v>
      </c>
      <c r="D817" s="21"/>
      <c r="E817" s="21">
        <f t="shared" si="422"/>
        <v>0</v>
      </c>
      <c r="F817" s="21"/>
      <c r="G817" s="21"/>
      <c r="H817" s="22"/>
      <c r="I817" s="3">
        <f t="shared" si="405"/>
        <v>0</v>
      </c>
    </row>
    <row r="818" spans="1:11" x14ac:dyDescent="0.2">
      <c r="A818" s="31" t="s">
        <v>49</v>
      </c>
      <c r="B818" s="63" t="s">
        <v>50</v>
      </c>
      <c r="C818" s="24">
        <v>193</v>
      </c>
      <c r="D818" s="24">
        <f t="shared" ref="D818:H818" si="423">SUM(D822,D823,D824)</f>
        <v>0</v>
      </c>
      <c r="E818" s="24">
        <f t="shared" si="423"/>
        <v>193</v>
      </c>
      <c r="F818" s="24">
        <f t="shared" si="423"/>
        <v>100</v>
      </c>
      <c r="G818" s="24">
        <f t="shared" si="423"/>
        <v>0</v>
      </c>
      <c r="H818" s="25">
        <f t="shared" si="423"/>
        <v>0</v>
      </c>
      <c r="I818" s="3">
        <f t="shared" si="405"/>
        <v>293</v>
      </c>
    </row>
    <row r="819" spans="1:11" hidden="1" x14ac:dyDescent="0.2">
      <c r="A819" s="82" t="s">
        <v>1</v>
      </c>
      <c r="B819" s="63"/>
      <c r="C819" s="24"/>
      <c r="D819" s="24"/>
      <c r="E819" s="24"/>
      <c r="F819" s="24"/>
      <c r="G819" s="24"/>
      <c r="H819" s="25"/>
      <c r="I819" s="3">
        <f t="shared" si="405"/>
        <v>0</v>
      </c>
    </row>
    <row r="820" spans="1:11" x14ac:dyDescent="0.2">
      <c r="A820" s="32" t="s">
        <v>36</v>
      </c>
      <c r="B820" s="59"/>
      <c r="C820" s="24">
        <v>168</v>
      </c>
      <c r="D820" s="24">
        <f t="shared" ref="D820:H820" si="424">D822+D823+D824-D821</f>
        <v>0</v>
      </c>
      <c r="E820" s="24">
        <f t="shared" si="424"/>
        <v>168</v>
      </c>
      <c r="F820" s="24">
        <f t="shared" si="424"/>
        <v>0</v>
      </c>
      <c r="G820" s="24">
        <f t="shared" si="424"/>
        <v>0</v>
      </c>
      <c r="H820" s="25">
        <f t="shared" si="424"/>
        <v>0</v>
      </c>
      <c r="I820" s="3">
        <f t="shared" si="405"/>
        <v>168</v>
      </c>
    </row>
    <row r="821" spans="1:11" x14ac:dyDescent="0.2">
      <c r="A821" s="32" t="s">
        <v>37</v>
      </c>
      <c r="B821" s="59"/>
      <c r="C821" s="24">
        <v>25</v>
      </c>
      <c r="D821" s="24"/>
      <c r="E821" s="24">
        <f t="shared" ref="E821:E824" si="425">C821+D821</f>
        <v>25</v>
      </c>
      <c r="F821" s="24">
        <v>100</v>
      </c>
      <c r="G821" s="24"/>
      <c r="H821" s="25"/>
      <c r="I821" s="3">
        <f t="shared" si="405"/>
        <v>125</v>
      </c>
    </row>
    <row r="822" spans="1:11" x14ac:dyDescent="0.2">
      <c r="A822" s="20" t="s">
        <v>38</v>
      </c>
      <c r="B822" s="61" t="s">
        <v>51</v>
      </c>
      <c r="C822" s="21">
        <v>19</v>
      </c>
      <c r="D822" s="21"/>
      <c r="E822" s="21">
        <f t="shared" si="425"/>
        <v>19</v>
      </c>
      <c r="F822" s="21">
        <f>ROUND(100*(J822+K822),)</f>
        <v>10</v>
      </c>
      <c r="G822" s="21"/>
      <c r="H822" s="22"/>
      <c r="I822" s="3">
        <f t="shared" si="405"/>
        <v>29</v>
      </c>
      <c r="J822" s="2">
        <v>0.05</v>
      </c>
      <c r="K822" s="2">
        <v>0.05</v>
      </c>
    </row>
    <row r="823" spans="1:11" x14ac:dyDescent="0.2">
      <c r="A823" s="20" t="s">
        <v>40</v>
      </c>
      <c r="B823" s="61" t="s">
        <v>52</v>
      </c>
      <c r="C823" s="21">
        <v>174</v>
      </c>
      <c r="D823" s="21"/>
      <c r="E823" s="21">
        <f t="shared" si="425"/>
        <v>174</v>
      </c>
      <c r="F823" s="21">
        <f>ROUND(100*(J823+K823),)</f>
        <v>90</v>
      </c>
      <c r="G823" s="21"/>
      <c r="H823" s="22"/>
      <c r="I823" s="3">
        <f t="shared" si="405"/>
        <v>264</v>
      </c>
      <c r="J823" s="2">
        <v>0.9</v>
      </c>
    </row>
    <row r="824" spans="1:11" hidden="1" x14ac:dyDescent="0.2">
      <c r="A824" s="20" t="s">
        <v>42</v>
      </c>
      <c r="B824" s="61" t="s">
        <v>53</v>
      </c>
      <c r="C824" s="21">
        <v>0</v>
      </c>
      <c r="D824" s="21"/>
      <c r="E824" s="21">
        <f t="shared" si="425"/>
        <v>0</v>
      </c>
      <c r="F824" s="21"/>
      <c r="G824" s="21"/>
      <c r="H824" s="22"/>
      <c r="I824" s="3">
        <f t="shared" si="405"/>
        <v>0</v>
      </c>
    </row>
    <row r="825" spans="1:11" hidden="1" x14ac:dyDescent="0.2">
      <c r="A825" s="83"/>
      <c r="B825" s="95"/>
      <c r="C825" s="21"/>
      <c r="D825" s="21"/>
      <c r="E825" s="21"/>
      <c r="F825" s="21"/>
      <c r="G825" s="21"/>
      <c r="H825" s="22"/>
      <c r="I825" s="3">
        <f t="shared" si="405"/>
        <v>0</v>
      </c>
    </row>
    <row r="826" spans="1:11" hidden="1" x14ac:dyDescent="0.2">
      <c r="A826" s="26" t="s">
        <v>54</v>
      </c>
      <c r="B826" s="63" t="s">
        <v>55</v>
      </c>
      <c r="C826" s="24">
        <v>0</v>
      </c>
      <c r="D826" s="24"/>
      <c r="E826" s="24">
        <f>C826+D826</f>
        <v>0</v>
      </c>
      <c r="F826" s="24"/>
      <c r="G826" s="24"/>
      <c r="H826" s="25"/>
      <c r="I826" s="3">
        <f t="shared" si="405"/>
        <v>0</v>
      </c>
    </row>
    <row r="827" spans="1:11" hidden="1" x14ac:dyDescent="0.2">
      <c r="A827" s="83"/>
      <c r="B827" s="95"/>
      <c r="C827" s="21"/>
      <c r="D827" s="21"/>
      <c r="E827" s="21"/>
      <c r="F827" s="21"/>
      <c r="G827" s="21"/>
      <c r="H827" s="22"/>
      <c r="I827" s="3">
        <f t="shared" si="405"/>
        <v>0</v>
      </c>
    </row>
    <row r="828" spans="1:11" hidden="1" x14ac:dyDescent="0.2">
      <c r="A828" s="26" t="s">
        <v>56</v>
      </c>
      <c r="B828" s="63"/>
      <c r="C828" s="24">
        <v>0</v>
      </c>
      <c r="D828" s="24">
        <f t="shared" ref="D828:H828" si="426">D781-D799</f>
        <v>0</v>
      </c>
      <c r="E828" s="24">
        <f t="shared" si="426"/>
        <v>0</v>
      </c>
      <c r="F828" s="24">
        <f t="shared" si="426"/>
        <v>0</v>
      </c>
      <c r="G828" s="24">
        <f t="shared" si="426"/>
        <v>0</v>
      </c>
      <c r="H828" s="25">
        <f t="shared" si="426"/>
        <v>0</v>
      </c>
      <c r="I828" s="3">
        <f t="shared" si="405"/>
        <v>0</v>
      </c>
    </row>
    <row r="829" spans="1:11" s="6" customFormat="1" ht="38.25" x14ac:dyDescent="0.2">
      <c r="A829" s="77" t="s">
        <v>74</v>
      </c>
      <c r="B829" s="78"/>
      <c r="C829" s="79">
        <v>95</v>
      </c>
      <c r="D829" s="79">
        <f t="shared" ref="D829:H829" si="427">D830</f>
        <v>0</v>
      </c>
      <c r="E829" s="79">
        <f t="shared" si="427"/>
        <v>95</v>
      </c>
      <c r="F829" s="79">
        <f t="shared" si="427"/>
        <v>0</v>
      </c>
      <c r="G829" s="79">
        <f t="shared" si="427"/>
        <v>0</v>
      </c>
      <c r="H829" s="80">
        <f t="shared" si="427"/>
        <v>0</v>
      </c>
      <c r="I829" s="19">
        <f t="shared" si="405"/>
        <v>95</v>
      </c>
    </row>
    <row r="830" spans="1:11" x14ac:dyDescent="0.2">
      <c r="A830" s="33" t="s">
        <v>61</v>
      </c>
      <c r="B830" s="64"/>
      <c r="C830" s="34">
        <v>95</v>
      </c>
      <c r="D830" s="34">
        <f t="shared" ref="D830:H830" si="428">SUM(D831,D832,D833,D834)</f>
        <v>0</v>
      </c>
      <c r="E830" s="34">
        <f t="shared" si="428"/>
        <v>95</v>
      </c>
      <c r="F830" s="34">
        <f t="shared" si="428"/>
        <v>0</v>
      </c>
      <c r="G830" s="34">
        <f t="shared" si="428"/>
        <v>0</v>
      </c>
      <c r="H830" s="35">
        <f t="shared" si="428"/>
        <v>0</v>
      </c>
      <c r="I830" s="3">
        <f t="shared" si="405"/>
        <v>95</v>
      </c>
    </row>
    <row r="831" spans="1:11" x14ac:dyDescent="0.2">
      <c r="A831" s="20" t="s">
        <v>6</v>
      </c>
      <c r="B831" s="48"/>
      <c r="C831" s="21">
        <v>95</v>
      </c>
      <c r="D831" s="21"/>
      <c r="E831" s="21">
        <f>SUM(C831,D831)</f>
        <v>95</v>
      </c>
      <c r="F831" s="21"/>
      <c r="G831" s="21"/>
      <c r="H831" s="22"/>
      <c r="I831" s="3">
        <f t="shared" si="405"/>
        <v>95</v>
      </c>
    </row>
    <row r="832" spans="1:11" hidden="1" x14ac:dyDescent="0.2">
      <c r="A832" s="20" t="s">
        <v>7</v>
      </c>
      <c r="B832" s="94"/>
      <c r="C832" s="21">
        <v>0</v>
      </c>
      <c r="D832" s="21"/>
      <c r="E832" s="21">
        <f t="shared" ref="E832:E833" si="429">SUM(C832,D832)</f>
        <v>0</v>
      </c>
      <c r="F832" s="21"/>
      <c r="G832" s="21"/>
      <c r="H832" s="22"/>
      <c r="I832" s="3">
        <f t="shared" si="405"/>
        <v>0</v>
      </c>
    </row>
    <row r="833" spans="1:9" ht="38.25" hidden="1" x14ac:dyDescent="0.2">
      <c r="A833" s="20" t="s">
        <v>8</v>
      </c>
      <c r="B833" s="48">
        <v>420269</v>
      </c>
      <c r="C833" s="21">
        <v>0</v>
      </c>
      <c r="D833" s="21"/>
      <c r="E833" s="21">
        <f t="shared" si="429"/>
        <v>0</v>
      </c>
      <c r="F833" s="21"/>
      <c r="G833" s="21"/>
      <c r="H833" s="22"/>
      <c r="I833" s="3">
        <f t="shared" si="405"/>
        <v>0</v>
      </c>
    </row>
    <row r="834" spans="1:9" ht="25.5" hidden="1" x14ac:dyDescent="0.2">
      <c r="A834" s="23" t="s">
        <v>9</v>
      </c>
      <c r="B834" s="49" t="s">
        <v>10</v>
      </c>
      <c r="C834" s="24">
        <v>0</v>
      </c>
      <c r="D834" s="24">
        <f t="shared" ref="D834:H834" si="430">SUM(D835,D839,D843)</f>
        <v>0</v>
      </c>
      <c r="E834" s="24">
        <f t="shared" si="430"/>
        <v>0</v>
      </c>
      <c r="F834" s="24">
        <f t="shared" si="430"/>
        <v>0</v>
      </c>
      <c r="G834" s="24">
        <f t="shared" si="430"/>
        <v>0</v>
      </c>
      <c r="H834" s="25">
        <f t="shared" si="430"/>
        <v>0</v>
      </c>
      <c r="I834" s="3">
        <f t="shared" si="405"/>
        <v>0</v>
      </c>
    </row>
    <row r="835" spans="1:9" hidden="1" x14ac:dyDescent="0.2">
      <c r="A835" s="26" t="s">
        <v>11</v>
      </c>
      <c r="B835" s="50" t="s">
        <v>12</v>
      </c>
      <c r="C835" s="24">
        <v>0</v>
      </c>
      <c r="D835" s="24">
        <f t="shared" ref="D835:H835" si="431">SUM(D836:D838)</f>
        <v>0</v>
      </c>
      <c r="E835" s="24">
        <f t="shared" si="431"/>
        <v>0</v>
      </c>
      <c r="F835" s="24">
        <f t="shared" si="431"/>
        <v>0</v>
      </c>
      <c r="G835" s="24">
        <f t="shared" si="431"/>
        <v>0</v>
      </c>
      <c r="H835" s="25">
        <f t="shared" si="431"/>
        <v>0</v>
      </c>
      <c r="I835" s="3">
        <f t="shared" si="405"/>
        <v>0</v>
      </c>
    </row>
    <row r="836" spans="1:9" hidden="1" x14ac:dyDescent="0.2">
      <c r="A836" s="27" t="s">
        <v>13</v>
      </c>
      <c r="B836" s="51" t="s">
        <v>14</v>
      </c>
      <c r="C836" s="21">
        <v>0</v>
      </c>
      <c r="D836" s="21"/>
      <c r="E836" s="21">
        <f t="shared" ref="E836:E838" si="432">SUM(C836,D836)</f>
        <v>0</v>
      </c>
      <c r="F836" s="21"/>
      <c r="G836" s="21"/>
      <c r="H836" s="22"/>
      <c r="I836" s="3">
        <f t="shared" si="405"/>
        <v>0</v>
      </c>
    </row>
    <row r="837" spans="1:9" hidden="1" x14ac:dyDescent="0.2">
      <c r="A837" s="27" t="s">
        <v>15</v>
      </c>
      <c r="B837" s="52" t="s">
        <v>16</v>
      </c>
      <c r="C837" s="21">
        <v>0</v>
      </c>
      <c r="D837" s="21"/>
      <c r="E837" s="21">
        <f t="shared" si="432"/>
        <v>0</v>
      </c>
      <c r="F837" s="21"/>
      <c r="G837" s="21"/>
      <c r="H837" s="22"/>
      <c r="I837" s="3">
        <f t="shared" si="405"/>
        <v>0</v>
      </c>
    </row>
    <row r="838" spans="1:9" hidden="1" x14ac:dyDescent="0.2">
      <c r="A838" s="27" t="s">
        <v>17</v>
      </c>
      <c r="B838" s="52" t="s">
        <v>18</v>
      </c>
      <c r="C838" s="21">
        <v>0</v>
      </c>
      <c r="D838" s="21"/>
      <c r="E838" s="21">
        <f t="shared" si="432"/>
        <v>0</v>
      </c>
      <c r="F838" s="21"/>
      <c r="G838" s="21"/>
      <c r="H838" s="22"/>
      <c r="I838" s="3">
        <f t="shared" si="405"/>
        <v>0</v>
      </c>
    </row>
    <row r="839" spans="1:9" hidden="1" x14ac:dyDescent="0.2">
      <c r="A839" s="26" t="s">
        <v>19</v>
      </c>
      <c r="B839" s="53" t="s">
        <v>20</v>
      </c>
      <c r="C839" s="24">
        <v>0</v>
      </c>
      <c r="D839" s="24">
        <f t="shared" ref="D839:H839" si="433">SUM(D840:D842)</f>
        <v>0</v>
      </c>
      <c r="E839" s="24">
        <f t="shared" si="433"/>
        <v>0</v>
      </c>
      <c r="F839" s="24">
        <f t="shared" si="433"/>
        <v>0</v>
      </c>
      <c r="G839" s="24">
        <f t="shared" si="433"/>
        <v>0</v>
      </c>
      <c r="H839" s="25">
        <f t="shared" si="433"/>
        <v>0</v>
      </c>
      <c r="I839" s="3">
        <f t="shared" si="405"/>
        <v>0</v>
      </c>
    </row>
    <row r="840" spans="1:9" hidden="1" x14ac:dyDescent="0.2">
      <c r="A840" s="27" t="s">
        <v>13</v>
      </c>
      <c r="B840" s="52" t="s">
        <v>21</v>
      </c>
      <c r="C840" s="21">
        <v>0</v>
      </c>
      <c r="D840" s="21"/>
      <c r="E840" s="21">
        <f t="shared" ref="E840:E842" si="434">SUM(C840,D840)</f>
        <v>0</v>
      </c>
      <c r="F840" s="21"/>
      <c r="G840" s="21"/>
      <c r="H840" s="22"/>
      <c r="I840" s="3">
        <f t="shared" si="405"/>
        <v>0</v>
      </c>
    </row>
    <row r="841" spans="1:9" hidden="1" x14ac:dyDescent="0.2">
      <c r="A841" s="27" t="s">
        <v>15</v>
      </c>
      <c r="B841" s="52" t="s">
        <v>22</v>
      </c>
      <c r="C841" s="21">
        <v>0</v>
      </c>
      <c r="D841" s="21"/>
      <c r="E841" s="21">
        <f t="shared" si="434"/>
        <v>0</v>
      </c>
      <c r="F841" s="21"/>
      <c r="G841" s="21"/>
      <c r="H841" s="22"/>
      <c r="I841" s="3">
        <f t="shared" si="405"/>
        <v>0</v>
      </c>
    </row>
    <row r="842" spans="1:9" hidden="1" x14ac:dyDescent="0.2">
      <c r="A842" s="27" t="s">
        <v>17</v>
      </c>
      <c r="B842" s="52" t="s">
        <v>23</v>
      </c>
      <c r="C842" s="21">
        <v>0</v>
      </c>
      <c r="D842" s="21"/>
      <c r="E842" s="21">
        <f t="shared" si="434"/>
        <v>0</v>
      </c>
      <c r="F842" s="21"/>
      <c r="G842" s="21"/>
      <c r="H842" s="22"/>
      <c r="I842" s="3">
        <f t="shared" si="405"/>
        <v>0</v>
      </c>
    </row>
    <row r="843" spans="1:9" hidden="1" x14ac:dyDescent="0.2">
      <c r="A843" s="26" t="s">
        <v>24</v>
      </c>
      <c r="B843" s="53" t="s">
        <v>25</v>
      </c>
      <c r="C843" s="24">
        <v>0</v>
      </c>
      <c r="D843" s="24">
        <f t="shared" ref="D843:H843" si="435">SUM(D844:D846)</f>
        <v>0</v>
      </c>
      <c r="E843" s="24">
        <f t="shared" si="435"/>
        <v>0</v>
      </c>
      <c r="F843" s="24">
        <f t="shared" si="435"/>
        <v>0</v>
      </c>
      <c r="G843" s="24">
        <f t="shared" si="435"/>
        <v>0</v>
      </c>
      <c r="H843" s="25">
        <f t="shared" si="435"/>
        <v>0</v>
      </c>
      <c r="I843" s="3">
        <f t="shared" si="405"/>
        <v>0</v>
      </c>
    </row>
    <row r="844" spans="1:9" hidden="1" x14ac:dyDescent="0.2">
      <c r="A844" s="27" t="s">
        <v>13</v>
      </c>
      <c r="B844" s="52" t="s">
        <v>26</v>
      </c>
      <c r="C844" s="21">
        <v>0</v>
      </c>
      <c r="D844" s="21"/>
      <c r="E844" s="21">
        <f t="shared" ref="E844:E846" si="436">SUM(C844,D844)</f>
        <v>0</v>
      </c>
      <c r="F844" s="21"/>
      <c r="G844" s="21"/>
      <c r="H844" s="22"/>
      <c r="I844" s="3">
        <f t="shared" si="405"/>
        <v>0</v>
      </c>
    </row>
    <row r="845" spans="1:9" hidden="1" x14ac:dyDescent="0.2">
      <c r="A845" s="27" t="s">
        <v>15</v>
      </c>
      <c r="B845" s="52" t="s">
        <v>27</v>
      </c>
      <c r="C845" s="21">
        <v>0</v>
      </c>
      <c r="D845" s="21"/>
      <c r="E845" s="21">
        <f t="shared" si="436"/>
        <v>0</v>
      </c>
      <c r="F845" s="21"/>
      <c r="G845" s="21"/>
      <c r="H845" s="22"/>
      <c r="I845" s="3">
        <f t="shared" si="405"/>
        <v>0</v>
      </c>
    </row>
    <row r="846" spans="1:9" hidden="1" x14ac:dyDescent="0.2">
      <c r="A846" s="27" t="s">
        <v>17</v>
      </c>
      <c r="B846" s="52" t="s">
        <v>28</v>
      </c>
      <c r="C846" s="21">
        <v>0</v>
      </c>
      <c r="D846" s="21"/>
      <c r="E846" s="21">
        <f t="shared" si="436"/>
        <v>0</v>
      </c>
      <c r="F846" s="21"/>
      <c r="G846" s="21"/>
      <c r="H846" s="22"/>
      <c r="I846" s="3">
        <f t="shared" ref="I846:I909" si="437">SUM(E846:H846)</f>
        <v>0</v>
      </c>
    </row>
    <row r="847" spans="1:9" x14ac:dyDescent="0.2">
      <c r="A847" s="33" t="s">
        <v>80</v>
      </c>
      <c r="B847" s="64"/>
      <c r="C847" s="34">
        <v>95</v>
      </c>
      <c r="D847" s="34">
        <f t="shared" ref="D847:H847" si="438">SUM(D848,D851,D874)</f>
        <v>0</v>
      </c>
      <c r="E847" s="34">
        <f t="shared" si="438"/>
        <v>95</v>
      </c>
      <c r="F847" s="34">
        <f t="shared" si="438"/>
        <v>0</v>
      </c>
      <c r="G847" s="34">
        <f t="shared" si="438"/>
        <v>0</v>
      </c>
      <c r="H847" s="35">
        <f t="shared" si="438"/>
        <v>0</v>
      </c>
      <c r="I847" s="3">
        <f t="shared" si="437"/>
        <v>95</v>
      </c>
    </row>
    <row r="848" spans="1:9" x14ac:dyDescent="0.2">
      <c r="A848" s="31" t="s">
        <v>30</v>
      </c>
      <c r="B848" s="55">
        <v>20</v>
      </c>
      <c r="C848" s="24">
        <v>2</v>
      </c>
      <c r="D848" s="24">
        <f t="shared" ref="D848:H848" si="439">SUM(D849)</f>
        <v>0</v>
      </c>
      <c r="E848" s="24">
        <f t="shared" si="439"/>
        <v>2</v>
      </c>
      <c r="F848" s="24">
        <f t="shared" si="439"/>
        <v>0</v>
      </c>
      <c r="G848" s="24">
        <f t="shared" si="439"/>
        <v>0</v>
      </c>
      <c r="H848" s="25">
        <f t="shared" si="439"/>
        <v>0</v>
      </c>
      <c r="I848" s="3">
        <f t="shared" si="437"/>
        <v>2</v>
      </c>
    </row>
    <row r="849" spans="1:9" x14ac:dyDescent="0.2">
      <c r="A849" s="27" t="s">
        <v>31</v>
      </c>
      <c r="B849" s="56" t="s">
        <v>32</v>
      </c>
      <c r="C849" s="21">
        <v>2</v>
      </c>
      <c r="D849" s="21"/>
      <c r="E849" s="21">
        <f>C849+D849</f>
        <v>2</v>
      </c>
      <c r="F849" s="21"/>
      <c r="G849" s="21"/>
      <c r="H849" s="22"/>
      <c r="I849" s="3">
        <f t="shared" si="437"/>
        <v>2</v>
      </c>
    </row>
    <row r="850" spans="1:9" hidden="1" x14ac:dyDescent="0.2">
      <c r="A850" s="27"/>
      <c r="B850" s="51"/>
      <c r="C850" s="21"/>
      <c r="D850" s="21"/>
      <c r="E850" s="21"/>
      <c r="F850" s="21"/>
      <c r="G850" s="21"/>
      <c r="H850" s="22"/>
      <c r="I850" s="3">
        <f t="shared" si="437"/>
        <v>0</v>
      </c>
    </row>
    <row r="851" spans="1:9" ht="25.5" x14ac:dyDescent="0.2">
      <c r="A851" s="31" t="s">
        <v>33</v>
      </c>
      <c r="B851" s="57">
        <v>58</v>
      </c>
      <c r="C851" s="24">
        <v>93</v>
      </c>
      <c r="D851" s="24">
        <f t="shared" ref="D851:H851" si="440">SUM(D852,D859,D866)</f>
        <v>0</v>
      </c>
      <c r="E851" s="24">
        <f t="shared" si="440"/>
        <v>93</v>
      </c>
      <c r="F851" s="24">
        <f t="shared" si="440"/>
        <v>0</v>
      </c>
      <c r="G851" s="24">
        <f t="shared" si="440"/>
        <v>0</v>
      </c>
      <c r="H851" s="25">
        <f t="shared" si="440"/>
        <v>0</v>
      </c>
      <c r="I851" s="3">
        <f t="shared" si="437"/>
        <v>93</v>
      </c>
    </row>
    <row r="852" spans="1:9" hidden="1" x14ac:dyDescent="0.2">
      <c r="A852" s="31" t="s">
        <v>34</v>
      </c>
      <c r="B852" s="58" t="s">
        <v>35</v>
      </c>
      <c r="C852" s="24">
        <v>0</v>
      </c>
      <c r="D852" s="24">
        <f t="shared" ref="D852:H852" si="441">SUM(D856,D857,D858)</f>
        <v>0</v>
      </c>
      <c r="E852" s="24">
        <f t="shared" si="441"/>
        <v>0</v>
      </c>
      <c r="F852" s="24">
        <f t="shared" si="441"/>
        <v>0</v>
      </c>
      <c r="G852" s="24">
        <f t="shared" si="441"/>
        <v>0</v>
      </c>
      <c r="H852" s="25">
        <f t="shared" si="441"/>
        <v>0</v>
      </c>
      <c r="I852" s="3">
        <f t="shared" si="437"/>
        <v>0</v>
      </c>
    </row>
    <row r="853" spans="1:9" hidden="1" x14ac:dyDescent="0.2">
      <c r="A853" s="32" t="s">
        <v>1</v>
      </c>
      <c r="B853" s="59"/>
      <c r="C853" s="24"/>
      <c r="D853" s="24"/>
      <c r="E853" s="24"/>
      <c r="F853" s="24"/>
      <c r="G853" s="24"/>
      <c r="H853" s="25"/>
      <c r="I853" s="3">
        <f t="shared" si="437"/>
        <v>0</v>
      </c>
    </row>
    <row r="854" spans="1:9" hidden="1" x14ac:dyDescent="0.2">
      <c r="A854" s="32" t="s">
        <v>36</v>
      </c>
      <c r="B854" s="59"/>
      <c r="C854" s="24">
        <v>0</v>
      </c>
      <c r="D854" s="24">
        <f t="shared" ref="D854:H854" si="442">D856+D857+D858-D855</f>
        <v>0</v>
      </c>
      <c r="E854" s="24">
        <f t="shared" si="442"/>
        <v>0</v>
      </c>
      <c r="F854" s="24">
        <f t="shared" si="442"/>
        <v>0</v>
      </c>
      <c r="G854" s="24">
        <f t="shared" si="442"/>
        <v>0</v>
      </c>
      <c r="H854" s="25">
        <f t="shared" si="442"/>
        <v>0</v>
      </c>
      <c r="I854" s="3">
        <f t="shared" si="437"/>
        <v>0</v>
      </c>
    </row>
    <row r="855" spans="1:9" hidden="1" x14ac:dyDescent="0.2">
      <c r="A855" s="32" t="s">
        <v>37</v>
      </c>
      <c r="B855" s="59"/>
      <c r="C855" s="24">
        <v>0</v>
      </c>
      <c r="D855" s="24"/>
      <c r="E855" s="24">
        <f t="shared" ref="E855:E858" si="443">C855+D855</f>
        <v>0</v>
      </c>
      <c r="F855" s="24"/>
      <c r="G855" s="24"/>
      <c r="H855" s="25"/>
      <c r="I855" s="3">
        <f t="shared" si="437"/>
        <v>0</v>
      </c>
    </row>
    <row r="856" spans="1:9" hidden="1" x14ac:dyDescent="0.2">
      <c r="A856" s="20" t="s">
        <v>38</v>
      </c>
      <c r="B856" s="60" t="s">
        <v>39</v>
      </c>
      <c r="C856" s="21">
        <v>0</v>
      </c>
      <c r="D856" s="21"/>
      <c r="E856" s="21">
        <f t="shared" si="443"/>
        <v>0</v>
      </c>
      <c r="F856" s="21"/>
      <c r="G856" s="21"/>
      <c r="H856" s="22"/>
      <c r="I856" s="3">
        <f t="shared" si="437"/>
        <v>0</v>
      </c>
    </row>
    <row r="857" spans="1:9" hidden="1" x14ac:dyDescent="0.2">
      <c r="A857" s="20" t="s">
        <v>40</v>
      </c>
      <c r="B857" s="60" t="s">
        <v>41</v>
      </c>
      <c r="C857" s="21">
        <v>0</v>
      </c>
      <c r="D857" s="21"/>
      <c r="E857" s="21">
        <f t="shared" si="443"/>
        <v>0</v>
      </c>
      <c r="F857" s="21"/>
      <c r="G857" s="21"/>
      <c r="H857" s="22"/>
      <c r="I857" s="3">
        <f t="shared" si="437"/>
        <v>0</v>
      </c>
    </row>
    <row r="858" spans="1:9" hidden="1" x14ac:dyDescent="0.2">
      <c r="A858" s="20" t="s">
        <v>42</v>
      </c>
      <c r="B858" s="61" t="s">
        <v>43</v>
      </c>
      <c r="C858" s="21">
        <v>0</v>
      </c>
      <c r="D858" s="21"/>
      <c r="E858" s="21">
        <f t="shared" si="443"/>
        <v>0</v>
      </c>
      <c r="F858" s="21"/>
      <c r="G858" s="21"/>
      <c r="H858" s="22"/>
      <c r="I858" s="3">
        <f t="shared" si="437"/>
        <v>0</v>
      </c>
    </row>
    <row r="859" spans="1:9" hidden="1" x14ac:dyDescent="0.2">
      <c r="A859" s="31" t="s">
        <v>44</v>
      </c>
      <c r="B859" s="62" t="s">
        <v>45</v>
      </c>
      <c r="C859" s="24">
        <v>0</v>
      </c>
      <c r="D859" s="24">
        <f t="shared" ref="D859:H859" si="444">SUM(D863,D864,D865)</f>
        <v>0</v>
      </c>
      <c r="E859" s="24">
        <f t="shared" si="444"/>
        <v>0</v>
      </c>
      <c r="F859" s="24">
        <f t="shared" si="444"/>
        <v>0</v>
      </c>
      <c r="G859" s="24">
        <f t="shared" si="444"/>
        <v>0</v>
      </c>
      <c r="H859" s="25">
        <f t="shared" si="444"/>
        <v>0</v>
      </c>
      <c r="I859" s="3">
        <f t="shared" si="437"/>
        <v>0</v>
      </c>
    </row>
    <row r="860" spans="1:9" hidden="1" x14ac:dyDescent="0.2">
      <c r="A860" s="82" t="s">
        <v>1</v>
      </c>
      <c r="B860" s="62"/>
      <c r="C860" s="24"/>
      <c r="D860" s="24"/>
      <c r="E860" s="24"/>
      <c r="F860" s="24"/>
      <c r="G860" s="24"/>
      <c r="H860" s="25"/>
      <c r="I860" s="3">
        <f t="shared" si="437"/>
        <v>0</v>
      </c>
    </row>
    <row r="861" spans="1:9" hidden="1" x14ac:dyDescent="0.2">
      <c r="A861" s="32" t="s">
        <v>36</v>
      </c>
      <c r="B861" s="59"/>
      <c r="C861" s="24">
        <v>0</v>
      </c>
      <c r="D861" s="24">
        <f t="shared" ref="D861:H861" si="445">D863+D864+D865-D862</f>
        <v>0</v>
      </c>
      <c r="E861" s="24">
        <f t="shared" si="445"/>
        <v>0</v>
      </c>
      <c r="F861" s="24">
        <f t="shared" si="445"/>
        <v>0</v>
      </c>
      <c r="G861" s="24">
        <f t="shared" si="445"/>
        <v>0</v>
      </c>
      <c r="H861" s="25">
        <f t="shared" si="445"/>
        <v>0</v>
      </c>
      <c r="I861" s="3">
        <f t="shared" si="437"/>
        <v>0</v>
      </c>
    </row>
    <row r="862" spans="1:9" hidden="1" x14ac:dyDescent="0.2">
      <c r="A862" s="32" t="s">
        <v>37</v>
      </c>
      <c r="B862" s="59"/>
      <c r="C862" s="24">
        <v>0</v>
      </c>
      <c r="D862" s="24"/>
      <c r="E862" s="24">
        <f t="shared" ref="E862:E865" si="446">C862+D862</f>
        <v>0</v>
      </c>
      <c r="F862" s="24"/>
      <c r="G862" s="24"/>
      <c r="H862" s="25"/>
      <c r="I862" s="3">
        <f t="shared" si="437"/>
        <v>0</v>
      </c>
    </row>
    <row r="863" spans="1:9" hidden="1" x14ac:dyDescent="0.2">
      <c r="A863" s="20" t="s">
        <v>38</v>
      </c>
      <c r="B863" s="61" t="s">
        <v>46</v>
      </c>
      <c r="C863" s="21">
        <v>0</v>
      </c>
      <c r="D863" s="21"/>
      <c r="E863" s="21">
        <f t="shared" si="446"/>
        <v>0</v>
      </c>
      <c r="F863" s="21"/>
      <c r="G863" s="21"/>
      <c r="H863" s="22"/>
      <c r="I863" s="3">
        <f t="shared" si="437"/>
        <v>0</v>
      </c>
    </row>
    <row r="864" spans="1:9" hidden="1" x14ac:dyDescent="0.2">
      <c r="A864" s="20" t="s">
        <v>40</v>
      </c>
      <c r="B864" s="61" t="s">
        <v>47</v>
      </c>
      <c r="C864" s="21">
        <v>0</v>
      </c>
      <c r="D864" s="21"/>
      <c r="E864" s="21">
        <f t="shared" si="446"/>
        <v>0</v>
      </c>
      <c r="F864" s="21"/>
      <c r="G864" s="21"/>
      <c r="H864" s="22"/>
      <c r="I864" s="3">
        <f t="shared" si="437"/>
        <v>0</v>
      </c>
    </row>
    <row r="865" spans="1:11" hidden="1" x14ac:dyDescent="0.2">
      <c r="A865" s="20" t="s">
        <v>42</v>
      </c>
      <c r="B865" s="61" t="s">
        <v>48</v>
      </c>
      <c r="C865" s="21">
        <v>0</v>
      </c>
      <c r="D865" s="21"/>
      <c r="E865" s="21">
        <f t="shared" si="446"/>
        <v>0</v>
      </c>
      <c r="F865" s="21"/>
      <c r="G865" s="21"/>
      <c r="H865" s="22"/>
      <c r="I865" s="3">
        <f t="shared" si="437"/>
        <v>0</v>
      </c>
    </row>
    <row r="866" spans="1:11" x14ac:dyDescent="0.2">
      <c r="A866" s="31" t="s">
        <v>49</v>
      </c>
      <c r="B866" s="63" t="s">
        <v>50</v>
      </c>
      <c r="C866" s="24">
        <v>93</v>
      </c>
      <c r="D866" s="24">
        <f t="shared" ref="D866:H866" si="447">SUM(D870,D871,D872)</f>
        <v>0</v>
      </c>
      <c r="E866" s="24">
        <f t="shared" si="447"/>
        <v>93</v>
      </c>
      <c r="F866" s="24">
        <f t="shared" si="447"/>
        <v>0</v>
      </c>
      <c r="G866" s="24">
        <f t="shared" si="447"/>
        <v>0</v>
      </c>
      <c r="H866" s="25">
        <f t="shared" si="447"/>
        <v>0</v>
      </c>
      <c r="I866" s="3">
        <f t="shared" si="437"/>
        <v>93</v>
      </c>
    </row>
    <row r="867" spans="1:11" hidden="1" x14ac:dyDescent="0.2">
      <c r="A867" s="82" t="s">
        <v>1</v>
      </c>
      <c r="B867" s="63"/>
      <c r="C867" s="24"/>
      <c r="D867" s="24"/>
      <c r="E867" s="24"/>
      <c r="F867" s="24"/>
      <c r="G867" s="24"/>
      <c r="H867" s="25"/>
      <c r="I867" s="3">
        <f t="shared" si="437"/>
        <v>0</v>
      </c>
    </row>
    <row r="868" spans="1:11" s="40" customFormat="1" x14ac:dyDescent="0.2">
      <c r="A868" s="32" t="s">
        <v>36</v>
      </c>
      <c r="B868" s="59"/>
      <c r="C868" s="41">
        <v>93</v>
      </c>
      <c r="D868" s="41">
        <f t="shared" ref="D868:H868" si="448">D870+D871+D872-D869</f>
        <v>0</v>
      </c>
      <c r="E868" s="41">
        <f t="shared" si="448"/>
        <v>93</v>
      </c>
      <c r="F868" s="41">
        <f t="shared" si="448"/>
        <v>0</v>
      </c>
      <c r="G868" s="41">
        <f t="shared" si="448"/>
        <v>0</v>
      </c>
      <c r="H868" s="42">
        <f t="shared" si="448"/>
        <v>0</v>
      </c>
      <c r="I868" s="39">
        <f t="shared" si="437"/>
        <v>93</v>
      </c>
    </row>
    <row r="869" spans="1:11" s="40" customFormat="1" hidden="1" x14ac:dyDescent="0.2">
      <c r="A869" s="32" t="s">
        <v>37</v>
      </c>
      <c r="B869" s="59"/>
      <c r="C869" s="41">
        <v>0</v>
      </c>
      <c r="D869" s="41"/>
      <c r="E869" s="41">
        <f t="shared" ref="E869:E872" si="449">C869+D869</f>
        <v>0</v>
      </c>
      <c r="F869" s="41"/>
      <c r="G869" s="41"/>
      <c r="H869" s="42"/>
      <c r="I869" s="39">
        <f t="shared" si="437"/>
        <v>0</v>
      </c>
    </row>
    <row r="870" spans="1:11" x14ac:dyDescent="0.2">
      <c r="A870" s="20" t="s">
        <v>38</v>
      </c>
      <c r="B870" s="61" t="s">
        <v>51</v>
      </c>
      <c r="C870" s="21">
        <v>9</v>
      </c>
      <c r="D870" s="21"/>
      <c r="E870" s="21">
        <f t="shared" si="449"/>
        <v>9</v>
      </c>
      <c r="F870" s="21"/>
      <c r="G870" s="21"/>
      <c r="H870" s="22"/>
      <c r="I870" s="3">
        <f t="shared" si="437"/>
        <v>9</v>
      </c>
      <c r="J870" s="2">
        <v>0.05</v>
      </c>
      <c r="K870" s="2">
        <v>0.05</v>
      </c>
    </row>
    <row r="871" spans="1:11" x14ac:dyDescent="0.2">
      <c r="A871" s="20" t="s">
        <v>40</v>
      </c>
      <c r="B871" s="61" t="s">
        <v>52</v>
      </c>
      <c r="C871" s="21">
        <v>84</v>
      </c>
      <c r="D871" s="21"/>
      <c r="E871" s="21">
        <f t="shared" si="449"/>
        <v>84</v>
      </c>
      <c r="F871" s="21"/>
      <c r="G871" s="21"/>
      <c r="H871" s="22"/>
      <c r="I871" s="3">
        <f t="shared" si="437"/>
        <v>84</v>
      </c>
      <c r="J871" s="2">
        <v>0.9</v>
      </c>
    </row>
    <row r="872" spans="1:11" hidden="1" x14ac:dyDescent="0.2">
      <c r="A872" s="20" t="s">
        <v>42</v>
      </c>
      <c r="B872" s="61" t="s">
        <v>53</v>
      </c>
      <c r="C872" s="21">
        <v>0</v>
      </c>
      <c r="D872" s="21"/>
      <c r="E872" s="21">
        <f t="shared" si="449"/>
        <v>0</v>
      </c>
      <c r="F872" s="21"/>
      <c r="G872" s="21"/>
      <c r="H872" s="22"/>
      <c r="I872" s="3">
        <f t="shared" si="437"/>
        <v>0</v>
      </c>
    </row>
    <row r="873" spans="1:11" hidden="1" x14ac:dyDescent="0.2">
      <c r="A873" s="83"/>
      <c r="B873" s="95"/>
      <c r="C873" s="21"/>
      <c r="D873" s="21"/>
      <c r="E873" s="21"/>
      <c r="F873" s="21"/>
      <c r="G873" s="21"/>
      <c r="H873" s="22"/>
      <c r="I873" s="3">
        <f t="shared" si="437"/>
        <v>0</v>
      </c>
    </row>
    <row r="874" spans="1:11" hidden="1" x14ac:dyDescent="0.2">
      <c r="A874" s="26" t="s">
        <v>54</v>
      </c>
      <c r="B874" s="63" t="s">
        <v>55</v>
      </c>
      <c r="C874" s="24">
        <v>0</v>
      </c>
      <c r="D874" s="24"/>
      <c r="E874" s="24">
        <f>C874+D874</f>
        <v>0</v>
      </c>
      <c r="F874" s="24"/>
      <c r="G874" s="24"/>
      <c r="H874" s="25"/>
      <c r="I874" s="3">
        <f t="shared" si="437"/>
        <v>0</v>
      </c>
    </row>
    <row r="875" spans="1:11" hidden="1" x14ac:dyDescent="0.2">
      <c r="A875" s="83"/>
      <c r="B875" s="95"/>
      <c r="C875" s="21"/>
      <c r="D875" s="21"/>
      <c r="E875" s="21"/>
      <c r="F875" s="21"/>
      <c r="G875" s="21"/>
      <c r="H875" s="22"/>
      <c r="I875" s="3">
        <f t="shared" si="437"/>
        <v>0</v>
      </c>
    </row>
    <row r="876" spans="1:11" hidden="1" x14ac:dyDescent="0.2">
      <c r="A876" s="26" t="s">
        <v>56</v>
      </c>
      <c r="B876" s="63"/>
      <c r="C876" s="24">
        <v>0</v>
      </c>
      <c r="D876" s="24">
        <f t="shared" ref="D876:H876" si="450">D829-D847</f>
        <v>0</v>
      </c>
      <c r="E876" s="24">
        <f t="shared" si="450"/>
        <v>0</v>
      </c>
      <c r="F876" s="24">
        <f t="shared" si="450"/>
        <v>0</v>
      </c>
      <c r="G876" s="24">
        <f t="shared" si="450"/>
        <v>0</v>
      </c>
      <c r="H876" s="25">
        <f t="shared" si="450"/>
        <v>0</v>
      </c>
      <c r="I876" s="3">
        <f t="shared" si="437"/>
        <v>0</v>
      </c>
    </row>
    <row r="877" spans="1:11" hidden="1" x14ac:dyDescent="0.2">
      <c r="A877" s="81"/>
      <c r="B877" s="95"/>
      <c r="C877" s="21"/>
      <c r="D877" s="21"/>
      <c r="E877" s="21"/>
      <c r="F877" s="21"/>
      <c r="G877" s="21"/>
      <c r="H877" s="22"/>
      <c r="I877" s="3">
        <f t="shared" si="437"/>
        <v>0</v>
      </c>
    </row>
    <row r="878" spans="1:11" s="6" customFormat="1" ht="63.75" x14ac:dyDescent="0.2">
      <c r="A878" s="77" t="s">
        <v>75</v>
      </c>
      <c r="B878" s="78"/>
      <c r="C878" s="79">
        <v>344</v>
      </c>
      <c r="D878" s="79">
        <f t="shared" ref="D878:H878" si="451">D879</f>
        <v>0</v>
      </c>
      <c r="E878" s="79">
        <f t="shared" si="451"/>
        <v>344</v>
      </c>
      <c r="F878" s="79">
        <f t="shared" si="451"/>
        <v>0</v>
      </c>
      <c r="G878" s="79">
        <f t="shared" si="451"/>
        <v>0</v>
      </c>
      <c r="H878" s="80">
        <f t="shared" si="451"/>
        <v>0</v>
      </c>
      <c r="I878" s="19">
        <f t="shared" si="437"/>
        <v>344</v>
      </c>
    </row>
    <row r="879" spans="1:11" s="40" customFormat="1" x14ac:dyDescent="0.2">
      <c r="A879" s="36" t="s">
        <v>61</v>
      </c>
      <c r="B879" s="65"/>
      <c r="C879" s="37">
        <v>344</v>
      </c>
      <c r="D879" s="37">
        <f t="shared" ref="D879:H879" si="452">SUM(D880,D881,D882,D883)</f>
        <v>0</v>
      </c>
      <c r="E879" s="37">
        <f t="shared" si="452"/>
        <v>344</v>
      </c>
      <c r="F879" s="37">
        <f t="shared" si="452"/>
        <v>0</v>
      </c>
      <c r="G879" s="37">
        <f t="shared" si="452"/>
        <v>0</v>
      </c>
      <c r="H879" s="38">
        <f t="shared" si="452"/>
        <v>0</v>
      </c>
      <c r="I879" s="39">
        <f t="shared" si="437"/>
        <v>344</v>
      </c>
    </row>
    <row r="880" spans="1:11" x14ac:dyDescent="0.2">
      <c r="A880" s="20" t="s">
        <v>6</v>
      </c>
      <c r="B880" s="48"/>
      <c r="C880" s="21">
        <v>344</v>
      </c>
      <c r="D880" s="21"/>
      <c r="E880" s="21">
        <f>SUM(C880,D880)</f>
        <v>344</v>
      </c>
      <c r="F880" s="21"/>
      <c r="G880" s="21"/>
      <c r="H880" s="22"/>
      <c r="I880" s="3">
        <f t="shared" si="437"/>
        <v>344</v>
      </c>
    </row>
    <row r="881" spans="1:9" hidden="1" x14ac:dyDescent="0.2">
      <c r="A881" s="20" t="s">
        <v>7</v>
      </c>
      <c r="B881" s="94"/>
      <c r="C881" s="21">
        <v>0</v>
      </c>
      <c r="D881" s="21"/>
      <c r="E881" s="21">
        <f t="shared" ref="E881:E882" si="453">SUM(C881,D881)</f>
        <v>0</v>
      </c>
      <c r="F881" s="21"/>
      <c r="G881" s="21"/>
      <c r="H881" s="22"/>
      <c r="I881" s="3">
        <f t="shared" si="437"/>
        <v>0</v>
      </c>
    </row>
    <row r="882" spans="1:9" ht="38.25" hidden="1" x14ac:dyDescent="0.2">
      <c r="A882" s="20" t="s">
        <v>8</v>
      </c>
      <c r="B882" s="48">
        <v>420269</v>
      </c>
      <c r="C882" s="21">
        <v>0</v>
      </c>
      <c r="D882" s="21"/>
      <c r="E882" s="21">
        <f t="shared" si="453"/>
        <v>0</v>
      </c>
      <c r="F882" s="21"/>
      <c r="G882" s="21"/>
      <c r="H882" s="22"/>
      <c r="I882" s="3">
        <f t="shared" si="437"/>
        <v>0</v>
      </c>
    </row>
    <row r="883" spans="1:9" ht="25.5" hidden="1" x14ac:dyDescent="0.2">
      <c r="A883" s="23" t="s">
        <v>9</v>
      </c>
      <c r="B883" s="49" t="s">
        <v>10</v>
      </c>
      <c r="C883" s="24">
        <v>0</v>
      </c>
      <c r="D883" s="24">
        <f t="shared" ref="D883:H883" si="454">SUM(D884,D888,D892)</f>
        <v>0</v>
      </c>
      <c r="E883" s="24">
        <f t="shared" si="454"/>
        <v>0</v>
      </c>
      <c r="F883" s="24">
        <f t="shared" si="454"/>
        <v>0</v>
      </c>
      <c r="G883" s="24">
        <f t="shared" si="454"/>
        <v>0</v>
      </c>
      <c r="H883" s="25">
        <f t="shared" si="454"/>
        <v>0</v>
      </c>
      <c r="I883" s="3">
        <f t="shared" si="437"/>
        <v>0</v>
      </c>
    </row>
    <row r="884" spans="1:9" hidden="1" x14ac:dyDescent="0.2">
      <c r="A884" s="26" t="s">
        <v>11</v>
      </c>
      <c r="B884" s="50" t="s">
        <v>12</v>
      </c>
      <c r="C884" s="24">
        <v>0</v>
      </c>
      <c r="D884" s="24">
        <f t="shared" ref="D884:H884" si="455">SUM(D885:D887)</f>
        <v>0</v>
      </c>
      <c r="E884" s="24">
        <f t="shared" si="455"/>
        <v>0</v>
      </c>
      <c r="F884" s="24">
        <f t="shared" si="455"/>
        <v>0</v>
      </c>
      <c r="G884" s="24">
        <f t="shared" si="455"/>
        <v>0</v>
      </c>
      <c r="H884" s="25">
        <f t="shared" si="455"/>
        <v>0</v>
      </c>
      <c r="I884" s="3">
        <f t="shared" si="437"/>
        <v>0</v>
      </c>
    </row>
    <row r="885" spans="1:9" hidden="1" x14ac:dyDescent="0.2">
      <c r="A885" s="27" t="s">
        <v>13</v>
      </c>
      <c r="B885" s="51" t="s">
        <v>14</v>
      </c>
      <c r="C885" s="21">
        <v>0</v>
      </c>
      <c r="D885" s="21"/>
      <c r="E885" s="21">
        <f t="shared" ref="E885:E887" si="456">SUM(C885,D885)</f>
        <v>0</v>
      </c>
      <c r="F885" s="21"/>
      <c r="G885" s="21"/>
      <c r="H885" s="22"/>
      <c r="I885" s="3">
        <f t="shared" si="437"/>
        <v>0</v>
      </c>
    </row>
    <row r="886" spans="1:9" hidden="1" x14ac:dyDescent="0.2">
      <c r="A886" s="27" t="s">
        <v>15</v>
      </c>
      <c r="B886" s="52" t="s">
        <v>16</v>
      </c>
      <c r="C886" s="21">
        <v>0</v>
      </c>
      <c r="D886" s="21"/>
      <c r="E886" s="21">
        <f t="shared" si="456"/>
        <v>0</v>
      </c>
      <c r="F886" s="21"/>
      <c r="G886" s="21"/>
      <c r="H886" s="22"/>
      <c r="I886" s="3">
        <f t="shared" si="437"/>
        <v>0</v>
      </c>
    </row>
    <row r="887" spans="1:9" hidden="1" x14ac:dyDescent="0.2">
      <c r="A887" s="27" t="s">
        <v>17</v>
      </c>
      <c r="B887" s="52" t="s">
        <v>18</v>
      </c>
      <c r="C887" s="21">
        <v>0</v>
      </c>
      <c r="D887" s="21"/>
      <c r="E887" s="21">
        <f t="shared" si="456"/>
        <v>0</v>
      </c>
      <c r="F887" s="21"/>
      <c r="G887" s="21"/>
      <c r="H887" s="22"/>
      <c r="I887" s="3">
        <f t="shared" si="437"/>
        <v>0</v>
      </c>
    </row>
    <row r="888" spans="1:9" hidden="1" x14ac:dyDescent="0.2">
      <c r="A888" s="26" t="s">
        <v>19</v>
      </c>
      <c r="B888" s="53" t="s">
        <v>20</v>
      </c>
      <c r="C888" s="24">
        <v>0</v>
      </c>
      <c r="D888" s="24">
        <f t="shared" ref="D888:H888" si="457">SUM(D889:D891)</f>
        <v>0</v>
      </c>
      <c r="E888" s="24">
        <f t="shared" si="457"/>
        <v>0</v>
      </c>
      <c r="F888" s="24">
        <f t="shared" si="457"/>
        <v>0</v>
      </c>
      <c r="G888" s="24">
        <f t="shared" si="457"/>
        <v>0</v>
      </c>
      <c r="H888" s="25">
        <f t="shared" si="457"/>
        <v>0</v>
      </c>
      <c r="I888" s="3">
        <f t="shared" si="437"/>
        <v>0</v>
      </c>
    </row>
    <row r="889" spans="1:9" hidden="1" x14ac:dyDescent="0.2">
      <c r="A889" s="27" t="s">
        <v>13</v>
      </c>
      <c r="B889" s="52" t="s">
        <v>21</v>
      </c>
      <c r="C889" s="21">
        <v>0</v>
      </c>
      <c r="D889" s="21"/>
      <c r="E889" s="21">
        <f t="shared" ref="E889:E891" si="458">SUM(C889,D889)</f>
        <v>0</v>
      </c>
      <c r="F889" s="21"/>
      <c r="G889" s="21"/>
      <c r="H889" s="22"/>
      <c r="I889" s="3">
        <f t="shared" si="437"/>
        <v>0</v>
      </c>
    </row>
    <row r="890" spans="1:9" hidden="1" x14ac:dyDescent="0.2">
      <c r="A890" s="27" t="s">
        <v>15</v>
      </c>
      <c r="B890" s="52" t="s">
        <v>22</v>
      </c>
      <c r="C890" s="21">
        <v>0</v>
      </c>
      <c r="D890" s="21"/>
      <c r="E890" s="21">
        <f t="shared" si="458"/>
        <v>0</v>
      </c>
      <c r="F890" s="21"/>
      <c r="G890" s="21"/>
      <c r="H890" s="22"/>
      <c r="I890" s="3">
        <f t="shared" si="437"/>
        <v>0</v>
      </c>
    </row>
    <row r="891" spans="1:9" hidden="1" x14ac:dyDescent="0.2">
      <c r="A891" s="27" t="s">
        <v>17</v>
      </c>
      <c r="B891" s="52" t="s">
        <v>23</v>
      </c>
      <c r="C891" s="21">
        <v>0</v>
      </c>
      <c r="D891" s="21"/>
      <c r="E891" s="21">
        <f t="shared" si="458"/>
        <v>0</v>
      </c>
      <c r="F891" s="21"/>
      <c r="G891" s="21"/>
      <c r="H891" s="22"/>
      <c r="I891" s="3">
        <f t="shared" si="437"/>
        <v>0</v>
      </c>
    </row>
    <row r="892" spans="1:9" hidden="1" x14ac:dyDescent="0.2">
      <c r="A892" s="26" t="s">
        <v>24</v>
      </c>
      <c r="B892" s="53" t="s">
        <v>25</v>
      </c>
      <c r="C892" s="24">
        <v>0</v>
      </c>
      <c r="D892" s="24">
        <f t="shared" ref="D892:H892" si="459">SUM(D893:D895)</f>
        <v>0</v>
      </c>
      <c r="E892" s="24">
        <f t="shared" si="459"/>
        <v>0</v>
      </c>
      <c r="F892" s="24">
        <f t="shared" si="459"/>
        <v>0</v>
      </c>
      <c r="G892" s="24">
        <f t="shared" si="459"/>
        <v>0</v>
      </c>
      <c r="H892" s="25">
        <f t="shared" si="459"/>
        <v>0</v>
      </c>
      <c r="I892" s="3">
        <f t="shared" si="437"/>
        <v>0</v>
      </c>
    </row>
    <row r="893" spans="1:9" hidden="1" x14ac:dyDescent="0.2">
      <c r="A893" s="27" t="s">
        <v>13</v>
      </c>
      <c r="B893" s="52" t="s">
        <v>26</v>
      </c>
      <c r="C893" s="21">
        <v>0</v>
      </c>
      <c r="D893" s="21"/>
      <c r="E893" s="21">
        <f t="shared" ref="E893:E895" si="460">SUM(C893,D893)</f>
        <v>0</v>
      </c>
      <c r="F893" s="21"/>
      <c r="G893" s="21"/>
      <c r="H893" s="22"/>
      <c r="I893" s="3">
        <f t="shared" si="437"/>
        <v>0</v>
      </c>
    </row>
    <row r="894" spans="1:9" hidden="1" x14ac:dyDescent="0.2">
      <c r="A894" s="27" t="s">
        <v>15</v>
      </c>
      <c r="B894" s="52" t="s">
        <v>27</v>
      </c>
      <c r="C894" s="21">
        <v>0</v>
      </c>
      <c r="D894" s="21"/>
      <c r="E894" s="21">
        <f t="shared" si="460"/>
        <v>0</v>
      </c>
      <c r="F894" s="21"/>
      <c r="G894" s="21"/>
      <c r="H894" s="22"/>
      <c r="I894" s="3">
        <f t="shared" si="437"/>
        <v>0</v>
      </c>
    </row>
    <row r="895" spans="1:9" hidden="1" x14ac:dyDescent="0.2">
      <c r="A895" s="27" t="s">
        <v>17</v>
      </c>
      <c r="B895" s="52" t="s">
        <v>28</v>
      </c>
      <c r="C895" s="21">
        <v>0</v>
      </c>
      <c r="D895" s="21"/>
      <c r="E895" s="21">
        <f t="shared" si="460"/>
        <v>0</v>
      </c>
      <c r="F895" s="21"/>
      <c r="G895" s="21"/>
      <c r="H895" s="22"/>
      <c r="I895" s="3">
        <f t="shared" si="437"/>
        <v>0</v>
      </c>
    </row>
    <row r="896" spans="1:9" s="40" customFormat="1" x14ac:dyDescent="0.2">
      <c r="A896" s="36" t="s">
        <v>80</v>
      </c>
      <c r="B896" s="65"/>
      <c r="C896" s="37">
        <v>344</v>
      </c>
      <c r="D896" s="37">
        <f t="shared" ref="D896:H896" si="461">SUM(D897,D900,D923)</f>
        <v>0</v>
      </c>
      <c r="E896" s="37">
        <f t="shared" si="461"/>
        <v>344</v>
      </c>
      <c r="F896" s="37">
        <f t="shared" si="461"/>
        <v>0</v>
      </c>
      <c r="G896" s="37">
        <f t="shared" si="461"/>
        <v>0</v>
      </c>
      <c r="H896" s="38">
        <f t="shared" si="461"/>
        <v>0</v>
      </c>
      <c r="I896" s="39">
        <f t="shared" si="437"/>
        <v>344</v>
      </c>
    </row>
    <row r="897" spans="1:11" hidden="1" x14ac:dyDescent="0.2">
      <c r="A897" s="31" t="s">
        <v>30</v>
      </c>
      <c r="B897" s="55">
        <v>20</v>
      </c>
      <c r="C897" s="24">
        <v>0</v>
      </c>
      <c r="D897" s="24">
        <f t="shared" ref="D897:H897" si="462">SUM(D898)</f>
        <v>0</v>
      </c>
      <c r="E897" s="24">
        <f t="shared" si="462"/>
        <v>0</v>
      </c>
      <c r="F897" s="24">
        <f t="shared" si="462"/>
        <v>0</v>
      </c>
      <c r="G897" s="24">
        <f t="shared" si="462"/>
        <v>0</v>
      </c>
      <c r="H897" s="25">
        <f t="shared" si="462"/>
        <v>0</v>
      </c>
      <c r="I897" s="3">
        <f t="shared" si="437"/>
        <v>0</v>
      </c>
    </row>
    <row r="898" spans="1:11" hidden="1" x14ac:dyDescent="0.2">
      <c r="A898" s="27" t="s">
        <v>31</v>
      </c>
      <c r="B898" s="56" t="s">
        <v>32</v>
      </c>
      <c r="C898" s="21">
        <v>0</v>
      </c>
      <c r="D898" s="21"/>
      <c r="E898" s="21">
        <f>C898+D898</f>
        <v>0</v>
      </c>
      <c r="F898" s="21"/>
      <c r="G898" s="21"/>
      <c r="H898" s="22"/>
      <c r="I898" s="3">
        <f t="shared" si="437"/>
        <v>0</v>
      </c>
    </row>
    <row r="899" spans="1:11" hidden="1" x14ac:dyDescent="0.2">
      <c r="A899" s="27"/>
      <c r="B899" s="51"/>
      <c r="C899" s="21"/>
      <c r="D899" s="21"/>
      <c r="E899" s="21"/>
      <c r="F899" s="21"/>
      <c r="G899" s="21"/>
      <c r="H899" s="22"/>
      <c r="I899" s="3">
        <f t="shared" si="437"/>
        <v>0</v>
      </c>
    </row>
    <row r="900" spans="1:11" ht="25.5" x14ac:dyDescent="0.2">
      <c r="A900" s="31" t="s">
        <v>33</v>
      </c>
      <c r="B900" s="57">
        <v>58</v>
      </c>
      <c r="C900" s="24">
        <v>344</v>
      </c>
      <c r="D900" s="24">
        <f t="shared" ref="D900:H900" si="463">SUM(D901,D908,D915)</f>
        <v>0</v>
      </c>
      <c r="E900" s="24">
        <f t="shared" si="463"/>
        <v>344</v>
      </c>
      <c r="F900" s="24">
        <f t="shared" si="463"/>
        <v>0</v>
      </c>
      <c r="G900" s="24">
        <f t="shared" si="463"/>
        <v>0</v>
      </c>
      <c r="H900" s="25">
        <f t="shared" si="463"/>
        <v>0</v>
      </c>
      <c r="I900" s="3">
        <f t="shared" si="437"/>
        <v>344</v>
      </c>
    </row>
    <row r="901" spans="1:11" x14ac:dyDescent="0.2">
      <c r="A901" s="31" t="s">
        <v>34</v>
      </c>
      <c r="B901" s="58" t="s">
        <v>35</v>
      </c>
      <c r="C901" s="24">
        <v>344</v>
      </c>
      <c r="D901" s="24">
        <f t="shared" ref="D901:H901" si="464">SUM(D905,D906,D907)</f>
        <v>0</v>
      </c>
      <c r="E901" s="24">
        <f t="shared" si="464"/>
        <v>344</v>
      </c>
      <c r="F901" s="24">
        <f t="shared" si="464"/>
        <v>0</v>
      </c>
      <c r="G901" s="24">
        <f t="shared" si="464"/>
        <v>0</v>
      </c>
      <c r="H901" s="25">
        <f t="shared" si="464"/>
        <v>0</v>
      </c>
      <c r="I901" s="3">
        <f t="shared" si="437"/>
        <v>344</v>
      </c>
    </row>
    <row r="902" spans="1:11" hidden="1" x14ac:dyDescent="0.2">
      <c r="A902" s="32" t="s">
        <v>1</v>
      </c>
      <c r="B902" s="59"/>
      <c r="C902" s="24"/>
      <c r="D902" s="24"/>
      <c r="E902" s="24"/>
      <c r="F902" s="24"/>
      <c r="G902" s="24"/>
      <c r="H902" s="25"/>
      <c r="I902" s="3">
        <f t="shared" si="437"/>
        <v>0</v>
      </c>
    </row>
    <row r="903" spans="1:11" hidden="1" x14ac:dyDescent="0.2">
      <c r="A903" s="32" t="s">
        <v>36</v>
      </c>
      <c r="B903" s="59"/>
      <c r="C903" s="24">
        <v>0</v>
      </c>
      <c r="D903" s="24">
        <f t="shared" ref="D903:H903" si="465">D905+D906+D907-D904</f>
        <v>0</v>
      </c>
      <c r="E903" s="24">
        <f t="shared" si="465"/>
        <v>0</v>
      </c>
      <c r="F903" s="24">
        <f t="shared" si="465"/>
        <v>0</v>
      </c>
      <c r="G903" s="24">
        <f t="shared" si="465"/>
        <v>0</v>
      </c>
      <c r="H903" s="25">
        <f t="shared" si="465"/>
        <v>0</v>
      </c>
      <c r="I903" s="3">
        <f t="shared" si="437"/>
        <v>0</v>
      </c>
    </row>
    <row r="904" spans="1:11" s="40" customFormat="1" x14ac:dyDescent="0.2">
      <c r="A904" s="32" t="s">
        <v>37</v>
      </c>
      <c r="B904" s="59"/>
      <c r="C904" s="41">
        <v>344</v>
      </c>
      <c r="D904" s="41"/>
      <c r="E904" s="41">
        <f t="shared" ref="E904:E907" si="466">C904+D904</f>
        <v>344</v>
      </c>
      <c r="F904" s="41"/>
      <c r="G904" s="41"/>
      <c r="H904" s="42"/>
      <c r="I904" s="39">
        <f t="shared" si="437"/>
        <v>344</v>
      </c>
    </row>
    <row r="905" spans="1:11" x14ac:dyDescent="0.2">
      <c r="A905" s="20" t="s">
        <v>38</v>
      </c>
      <c r="B905" s="60" t="s">
        <v>39</v>
      </c>
      <c r="C905" s="21">
        <v>52</v>
      </c>
      <c r="D905" s="21"/>
      <c r="E905" s="21">
        <f t="shared" si="466"/>
        <v>52</v>
      </c>
      <c r="F905" s="21"/>
      <c r="G905" s="21"/>
      <c r="H905" s="22"/>
      <c r="I905" s="3">
        <f t="shared" si="437"/>
        <v>52</v>
      </c>
      <c r="J905" s="2">
        <v>0.02</v>
      </c>
      <c r="K905" s="2">
        <v>0.13</v>
      </c>
    </row>
    <row r="906" spans="1:11" x14ac:dyDescent="0.2">
      <c r="A906" s="20" t="s">
        <v>40</v>
      </c>
      <c r="B906" s="60" t="s">
        <v>41</v>
      </c>
      <c r="C906" s="21">
        <v>292</v>
      </c>
      <c r="D906" s="21"/>
      <c r="E906" s="21">
        <f t="shared" si="466"/>
        <v>292</v>
      </c>
      <c r="F906" s="21"/>
      <c r="G906" s="21"/>
      <c r="H906" s="22"/>
      <c r="I906" s="3">
        <f t="shared" si="437"/>
        <v>292</v>
      </c>
      <c r="J906" s="2">
        <v>0.85</v>
      </c>
    </row>
    <row r="907" spans="1:11" hidden="1" x14ac:dyDescent="0.2">
      <c r="A907" s="20" t="s">
        <v>42</v>
      </c>
      <c r="B907" s="61" t="s">
        <v>43</v>
      </c>
      <c r="C907" s="21">
        <v>0</v>
      </c>
      <c r="D907" s="21"/>
      <c r="E907" s="21">
        <f t="shared" si="466"/>
        <v>0</v>
      </c>
      <c r="F907" s="21"/>
      <c r="G907" s="21"/>
      <c r="H907" s="22"/>
      <c r="I907" s="3">
        <f t="shared" si="437"/>
        <v>0</v>
      </c>
    </row>
    <row r="908" spans="1:11" hidden="1" x14ac:dyDescent="0.2">
      <c r="A908" s="31" t="s">
        <v>44</v>
      </c>
      <c r="B908" s="62" t="s">
        <v>45</v>
      </c>
      <c r="C908" s="24">
        <v>0</v>
      </c>
      <c r="D908" s="24">
        <f t="shared" ref="D908:H908" si="467">SUM(D912,D913,D914)</f>
        <v>0</v>
      </c>
      <c r="E908" s="24">
        <f t="shared" si="467"/>
        <v>0</v>
      </c>
      <c r="F908" s="24">
        <f t="shared" si="467"/>
        <v>0</v>
      </c>
      <c r="G908" s="24">
        <f t="shared" si="467"/>
        <v>0</v>
      </c>
      <c r="H908" s="25">
        <f t="shared" si="467"/>
        <v>0</v>
      </c>
      <c r="I908" s="3">
        <f t="shared" si="437"/>
        <v>0</v>
      </c>
    </row>
    <row r="909" spans="1:11" hidden="1" x14ac:dyDescent="0.2">
      <c r="A909" s="82" t="s">
        <v>1</v>
      </c>
      <c r="B909" s="62"/>
      <c r="C909" s="24"/>
      <c r="D909" s="24"/>
      <c r="E909" s="24"/>
      <c r="F909" s="24"/>
      <c r="G909" s="24"/>
      <c r="H909" s="25"/>
      <c r="I909" s="3">
        <f t="shared" si="437"/>
        <v>0</v>
      </c>
    </row>
    <row r="910" spans="1:11" hidden="1" x14ac:dyDescent="0.2">
      <c r="A910" s="32" t="s">
        <v>36</v>
      </c>
      <c r="B910" s="59"/>
      <c r="C910" s="24">
        <v>0</v>
      </c>
      <c r="D910" s="24">
        <f t="shared" ref="D910:H910" si="468">D912+D913+D914-D911</f>
        <v>0</v>
      </c>
      <c r="E910" s="24">
        <f t="shared" si="468"/>
        <v>0</v>
      </c>
      <c r="F910" s="24">
        <f t="shared" si="468"/>
        <v>0</v>
      </c>
      <c r="G910" s="24">
        <f t="shared" si="468"/>
        <v>0</v>
      </c>
      <c r="H910" s="25">
        <f t="shared" si="468"/>
        <v>0</v>
      </c>
      <c r="I910" s="3">
        <f t="shared" ref="I910:I925" si="469">SUM(E910:H910)</f>
        <v>0</v>
      </c>
    </row>
    <row r="911" spans="1:11" hidden="1" x14ac:dyDescent="0.2">
      <c r="A911" s="32" t="s">
        <v>37</v>
      </c>
      <c r="B911" s="59"/>
      <c r="C911" s="24">
        <v>0</v>
      </c>
      <c r="D911" s="24"/>
      <c r="E911" s="24">
        <f t="shared" ref="E911:E914" si="470">C911+D911</f>
        <v>0</v>
      </c>
      <c r="F911" s="24"/>
      <c r="G911" s="24"/>
      <c r="H911" s="25"/>
      <c r="I911" s="3">
        <f t="shared" si="469"/>
        <v>0</v>
      </c>
    </row>
    <row r="912" spans="1:11" hidden="1" x14ac:dyDescent="0.2">
      <c r="A912" s="20" t="s">
        <v>38</v>
      </c>
      <c r="B912" s="61" t="s">
        <v>46</v>
      </c>
      <c r="C912" s="21">
        <v>0</v>
      </c>
      <c r="D912" s="21"/>
      <c r="E912" s="21">
        <f t="shared" si="470"/>
        <v>0</v>
      </c>
      <c r="F912" s="21"/>
      <c r="G912" s="21"/>
      <c r="H912" s="22"/>
      <c r="I912" s="3">
        <f t="shared" si="469"/>
        <v>0</v>
      </c>
    </row>
    <row r="913" spans="1:9" hidden="1" x14ac:dyDescent="0.2">
      <c r="A913" s="20" t="s">
        <v>40</v>
      </c>
      <c r="B913" s="61" t="s">
        <v>47</v>
      </c>
      <c r="C913" s="21">
        <v>0</v>
      </c>
      <c r="D913" s="21"/>
      <c r="E913" s="21">
        <f t="shared" si="470"/>
        <v>0</v>
      </c>
      <c r="F913" s="21"/>
      <c r="G913" s="21"/>
      <c r="H913" s="22"/>
      <c r="I913" s="3">
        <f t="shared" si="469"/>
        <v>0</v>
      </c>
    </row>
    <row r="914" spans="1:9" hidden="1" x14ac:dyDescent="0.2">
      <c r="A914" s="20" t="s">
        <v>42</v>
      </c>
      <c r="B914" s="61" t="s">
        <v>48</v>
      </c>
      <c r="C914" s="21">
        <v>0</v>
      </c>
      <c r="D914" s="21"/>
      <c r="E914" s="21">
        <f t="shared" si="470"/>
        <v>0</v>
      </c>
      <c r="F914" s="21"/>
      <c r="G914" s="21"/>
      <c r="H914" s="22"/>
      <c r="I914" s="3">
        <f t="shared" si="469"/>
        <v>0</v>
      </c>
    </row>
    <row r="915" spans="1:9" hidden="1" x14ac:dyDescent="0.2">
      <c r="A915" s="31" t="s">
        <v>49</v>
      </c>
      <c r="B915" s="63" t="s">
        <v>50</v>
      </c>
      <c r="C915" s="24">
        <v>0</v>
      </c>
      <c r="D915" s="24">
        <f t="shared" ref="D915:H915" si="471">SUM(D919,D920,D921)</f>
        <v>0</v>
      </c>
      <c r="E915" s="24">
        <f t="shared" si="471"/>
        <v>0</v>
      </c>
      <c r="F915" s="24">
        <f t="shared" si="471"/>
        <v>0</v>
      </c>
      <c r="G915" s="24">
        <f t="shared" si="471"/>
        <v>0</v>
      </c>
      <c r="H915" s="25">
        <f t="shared" si="471"/>
        <v>0</v>
      </c>
      <c r="I915" s="3">
        <f t="shared" si="469"/>
        <v>0</v>
      </c>
    </row>
    <row r="916" spans="1:9" hidden="1" x14ac:dyDescent="0.2">
      <c r="A916" s="82" t="s">
        <v>1</v>
      </c>
      <c r="B916" s="63"/>
      <c r="C916" s="24"/>
      <c r="D916" s="24"/>
      <c r="E916" s="24"/>
      <c r="F916" s="24"/>
      <c r="G916" s="24"/>
      <c r="H916" s="25"/>
      <c r="I916" s="3">
        <f t="shared" si="469"/>
        <v>0</v>
      </c>
    </row>
    <row r="917" spans="1:9" hidden="1" x14ac:dyDescent="0.2">
      <c r="A917" s="32" t="s">
        <v>36</v>
      </c>
      <c r="B917" s="59"/>
      <c r="C917" s="24">
        <v>0</v>
      </c>
      <c r="D917" s="24">
        <f t="shared" ref="D917:H917" si="472">D919+D920+D921-D918</f>
        <v>0</v>
      </c>
      <c r="E917" s="24">
        <f t="shared" si="472"/>
        <v>0</v>
      </c>
      <c r="F917" s="24">
        <f t="shared" si="472"/>
        <v>0</v>
      </c>
      <c r="G917" s="24">
        <f t="shared" si="472"/>
        <v>0</v>
      </c>
      <c r="H917" s="25">
        <f t="shared" si="472"/>
        <v>0</v>
      </c>
      <c r="I917" s="3">
        <f t="shared" si="469"/>
        <v>0</v>
      </c>
    </row>
    <row r="918" spans="1:9" hidden="1" x14ac:dyDescent="0.2">
      <c r="A918" s="32" t="s">
        <v>37</v>
      </c>
      <c r="B918" s="59"/>
      <c r="C918" s="24">
        <v>0</v>
      </c>
      <c r="D918" s="24"/>
      <c r="E918" s="24">
        <f t="shared" ref="E918:E921" si="473">C918+D918</f>
        <v>0</v>
      </c>
      <c r="F918" s="24"/>
      <c r="G918" s="24"/>
      <c r="H918" s="25"/>
      <c r="I918" s="3">
        <f t="shared" si="469"/>
        <v>0</v>
      </c>
    </row>
    <row r="919" spans="1:9" hidden="1" x14ac:dyDescent="0.2">
      <c r="A919" s="20" t="s">
        <v>38</v>
      </c>
      <c r="B919" s="61" t="s">
        <v>51</v>
      </c>
      <c r="C919" s="21">
        <v>0</v>
      </c>
      <c r="D919" s="21"/>
      <c r="E919" s="21">
        <f t="shared" si="473"/>
        <v>0</v>
      </c>
      <c r="F919" s="21"/>
      <c r="G919" s="21"/>
      <c r="H919" s="22"/>
      <c r="I919" s="3">
        <f t="shared" si="469"/>
        <v>0</v>
      </c>
    </row>
    <row r="920" spans="1:9" hidden="1" x14ac:dyDescent="0.2">
      <c r="A920" s="20" t="s">
        <v>40</v>
      </c>
      <c r="B920" s="61" t="s">
        <v>52</v>
      </c>
      <c r="C920" s="21">
        <v>0</v>
      </c>
      <c r="D920" s="21"/>
      <c r="E920" s="21">
        <f t="shared" si="473"/>
        <v>0</v>
      </c>
      <c r="F920" s="21"/>
      <c r="G920" s="21"/>
      <c r="H920" s="22"/>
      <c r="I920" s="3">
        <f t="shared" si="469"/>
        <v>0</v>
      </c>
    </row>
    <row r="921" spans="1:9" hidden="1" x14ac:dyDescent="0.2">
      <c r="A921" s="20" t="s">
        <v>42</v>
      </c>
      <c r="B921" s="61" t="s">
        <v>53</v>
      </c>
      <c r="C921" s="21">
        <v>0</v>
      </c>
      <c r="D921" s="21"/>
      <c r="E921" s="21">
        <f t="shared" si="473"/>
        <v>0</v>
      </c>
      <c r="F921" s="21"/>
      <c r="G921" s="21"/>
      <c r="H921" s="22"/>
      <c r="I921" s="3">
        <f t="shared" si="469"/>
        <v>0</v>
      </c>
    </row>
    <row r="922" spans="1:9" hidden="1" x14ac:dyDescent="0.2">
      <c r="A922" s="83"/>
      <c r="B922" s="95"/>
      <c r="C922" s="21"/>
      <c r="D922" s="21"/>
      <c r="E922" s="21"/>
      <c r="F922" s="21"/>
      <c r="G922" s="21"/>
      <c r="H922" s="22"/>
      <c r="I922" s="3">
        <f t="shared" si="469"/>
        <v>0</v>
      </c>
    </row>
    <row r="923" spans="1:9" hidden="1" x14ac:dyDescent="0.2">
      <c r="A923" s="26" t="s">
        <v>54</v>
      </c>
      <c r="B923" s="63" t="s">
        <v>55</v>
      </c>
      <c r="C923" s="24">
        <v>0</v>
      </c>
      <c r="D923" s="24"/>
      <c r="E923" s="24">
        <f>C923+D923</f>
        <v>0</v>
      </c>
      <c r="F923" s="24"/>
      <c r="G923" s="24"/>
      <c r="H923" s="25"/>
      <c r="I923" s="3">
        <f t="shared" si="469"/>
        <v>0</v>
      </c>
    </row>
    <row r="924" spans="1:9" hidden="1" x14ac:dyDescent="0.2">
      <c r="A924" s="83"/>
      <c r="B924" s="95"/>
      <c r="C924" s="21"/>
      <c r="D924" s="21"/>
      <c r="E924" s="21"/>
      <c r="F924" s="21"/>
      <c r="G924" s="21"/>
      <c r="H924" s="22"/>
      <c r="I924" s="3">
        <f t="shared" si="469"/>
        <v>0</v>
      </c>
    </row>
    <row r="925" spans="1:9" ht="13.5" hidden="1" thickBot="1" x14ac:dyDescent="0.25">
      <c r="A925" s="91" t="s">
        <v>56</v>
      </c>
      <c r="B925" s="98"/>
      <c r="C925" s="92">
        <v>0</v>
      </c>
      <c r="D925" s="92">
        <f t="shared" ref="D925:H925" si="474">D878-D896</f>
        <v>0</v>
      </c>
      <c r="E925" s="92">
        <f t="shared" si="474"/>
        <v>0</v>
      </c>
      <c r="F925" s="92">
        <f t="shared" si="474"/>
        <v>0</v>
      </c>
      <c r="G925" s="92">
        <f t="shared" si="474"/>
        <v>0</v>
      </c>
      <c r="H925" s="93">
        <f t="shared" si="474"/>
        <v>0</v>
      </c>
      <c r="I925" s="3">
        <f t="shared" si="469"/>
        <v>0</v>
      </c>
    </row>
    <row r="928" spans="1:9" hidden="1" x14ac:dyDescent="0.2"/>
    <row r="929" spans="1:33" ht="14.45" customHeight="1" x14ac:dyDescent="0.2">
      <c r="A929" s="118" t="s">
        <v>90</v>
      </c>
      <c r="B929" s="118"/>
      <c r="D929" s="119" t="str">
        <f>IF($I$1="proiect","DIRECTOR EXECUTIV,","SECRETAR GENERAL AL JUDEŢULUI,")</f>
        <v>SECRETAR GENERAL AL JUDEŢULUI,</v>
      </c>
      <c r="E929" s="119"/>
      <c r="F929" s="119"/>
      <c r="G929" s="119"/>
      <c r="H929" s="119"/>
      <c r="I929" s="71"/>
      <c r="J929" s="71"/>
      <c r="K929" s="71"/>
      <c r="L929" s="71"/>
      <c r="M929" s="71"/>
      <c r="N929" s="71"/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  <c r="AA929" s="71"/>
      <c r="AB929" s="71"/>
      <c r="AC929" s="71"/>
      <c r="AD929" s="71"/>
      <c r="AE929" s="71"/>
      <c r="AF929" s="71"/>
      <c r="AG929" s="71"/>
    </row>
    <row r="930" spans="1:33" x14ac:dyDescent="0.2">
      <c r="A930" s="107" t="s">
        <v>91</v>
      </c>
      <c r="B930" s="107"/>
      <c r="D930" s="105" t="str">
        <f>IF($I$1="proiect","Hadady Éva Katalin","Crasnai Mihaela Elena Ana")</f>
        <v>Crasnai Mihaela Elena Ana</v>
      </c>
      <c r="E930" s="105"/>
      <c r="F930" s="105"/>
      <c r="G930" s="105"/>
      <c r="H930" s="105"/>
    </row>
    <row r="931" spans="1:33" x14ac:dyDescent="0.2">
      <c r="A931" s="7"/>
      <c r="B931" s="99"/>
      <c r="C931" s="7"/>
      <c r="D931" s="69"/>
      <c r="E931" s="69"/>
      <c r="F931" s="69"/>
      <c r="G931" s="69"/>
    </row>
    <row r="932" spans="1:33" x14ac:dyDescent="0.2">
      <c r="A932" s="7"/>
      <c r="B932" s="99"/>
      <c r="C932" s="7"/>
      <c r="D932" s="69"/>
      <c r="E932" s="69"/>
      <c r="F932" s="69"/>
      <c r="G932" s="69"/>
      <c r="I932" s="72"/>
    </row>
    <row r="933" spans="1:33" x14ac:dyDescent="0.2">
      <c r="B933" s="99"/>
      <c r="C933" s="70"/>
      <c r="D933" s="70"/>
      <c r="E933" s="69"/>
      <c r="F933" s="69"/>
      <c r="G933" s="3"/>
    </row>
    <row r="934" spans="1:33" x14ac:dyDescent="0.2">
      <c r="B934" s="44"/>
      <c r="C934" s="6"/>
      <c r="D934" s="105" t="str">
        <f>IF($I$1="proiect","ŞEF SERVICIU,"," ")</f>
        <v xml:space="preserve"> </v>
      </c>
      <c r="E934" s="106"/>
      <c r="F934" s="106"/>
      <c r="G934" s="106"/>
    </row>
    <row r="935" spans="1:33" x14ac:dyDescent="0.2">
      <c r="A935" s="100" t="s">
        <v>92</v>
      </c>
      <c r="B935" s="44"/>
      <c r="C935" s="6"/>
      <c r="D935" s="105" t="str">
        <f>IF($I$1="proiect","Manţa Magdalena Sofia"," ")</f>
        <v xml:space="preserve"> </v>
      </c>
      <c r="E935" s="106"/>
      <c r="F935" s="106"/>
      <c r="G935" s="106"/>
    </row>
    <row r="936" spans="1:33" x14ac:dyDescent="0.2">
      <c r="A936" s="100" t="s">
        <v>93</v>
      </c>
      <c r="B936" s="44"/>
      <c r="C936" s="6"/>
      <c r="D936" s="69"/>
      <c r="E936" s="69"/>
      <c r="F936" s="69"/>
      <c r="G936" s="69"/>
    </row>
    <row r="937" spans="1:33" x14ac:dyDescent="0.2">
      <c r="B937" s="43"/>
      <c r="D937" s="13"/>
      <c r="E937" s="3"/>
      <c r="F937" s="3"/>
      <c r="G937" s="3"/>
    </row>
    <row r="938" spans="1:33" x14ac:dyDescent="0.2">
      <c r="B938" s="43"/>
      <c r="C938" s="3"/>
      <c r="D938" s="13"/>
      <c r="E938" s="3"/>
      <c r="F938" s="3"/>
      <c r="G938" s="3"/>
    </row>
    <row r="939" spans="1:33" x14ac:dyDescent="0.2">
      <c r="B939" s="43"/>
      <c r="C939" s="3"/>
      <c r="D939" s="13"/>
      <c r="E939" s="3"/>
      <c r="F939" s="3"/>
      <c r="G939" s="3"/>
    </row>
  </sheetData>
  <autoFilter ref="A12:J925" xr:uid="{88396FF4-A445-4682-9F65-E7D350125277}">
    <filterColumn colId="8">
      <filters>
        <filter val="1.319,00"/>
        <filter val="1.355,00"/>
        <filter val="1.410,00"/>
        <filter val="1.819,00"/>
        <filter val="1.836,00"/>
        <filter val="1.915,00"/>
        <filter val="1.949,30"/>
        <filter val="10,00"/>
        <filter val="10.431,00"/>
        <filter val="10.585,30"/>
        <filter val="10.637,30"/>
        <filter val="100.848,00"/>
        <filter val="100.850,00"/>
        <filter val="11.507,00"/>
        <filter val="11.626,00"/>
        <filter val="112.355,00"/>
        <filter val="112.544,00"/>
        <filter val="112.548,00"/>
        <filter val="12,00"/>
        <filter val="12.346,00"/>
        <filter val="121.558,60"/>
        <filter val="121.612,60"/>
        <filter val="125,00"/>
        <filter val="125.278,50"/>
        <filter val="15.136,40"/>
        <filter val="161,00"/>
        <filter val="168,00"/>
        <filter val="17.429,50"/>
        <filter val="17.431,50"/>
        <filter val="174,00"/>
        <filter val="175,00"/>
        <filter val="18.593,10"/>
        <filter val="189,00"/>
        <filter val="191,00"/>
        <filter val="2,00"/>
        <filter val="2.490,00"/>
        <filter val="2.734,00"/>
        <filter val="206.710,00"/>
        <filter val="214.478,50"/>
        <filter val="219.213,50"/>
        <filter val="219.225,50"/>
        <filter val="232,00"/>
        <filter val="261,00"/>
        <filter val="264,00"/>
        <filter val="28,00"/>
        <filter val="29,00"/>
        <filter val="292,00"/>
        <filter val="293,00"/>
        <filter val="295,00"/>
        <filter val="297,00"/>
        <filter val="3.108,40"/>
        <filter val="3.162,60"/>
        <filter val="3.230,00"/>
        <filter val="3.378,00"/>
        <filter val="3.386,00"/>
        <filter val="3.427,00"/>
        <filter val="3.683,00"/>
        <filter val="3.942,00"/>
        <filter val="322,00"/>
        <filter val="330,00"/>
        <filter val="332,00"/>
        <filter val="344,00"/>
        <filter val="348,00"/>
        <filter val="349,00"/>
        <filter val="38,00"/>
        <filter val="380,00"/>
        <filter val="386,00"/>
        <filter val="390,00"/>
        <filter val="4,00"/>
        <filter val="4.000,00"/>
        <filter val="4.117,00"/>
        <filter val="4.349,00"/>
        <filter val="4.494,00"/>
        <filter val="4.547,70"/>
        <filter val="4.548,00"/>
        <filter val="4.551,00"/>
        <filter val="43.274,00"/>
        <filter val="43.560,90"/>
        <filter val="47.982,70"/>
        <filter val="48,00"/>
        <filter val="49.692,10"/>
        <filter val="496,00"/>
        <filter val="5.010,00"/>
        <filter val="5.083,50"/>
        <filter val="5.140,00"/>
        <filter val="5.868,00"/>
        <filter val="5.870,00"/>
        <filter val="52,00"/>
        <filter val="54,00"/>
        <filter val="56.028,50"/>
        <filter val="57.574,00"/>
        <filter val="58,00"/>
        <filter val="59.551,30"/>
        <filter val="59.983,20"/>
        <filter val="6,00"/>
        <filter val="6.069,40"/>
        <filter val="6.798,50"/>
        <filter val="60,00"/>
        <filter val="60.275,20"/>
        <filter val="605,00"/>
        <filter val="614,00"/>
        <filter val="666,00"/>
        <filter val="7.597,00"/>
        <filter val="7.626,00"/>
        <filter val="7.768,50"/>
        <filter val="70.661,00"/>
        <filter val="70.667,00"/>
        <filter val="71.005,00"/>
        <filter val="71.011,00"/>
        <filter val="71.397,00"/>
        <filter val="71.401,00"/>
        <filter val="74.063,60"/>
        <filter val="79.019,80"/>
        <filter val="8.569,10"/>
        <filter val="84,00"/>
        <filter val="9,00"/>
        <filter val="9.223,00"/>
        <filter val="93,00"/>
        <filter val="95,00"/>
        <filter val="98,50"/>
      </filters>
    </filterColumn>
  </autoFilter>
  <mergeCells count="14">
    <mergeCell ref="D935:G935"/>
    <mergeCell ref="A5:H5"/>
    <mergeCell ref="A6:H6"/>
    <mergeCell ref="A9:A10"/>
    <mergeCell ref="B9:B10"/>
    <mergeCell ref="C9:C10"/>
    <mergeCell ref="D9:D10"/>
    <mergeCell ref="E9:E10"/>
    <mergeCell ref="F9:H9"/>
    <mergeCell ref="A929:B929"/>
    <mergeCell ref="D929:H929"/>
    <mergeCell ref="A930:B930"/>
    <mergeCell ref="D930:H930"/>
    <mergeCell ref="D934:G9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AE54C-5506-4385-BE9E-FAF560F1965D}">
  <sheetPr filterMode="1"/>
  <dimension ref="A1:AG939"/>
  <sheetViews>
    <sheetView topLeftCell="A750" workbookViewId="0">
      <selection activeCell="D758" sqref="D758"/>
    </sheetView>
  </sheetViews>
  <sheetFormatPr defaultColWidth="8.85546875" defaultRowHeight="12.75" x14ac:dyDescent="0.2"/>
  <cols>
    <col min="1" max="1" width="77.28515625" style="2" customWidth="1"/>
    <col min="2" max="2" width="9.5703125" style="66" customWidth="1"/>
    <col min="3" max="3" width="9.85546875" style="2" customWidth="1"/>
    <col min="4" max="4" width="9.140625" style="2" customWidth="1"/>
    <col min="5" max="5" width="10.28515625" style="2" customWidth="1"/>
    <col min="6" max="6" width="10" style="2" customWidth="1"/>
    <col min="7" max="8" width="9.140625" style="2" bestFit="1" customWidth="1"/>
    <col min="9" max="9" width="11.7109375" style="2" bestFit="1" customWidth="1"/>
    <col min="10" max="10" width="8.85546875" style="2"/>
    <col min="11" max="11" width="9" style="2" bestFit="1" customWidth="1"/>
    <col min="12" max="16384" width="8.85546875" style="2"/>
  </cols>
  <sheetData>
    <row r="1" spans="1:9" x14ac:dyDescent="0.2">
      <c r="A1" s="1" t="s">
        <v>86</v>
      </c>
      <c r="B1" s="43"/>
      <c r="D1" s="13"/>
      <c r="E1" s="3"/>
      <c r="F1" s="3"/>
      <c r="H1" s="4" t="s">
        <v>89</v>
      </c>
      <c r="I1" s="2" t="s">
        <v>98</v>
      </c>
    </row>
    <row r="2" spans="1:9" x14ac:dyDescent="0.2">
      <c r="A2" s="1" t="s">
        <v>87</v>
      </c>
      <c r="B2" s="43"/>
      <c r="D2" s="13"/>
      <c r="E2" s="3"/>
      <c r="F2" s="3"/>
      <c r="H2" s="5" t="str">
        <f>IF($I$1="proiect","la Proiectul de hotărâre","Hotărârea Consiliului Județean")</f>
        <v>Hotărârea Consiliului Județean</v>
      </c>
    </row>
    <row r="3" spans="1:9" x14ac:dyDescent="0.2">
      <c r="A3" s="1" t="s">
        <v>88</v>
      </c>
      <c r="B3" s="43"/>
      <c r="D3" s="13"/>
      <c r="E3" s="3"/>
      <c r="F3" s="3"/>
      <c r="H3" s="5" t="str">
        <f>IF($I$1="proiect","nr. ______/2022","Satu Mare nr. ______/2022")</f>
        <v>Satu Mare nr. ______/2022</v>
      </c>
    </row>
    <row r="4" spans="1:9" x14ac:dyDescent="0.2">
      <c r="B4" s="43"/>
      <c r="D4" s="13"/>
      <c r="E4" s="3"/>
      <c r="F4" s="3"/>
      <c r="G4" s="3"/>
    </row>
    <row r="5" spans="1:9" x14ac:dyDescent="0.2">
      <c r="A5" s="107" t="s">
        <v>97</v>
      </c>
      <c r="B5" s="107"/>
      <c r="C5" s="107"/>
      <c r="D5" s="107"/>
      <c r="E5" s="107"/>
      <c r="F5" s="107"/>
      <c r="G5" s="107"/>
      <c r="H5" s="107"/>
    </row>
    <row r="6" spans="1:9" ht="26.25" customHeight="1" x14ac:dyDescent="0.2">
      <c r="A6" s="107" t="s">
        <v>96</v>
      </c>
      <c r="B6" s="107"/>
      <c r="C6" s="107"/>
      <c r="D6" s="107"/>
      <c r="E6" s="107"/>
      <c r="F6" s="107"/>
      <c r="G6" s="107"/>
      <c r="H6" s="107"/>
    </row>
    <row r="7" spans="1:9" x14ac:dyDescent="0.2">
      <c r="A7" s="7"/>
      <c r="B7" s="44"/>
    </row>
    <row r="8" spans="1:9" ht="13.5" thickBot="1" x14ac:dyDescent="0.25">
      <c r="A8" s="7"/>
      <c r="B8" s="44"/>
      <c r="H8" s="2" t="s">
        <v>85</v>
      </c>
    </row>
    <row r="9" spans="1:9" ht="28.9" customHeight="1" x14ac:dyDescent="0.2">
      <c r="A9" s="108"/>
      <c r="B9" s="110"/>
      <c r="C9" s="112" t="s">
        <v>77</v>
      </c>
      <c r="D9" s="112" t="s">
        <v>78</v>
      </c>
      <c r="E9" s="114" t="s">
        <v>99</v>
      </c>
      <c r="F9" s="116" t="s">
        <v>79</v>
      </c>
      <c r="G9" s="116"/>
      <c r="H9" s="117"/>
    </row>
    <row r="10" spans="1:9" ht="13.5" thickBot="1" x14ac:dyDescent="0.25">
      <c r="A10" s="109"/>
      <c r="B10" s="111"/>
      <c r="C10" s="113"/>
      <c r="D10" s="113"/>
      <c r="E10" s="115"/>
      <c r="F10" s="14">
        <v>2023</v>
      </c>
      <c r="G10" s="14">
        <v>2024</v>
      </c>
      <c r="H10" s="15">
        <v>2025</v>
      </c>
    </row>
    <row r="11" spans="1:9" s="44" customFormat="1" thickTop="1" x14ac:dyDescent="0.2">
      <c r="A11" s="67">
        <v>0</v>
      </c>
      <c r="B11" s="45">
        <v>1</v>
      </c>
      <c r="C11" s="68">
        <v>2</v>
      </c>
      <c r="D11" s="68">
        <v>3</v>
      </c>
      <c r="E11" s="102">
        <v>4</v>
      </c>
      <c r="F11" s="103">
        <v>5</v>
      </c>
      <c r="G11" s="103">
        <v>6</v>
      </c>
      <c r="H11" s="104">
        <v>7</v>
      </c>
    </row>
    <row r="12" spans="1:9" x14ac:dyDescent="0.2">
      <c r="A12" s="8"/>
      <c r="B12" s="46"/>
      <c r="C12" s="9"/>
      <c r="D12" s="9"/>
      <c r="E12" s="10"/>
      <c r="F12" s="11"/>
      <c r="G12" s="11"/>
      <c r="H12" s="12"/>
    </row>
    <row r="13" spans="1:9" s="6" customFormat="1" x14ac:dyDescent="0.2">
      <c r="A13" s="16" t="s">
        <v>57</v>
      </c>
      <c r="B13" s="47"/>
      <c r="C13" s="17">
        <f t="shared" ref="C13:H13" si="0">SUM(C14,C15,C16,C17)</f>
        <v>120094</v>
      </c>
      <c r="D13" s="17">
        <f t="shared" si="0"/>
        <v>0</v>
      </c>
      <c r="E13" s="17">
        <f t="shared" si="0"/>
        <v>120094</v>
      </c>
      <c r="F13" s="17">
        <f t="shared" si="0"/>
        <v>92824</v>
      </c>
      <c r="G13" s="17">
        <f t="shared" si="0"/>
        <v>612</v>
      </c>
      <c r="H13" s="18">
        <f t="shared" si="0"/>
        <v>612</v>
      </c>
      <c r="I13" s="19">
        <f>SUM(E13:H13)</f>
        <v>214142</v>
      </c>
    </row>
    <row r="14" spans="1:9" x14ac:dyDescent="0.2">
      <c r="A14" s="20" t="s">
        <v>6</v>
      </c>
      <c r="B14" s="48"/>
      <c r="C14" s="21">
        <f t="shared" ref="C14:D16" si="1">SUM(C95,C174,C222,C271,C351,C430,C479,C527,C576,C655,C734,C783,C831,C880)</f>
        <v>25740.300000000003</v>
      </c>
      <c r="D14" s="21">
        <f t="shared" si="1"/>
        <v>0</v>
      </c>
      <c r="E14" s="21">
        <f>SUM(C14,D14)</f>
        <v>25740.300000000003</v>
      </c>
      <c r="F14" s="21">
        <f t="shared" ref="F14:H16" si="2">SUM(F95,F174,F222,F271,F351,F430,F479,F527,F576,F655,F734,F783,F831,F880)</f>
        <v>46972</v>
      </c>
      <c r="G14" s="21">
        <f t="shared" si="2"/>
        <v>612</v>
      </c>
      <c r="H14" s="22">
        <f t="shared" si="2"/>
        <v>612</v>
      </c>
      <c r="I14" s="3">
        <f t="shared" ref="I14:I77" si="3">SUM(E14:H14)</f>
        <v>73936.3</v>
      </c>
    </row>
    <row r="15" spans="1:9" hidden="1" x14ac:dyDescent="0.2">
      <c r="A15" s="20" t="s">
        <v>7</v>
      </c>
      <c r="B15" s="94"/>
      <c r="C15" s="21">
        <f t="shared" si="1"/>
        <v>0</v>
      </c>
      <c r="D15" s="21">
        <f t="shared" si="1"/>
        <v>0</v>
      </c>
      <c r="E15" s="21">
        <f t="shared" ref="E15:E16" si="4">SUM(C15,D15)</f>
        <v>0</v>
      </c>
      <c r="F15" s="21">
        <f t="shared" si="2"/>
        <v>0</v>
      </c>
      <c r="G15" s="21">
        <f t="shared" si="2"/>
        <v>0</v>
      </c>
      <c r="H15" s="22">
        <f t="shared" si="2"/>
        <v>0</v>
      </c>
      <c r="I15" s="3">
        <f t="shared" si="3"/>
        <v>0</v>
      </c>
    </row>
    <row r="16" spans="1:9" ht="38.25" x14ac:dyDescent="0.2">
      <c r="A16" s="20" t="s">
        <v>8</v>
      </c>
      <c r="B16" s="48">
        <v>420269</v>
      </c>
      <c r="C16" s="21">
        <v>12340.1</v>
      </c>
      <c r="D16" s="21">
        <f t="shared" si="1"/>
        <v>0</v>
      </c>
      <c r="E16" s="21">
        <f t="shared" si="4"/>
        <v>12340.1</v>
      </c>
      <c r="F16" s="21">
        <f t="shared" si="2"/>
        <v>6253</v>
      </c>
      <c r="G16" s="21">
        <f t="shared" si="2"/>
        <v>0</v>
      </c>
      <c r="H16" s="22">
        <f t="shared" si="2"/>
        <v>0</v>
      </c>
      <c r="I16" s="3">
        <f t="shared" si="3"/>
        <v>18593.099999999999</v>
      </c>
    </row>
    <row r="17" spans="1:9" ht="25.5" x14ac:dyDescent="0.2">
      <c r="A17" s="23" t="s">
        <v>9</v>
      </c>
      <c r="B17" s="49" t="s">
        <v>10</v>
      </c>
      <c r="C17" s="24">
        <f>SUM(C18,C22,C26)</f>
        <v>82013.600000000006</v>
      </c>
      <c r="D17" s="24">
        <f t="shared" ref="D17:H17" si="5">SUM(D18,D22,D26)</f>
        <v>0</v>
      </c>
      <c r="E17" s="24">
        <f>SUM(E18,E22,E26)</f>
        <v>82013.600000000006</v>
      </c>
      <c r="F17" s="24">
        <f t="shared" si="5"/>
        <v>39599</v>
      </c>
      <c r="G17" s="24">
        <f t="shared" si="5"/>
        <v>0</v>
      </c>
      <c r="H17" s="25">
        <f t="shared" si="5"/>
        <v>0</v>
      </c>
      <c r="I17" s="3">
        <f t="shared" si="3"/>
        <v>121612.6</v>
      </c>
    </row>
    <row r="18" spans="1:9" x14ac:dyDescent="0.2">
      <c r="A18" s="26" t="s">
        <v>11</v>
      </c>
      <c r="B18" s="50" t="s">
        <v>12</v>
      </c>
      <c r="C18" s="24">
        <f>SUM(C19:C21)</f>
        <v>82013.600000000006</v>
      </c>
      <c r="D18" s="24">
        <f t="shared" ref="D18:H18" si="6">SUM(D19:D21)</f>
        <v>0</v>
      </c>
      <c r="E18" s="24">
        <f t="shared" si="6"/>
        <v>82013.600000000006</v>
      </c>
      <c r="F18" s="24">
        <f t="shared" si="6"/>
        <v>39599</v>
      </c>
      <c r="G18" s="24">
        <f t="shared" si="6"/>
        <v>0</v>
      </c>
      <c r="H18" s="25">
        <f t="shared" si="6"/>
        <v>0</v>
      </c>
      <c r="I18" s="3">
        <f t="shared" si="3"/>
        <v>121612.6</v>
      </c>
    </row>
    <row r="19" spans="1:9" x14ac:dyDescent="0.2">
      <c r="A19" s="27" t="s">
        <v>13</v>
      </c>
      <c r="B19" s="51" t="s">
        <v>14</v>
      </c>
      <c r="C19" s="21">
        <v>81959.600000000006</v>
      </c>
      <c r="D19" s="21">
        <f t="shared" ref="C19:D21" si="7">SUM(D100,D179,D227,D276,D356,D435,D484,D532,D581,D660,D739,D788,D836,D885)</f>
        <v>0</v>
      </c>
      <c r="E19" s="21">
        <f t="shared" ref="E19:E21" si="8">SUM(C19,D19)</f>
        <v>81959.600000000006</v>
      </c>
      <c r="F19" s="21">
        <f t="shared" ref="F19:H21" si="9">SUM(F100,F179,F227,F276,F356,F435,F484,F532,F581,F660,F739,F788,F836,F885)</f>
        <v>39599</v>
      </c>
      <c r="G19" s="21">
        <f t="shared" si="9"/>
        <v>0</v>
      </c>
      <c r="H19" s="22">
        <f t="shared" si="9"/>
        <v>0</v>
      </c>
      <c r="I19" s="3">
        <f t="shared" si="3"/>
        <v>121558.6</v>
      </c>
    </row>
    <row r="20" spans="1:9" x14ac:dyDescent="0.2">
      <c r="A20" s="27" t="s">
        <v>15</v>
      </c>
      <c r="B20" s="52" t="s">
        <v>16</v>
      </c>
      <c r="C20" s="21">
        <v>54</v>
      </c>
      <c r="D20" s="21">
        <f t="shared" si="7"/>
        <v>0</v>
      </c>
      <c r="E20" s="21">
        <f t="shared" si="8"/>
        <v>54</v>
      </c>
      <c r="F20" s="21">
        <f t="shared" si="9"/>
        <v>0</v>
      </c>
      <c r="G20" s="21">
        <f t="shared" si="9"/>
        <v>0</v>
      </c>
      <c r="H20" s="22">
        <f t="shared" si="9"/>
        <v>0</v>
      </c>
      <c r="I20" s="3">
        <f t="shared" si="3"/>
        <v>54</v>
      </c>
    </row>
    <row r="21" spans="1:9" hidden="1" x14ac:dyDescent="0.2">
      <c r="A21" s="27" t="s">
        <v>17</v>
      </c>
      <c r="B21" s="52" t="s">
        <v>18</v>
      </c>
      <c r="C21" s="21">
        <f t="shared" si="7"/>
        <v>0</v>
      </c>
      <c r="D21" s="21">
        <f t="shared" si="7"/>
        <v>0</v>
      </c>
      <c r="E21" s="21">
        <f t="shared" si="8"/>
        <v>0</v>
      </c>
      <c r="F21" s="21">
        <f t="shared" si="9"/>
        <v>0</v>
      </c>
      <c r="G21" s="21">
        <f t="shared" si="9"/>
        <v>0</v>
      </c>
      <c r="H21" s="22">
        <f t="shared" si="9"/>
        <v>0</v>
      </c>
      <c r="I21" s="3">
        <f t="shared" si="3"/>
        <v>0</v>
      </c>
    </row>
    <row r="22" spans="1:9" hidden="1" x14ac:dyDescent="0.2">
      <c r="A22" s="26" t="s">
        <v>19</v>
      </c>
      <c r="B22" s="53" t="s">
        <v>20</v>
      </c>
      <c r="C22" s="24">
        <f>SUM(C23:C25)</f>
        <v>0</v>
      </c>
      <c r="D22" s="24">
        <f t="shared" ref="D22:H22" si="10">SUM(D23:D25)</f>
        <v>0</v>
      </c>
      <c r="E22" s="24">
        <f t="shared" si="10"/>
        <v>0</v>
      </c>
      <c r="F22" s="24">
        <f t="shared" si="10"/>
        <v>0</v>
      </c>
      <c r="G22" s="24">
        <f t="shared" si="10"/>
        <v>0</v>
      </c>
      <c r="H22" s="25">
        <f t="shared" si="10"/>
        <v>0</v>
      </c>
      <c r="I22" s="3">
        <f t="shared" si="3"/>
        <v>0</v>
      </c>
    </row>
    <row r="23" spans="1:9" hidden="1" x14ac:dyDescent="0.2">
      <c r="A23" s="27" t="s">
        <v>13</v>
      </c>
      <c r="B23" s="52" t="s">
        <v>21</v>
      </c>
      <c r="C23" s="21">
        <f t="shared" ref="C23:D25" si="11">SUM(C104,C183,C231,C280,C360,C439,C488,C536,C585,C664,C743,C792,C840,C889)</f>
        <v>0</v>
      </c>
      <c r="D23" s="21">
        <f t="shared" si="11"/>
        <v>0</v>
      </c>
      <c r="E23" s="21">
        <f t="shared" ref="E23:E25" si="12">SUM(C23,D23)</f>
        <v>0</v>
      </c>
      <c r="F23" s="21">
        <f t="shared" ref="F23:H25" si="13">SUM(F104,F183,F231,F280,F360,F439,F488,F536,F585,F664,F743,F792,F840,F889)</f>
        <v>0</v>
      </c>
      <c r="G23" s="21">
        <f t="shared" si="13"/>
        <v>0</v>
      </c>
      <c r="H23" s="22">
        <f t="shared" si="13"/>
        <v>0</v>
      </c>
      <c r="I23" s="3">
        <f t="shared" si="3"/>
        <v>0</v>
      </c>
    </row>
    <row r="24" spans="1:9" hidden="1" x14ac:dyDescent="0.2">
      <c r="A24" s="27" t="s">
        <v>15</v>
      </c>
      <c r="B24" s="52" t="s">
        <v>22</v>
      </c>
      <c r="C24" s="21">
        <f t="shared" si="11"/>
        <v>0</v>
      </c>
      <c r="D24" s="21">
        <f t="shared" si="11"/>
        <v>0</v>
      </c>
      <c r="E24" s="21">
        <f t="shared" si="12"/>
        <v>0</v>
      </c>
      <c r="F24" s="21">
        <f t="shared" si="13"/>
        <v>0</v>
      </c>
      <c r="G24" s="21">
        <f t="shared" si="13"/>
        <v>0</v>
      </c>
      <c r="H24" s="22">
        <f t="shared" si="13"/>
        <v>0</v>
      </c>
      <c r="I24" s="3">
        <f t="shared" si="3"/>
        <v>0</v>
      </c>
    </row>
    <row r="25" spans="1:9" hidden="1" x14ac:dyDescent="0.2">
      <c r="A25" s="27" t="s">
        <v>17</v>
      </c>
      <c r="B25" s="52" t="s">
        <v>23</v>
      </c>
      <c r="C25" s="21">
        <f t="shared" si="11"/>
        <v>0</v>
      </c>
      <c r="D25" s="21">
        <f t="shared" si="11"/>
        <v>0</v>
      </c>
      <c r="E25" s="21">
        <f t="shared" si="12"/>
        <v>0</v>
      </c>
      <c r="F25" s="21">
        <f t="shared" si="13"/>
        <v>0</v>
      </c>
      <c r="G25" s="21">
        <f t="shared" si="13"/>
        <v>0</v>
      </c>
      <c r="H25" s="22">
        <f t="shared" si="13"/>
        <v>0</v>
      </c>
      <c r="I25" s="3">
        <f t="shared" si="3"/>
        <v>0</v>
      </c>
    </row>
    <row r="26" spans="1:9" hidden="1" x14ac:dyDescent="0.2">
      <c r="A26" s="26" t="s">
        <v>24</v>
      </c>
      <c r="B26" s="53" t="s">
        <v>25</v>
      </c>
      <c r="C26" s="24">
        <f>SUM(C27:C29)</f>
        <v>0</v>
      </c>
      <c r="D26" s="24">
        <f t="shared" ref="D26:H26" si="14">SUM(D27:D29)</f>
        <v>0</v>
      </c>
      <c r="E26" s="24">
        <f t="shared" si="14"/>
        <v>0</v>
      </c>
      <c r="F26" s="24">
        <f t="shared" si="14"/>
        <v>0</v>
      </c>
      <c r="G26" s="24">
        <f t="shared" si="14"/>
        <v>0</v>
      </c>
      <c r="H26" s="25">
        <f t="shared" si="14"/>
        <v>0</v>
      </c>
      <c r="I26" s="3">
        <f t="shared" si="3"/>
        <v>0</v>
      </c>
    </row>
    <row r="27" spans="1:9" hidden="1" x14ac:dyDescent="0.2">
      <c r="A27" s="27" t="s">
        <v>13</v>
      </c>
      <c r="B27" s="52" t="s">
        <v>26</v>
      </c>
      <c r="C27" s="21">
        <f t="shared" ref="C27:D29" si="15">SUM(C108,C187,C235,C284,C364,C443,C492,C540,C589,C668,C747,C796,C844,C893)</f>
        <v>0</v>
      </c>
      <c r="D27" s="21">
        <f t="shared" si="15"/>
        <v>0</v>
      </c>
      <c r="E27" s="21">
        <f t="shared" ref="E27:E29" si="16">SUM(C27,D27)</f>
        <v>0</v>
      </c>
      <c r="F27" s="21">
        <f t="shared" ref="F27:H29" si="17">SUM(F108,F187,F235,F284,F364,F443,F492,F540,F589,F668,F747,F796,F844,F893)</f>
        <v>0</v>
      </c>
      <c r="G27" s="21">
        <f t="shared" si="17"/>
        <v>0</v>
      </c>
      <c r="H27" s="22">
        <f t="shared" si="17"/>
        <v>0</v>
      </c>
      <c r="I27" s="3">
        <f t="shared" si="3"/>
        <v>0</v>
      </c>
    </row>
    <row r="28" spans="1:9" hidden="1" x14ac:dyDescent="0.2">
      <c r="A28" s="27" t="s">
        <v>15</v>
      </c>
      <c r="B28" s="52" t="s">
        <v>27</v>
      </c>
      <c r="C28" s="21">
        <f t="shared" si="15"/>
        <v>0</v>
      </c>
      <c r="D28" s="21">
        <f t="shared" si="15"/>
        <v>0</v>
      </c>
      <c r="E28" s="21">
        <f t="shared" si="16"/>
        <v>0</v>
      </c>
      <c r="F28" s="21">
        <f t="shared" si="17"/>
        <v>0</v>
      </c>
      <c r="G28" s="21">
        <f t="shared" si="17"/>
        <v>0</v>
      </c>
      <c r="H28" s="22">
        <f t="shared" si="17"/>
        <v>0</v>
      </c>
      <c r="I28" s="3">
        <f t="shared" si="3"/>
        <v>0</v>
      </c>
    </row>
    <row r="29" spans="1:9" hidden="1" x14ac:dyDescent="0.2">
      <c r="A29" s="27" t="s">
        <v>17</v>
      </c>
      <c r="B29" s="52" t="s">
        <v>28</v>
      </c>
      <c r="C29" s="21">
        <f t="shared" si="15"/>
        <v>0</v>
      </c>
      <c r="D29" s="21">
        <f t="shared" si="15"/>
        <v>0</v>
      </c>
      <c r="E29" s="21">
        <f t="shared" si="16"/>
        <v>0</v>
      </c>
      <c r="F29" s="21">
        <f t="shared" si="17"/>
        <v>0</v>
      </c>
      <c r="G29" s="21">
        <f t="shared" si="17"/>
        <v>0</v>
      </c>
      <c r="H29" s="22">
        <f t="shared" si="17"/>
        <v>0</v>
      </c>
      <c r="I29" s="3">
        <f t="shared" si="3"/>
        <v>0</v>
      </c>
    </row>
    <row r="30" spans="1:9" hidden="1" x14ac:dyDescent="0.2">
      <c r="A30" s="81"/>
      <c r="B30" s="95"/>
      <c r="C30" s="21"/>
      <c r="D30" s="21"/>
      <c r="E30" s="21"/>
      <c r="F30" s="21"/>
      <c r="G30" s="21"/>
      <c r="H30" s="22"/>
      <c r="I30" s="3">
        <f t="shared" si="3"/>
        <v>0</v>
      </c>
    </row>
    <row r="31" spans="1:9" s="6" customFormat="1" x14ac:dyDescent="0.2">
      <c r="A31" s="28" t="s">
        <v>58</v>
      </c>
      <c r="B31" s="54"/>
      <c r="C31" s="29">
        <f>SUM(C32,C35,C58)</f>
        <v>120093.99999999999</v>
      </c>
      <c r="D31" s="29">
        <f>SUM(D32,D35,D58)</f>
        <v>0</v>
      </c>
      <c r="E31" s="29">
        <f t="shared" ref="E31:H31" si="18">SUM(E32,E35,E58)</f>
        <v>120093.99999999999</v>
      </c>
      <c r="F31" s="29">
        <f t="shared" si="18"/>
        <v>92824</v>
      </c>
      <c r="G31" s="29">
        <f t="shared" si="18"/>
        <v>612</v>
      </c>
      <c r="H31" s="30">
        <f t="shared" si="18"/>
        <v>612</v>
      </c>
      <c r="I31" s="19">
        <f t="shared" si="3"/>
        <v>214142</v>
      </c>
    </row>
    <row r="32" spans="1:9" x14ac:dyDescent="0.2">
      <c r="A32" s="31" t="s">
        <v>30</v>
      </c>
      <c r="B32" s="55">
        <v>20</v>
      </c>
      <c r="C32" s="24">
        <f>SUM(C33)</f>
        <v>12</v>
      </c>
      <c r="D32" s="24">
        <f t="shared" ref="D32:H32" si="19">SUM(D33)</f>
        <v>0</v>
      </c>
      <c r="E32" s="24">
        <f t="shared" si="19"/>
        <v>12</v>
      </c>
      <c r="F32" s="24">
        <f t="shared" si="19"/>
        <v>0</v>
      </c>
      <c r="G32" s="24">
        <f t="shared" si="19"/>
        <v>0</v>
      </c>
      <c r="H32" s="25">
        <f t="shared" si="19"/>
        <v>0</v>
      </c>
      <c r="I32" s="3">
        <f t="shared" si="3"/>
        <v>12</v>
      </c>
    </row>
    <row r="33" spans="1:9" x14ac:dyDescent="0.2">
      <c r="A33" s="27" t="s">
        <v>31</v>
      </c>
      <c r="B33" s="56" t="s">
        <v>32</v>
      </c>
      <c r="C33" s="21">
        <f>SUM(C66,C145,C322,C401,C626,C705)</f>
        <v>12</v>
      </c>
      <c r="D33" s="21">
        <f>SUM(D66,D145,D322,D401,D626,D705)</f>
        <v>0</v>
      </c>
      <c r="E33" s="21">
        <f>C33+D33</f>
        <v>12</v>
      </c>
      <c r="F33" s="21">
        <f>SUM(F66,F145,F322,F401,F626,F705)</f>
        <v>0</v>
      </c>
      <c r="G33" s="21">
        <f>SUM(G66,G145,G322,G401,G626,G705)</f>
        <v>0</v>
      </c>
      <c r="H33" s="22">
        <f>SUM(H66,H145,H322,H401,H626,H705)</f>
        <v>0</v>
      </c>
      <c r="I33" s="3">
        <f t="shared" si="3"/>
        <v>12</v>
      </c>
    </row>
    <row r="34" spans="1:9" hidden="1" x14ac:dyDescent="0.2">
      <c r="A34" s="27"/>
      <c r="B34" s="51"/>
      <c r="C34" s="21"/>
      <c r="D34" s="21"/>
      <c r="E34" s="21"/>
      <c r="F34" s="21"/>
      <c r="G34" s="21"/>
      <c r="H34" s="22"/>
      <c r="I34" s="3">
        <f t="shared" si="3"/>
        <v>0</v>
      </c>
    </row>
    <row r="35" spans="1:9" ht="25.5" x14ac:dyDescent="0.2">
      <c r="A35" s="31" t="s">
        <v>33</v>
      </c>
      <c r="B35" s="57">
        <v>58</v>
      </c>
      <c r="C35" s="24">
        <f>SUM(C36,C43,C50)</f>
        <v>120081.99999999999</v>
      </c>
      <c r="D35" s="24">
        <f t="shared" ref="D35:H35" si="20">SUM(D36,D43,D50)</f>
        <v>0</v>
      </c>
      <c r="E35" s="24">
        <f t="shared" si="20"/>
        <v>120081.99999999999</v>
      </c>
      <c r="F35" s="24">
        <f t="shared" si="20"/>
        <v>92824</v>
      </c>
      <c r="G35" s="24">
        <f t="shared" si="20"/>
        <v>612</v>
      </c>
      <c r="H35" s="25">
        <f t="shared" si="20"/>
        <v>612</v>
      </c>
      <c r="I35" s="3">
        <f t="shared" si="3"/>
        <v>214130</v>
      </c>
    </row>
    <row r="36" spans="1:9" x14ac:dyDescent="0.2">
      <c r="A36" s="31" t="s">
        <v>34</v>
      </c>
      <c r="B36" s="58" t="s">
        <v>35</v>
      </c>
      <c r="C36" s="24">
        <f>SUM(C40,C41,C42)</f>
        <v>115446.99999999999</v>
      </c>
      <c r="D36" s="24">
        <f t="shared" ref="D36:H36" si="21">SUM(D40,D41,D42)</f>
        <v>0</v>
      </c>
      <c r="E36" s="24">
        <f t="shared" si="21"/>
        <v>115446.99999999999</v>
      </c>
      <c r="F36" s="24">
        <f t="shared" si="21"/>
        <v>92724</v>
      </c>
      <c r="G36" s="24">
        <f t="shared" si="21"/>
        <v>612</v>
      </c>
      <c r="H36" s="25">
        <f t="shared" si="21"/>
        <v>612</v>
      </c>
      <c r="I36" s="3">
        <f t="shared" si="3"/>
        <v>209395</v>
      </c>
    </row>
    <row r="37" spans="1:9" hidden="1" x14ac:dyDescent="0.2">
      <c r="A37" s="32" t="s">
        <v>1</v>
      </c>
      <c r="B37" s="59"/>
      <c r="C37" s="24"/>
      <c r="D37" s="24"/>
      <c r="E37" s="24"/>
      <c r="F37" s="24"/>
      <c r="G37" s="24"/>
      <c r="H37" s="25"/>
      <c r="I37" s="3">
        <f t="shared" si="3"/>
        <v>0</v>
      </c>
    </row>
    <row r="38" spans="1:9" x14ac:dyDescent="0.2">
      <c r="A38" s="32" t="s">
        <v>36</v>
      </c>
      <c r="B38" s="59"/>
      <c r="C38" s="24">
        <f>C40+C41+C42-C39</f>
        <v>842.99999999998545</v>
      </c>
      <c r="D38" s="24">
        <f t="shared" ref="D38:H38" si="22">D40+D41+D42-D39</f>
        <v>6</v>
      </c>
      <c r="E38" s="24">
        <f t="shared" si="22"/>
        <v>848.99999999998545</v>
      </c>
      <c r="F38" s="24">
        <f>F40+F41+F42-F39</f>
        <v>612</v>
      </c>
      <c r="G38" s="24">
        <f t="shared" si="22"/>
        <v>612</v>
      </c>
      <c r="H38" s="25">
        <f t="shared" si="22"/>
        <v>612</v>
      </c>
      <c r="I38" s="3">
        <f t="shared" si="3"/>
        <v>2684.9999999999854</v>
      </c>
    </row>
    <row r="39" spans="1:9" x14ac:dyDescent="0.2">
      <c r="A39" s="32" t="s">
        <v>37</v>
      </c>
      <c r="B39" s="59"/>
      <c r="C39" s="24">
        <f t="shared" ref="C39:H42" si="23">SUM(C72,C151,C328,C407,C632,C711)</f>
        <v>114604</v>
      </c>
      <c r="D39" s="24">
        <f t="shared" si="23"/>
        <v>-6</v>
      </c>
      <c r="E39" s="24">
        <f t="shared" si="23"/>
        <v>114598</v>
      </c>
      <c r="F39" s="24">
        <f t="shared" si="23"/>
        <v>92112</v>
      </c>
      <c r="G39" s="24">
        <f t="shared" si="23"/>
        <v>0</v>
      </c>
      <c r="H39" s="25">
        <f t="shared" si="23"/>
        <v>0</v>
      </c>
      <c r="I39" s="3">
        <f t="shared" si="3"/>
        <v>206710</v>
      </c>
    </row>
    <row r="40" spans="1:9" x14ac:dyDescent="0.2">
      <c r="A40" s="20" t="s">
        <v>38</v>
      </c>
      <c r="B40" s="60" t="s">
        <v>39</v>
      </c>
      <c r="C40" s="21">
        <f t="shared" si="23"/>
        <v>29442.3</v>
      </c>
      <c r="D40" s="21">
        <f t="shared" si="23"/>
        <v>0</v>
      </c>
      <c r="E40" s="21">
        <f t="shared" ref="E40:E42" si="24">C40+D40</f>
        <v>29442.3</v>
      </c>
      <c r="F40" s="21">
        <f t="shared" si="23"/>
        <v>44621.3</v>
      </c>
      <c r="G40" s="21">
        <f t="shared" si="23"/>
        <v>0</v>
      </c>
      <c r="H40" s="22">
        <f t="shared" si="23"/>
        <v>0</v>
      </c>
      <c r="I40" s="3">
        <f t="shared" si="3"/>
        <v>74063.600000000006</v>
      </c>
    </row>
    <row r="41" spans="1:9" x14ac:dyDescent="0.2">
      <c r="A41" s="20" t="s">
        <v>40</v>
      </c>
      <c r="B41" s="60" t="s">
        <v>41</v>
      </c>
      <c r="C41" s="21">
        <f t="shared" si="23"/>
        <v>84175.799999999988</v>
      </c>
      <c r="D41" s="21">
        <f t="shared" si="23"/>
        <v>0</v>
      </c>
      <c r="E41" s="21">
        <f t="shared" si="24"/>
        <v>84175.799999999988</v>
      </c>
      <c r="F41" s="21">
        <f t="shared" si="23"/>
        <v>41102.699999999997</v>
      </c>
      <c r="G41" s="21">
        <f t="shared" si="23"/>
        <v>0</v>
      </c>
      <c r="H41" s="22">
        <f t="shared" si="23"/>
        <v>0</v>
      </c>
      <c r="I41" s="3">
        <f t="shared" si="3"/>
        <v>125278.49999999999</v>
      </c>
    </row>
    <row r="42" spans="1:9" x14ac:dyDescent="0.2">
      <c r="A42" s="20" t="s">
        <v>42</v>
      </c>
      <c r="B42" s="61" t="s">
        <v>43</v>
      </c>
      <c r="C42" s="21">
        <f t="shared" si="23"/>
        <v>1828.9</v>
      </c>
      <c r="D42" s="21">
        <f t="shared" si="23"/>
        <v>0</v>
      </c>
      <c r="E42" s="21">
        <f t="shared" si="24"/>
        <v>1828.9</v>
      </c>
      <c r="F42" s="21">
        <f t="shared" si="23"/>
        <v>7000</v>
      </c>
      <c r="G42" s="21">
        <f t="shared" si="23"/>
        <v>612</v>
      </c>
      <c r="H42" s="22">
        <f t="shared" si="23"/>
        <v>612</v>
      </c>
      <c r="I42" s="3">
        <f t="shared" si="3"/>
        <v>10052.9</v>
      </c>
    </row>
    <row r="43" spans="1:9" x14ac:dyDescent="0.2">
      <c r="A43" s="31" t="s">
        <v>44</v>
      </c>
      <c r="B43" s="62" t="s">
        <v>45</v>
      </c>
      <c r="C43" s="24">
        <f>SUM(C47,C48,C49)</f>
        <v>4349</v>
      </c>
      <c r="D43" s="24">
        <f t="shared" ref="D43:H43" si="25">SUM(D47,D48,D49)</f>
        <v>0</v>
      </c>
      <c r="E43" s="24">
        <f t="shared" si="25"/>
        <v>4349</v>
      </c>
      <c r="F43" s="24">
        <f t="shared" si="25"/>
        <v>0</v>
      </c>
      <c r="G43" s="24">
        <f t="shared" si="25"/>
        <v>0</v>
      </c>
      <c r="H43" s="25">
        <f t="shared" si="25"/>
        <v>0</v>
      </c>
      <c r="I43" s="3">
        <f t="shared" si="3"/>
        <v>4349</v>
      </c>
    </row>
    <row r="44" spans="1:9" hidden="1" x14ac:dyDescent="0.2">
      <c r="A44" s="82" t="s">
        <v>1</v>
      </c>
      <c r="B44" s="62"/>
      <c r="C44" s="24"/>
      <c r="D44" s="24"/>
      <c r="E44" s="24"/>
      <c r="F44" s="24"/>
      <c r="G44" s="24"/>
      <c r="H44" s="25"/>
      <c r="I44" s="3">
        <f t="shared" si="3"/>
        <v>0</v>
      </c>
    </row>
    <row r="45" spans="1:9" x14ac:dyDescent="0.2">
      <c r="A45" s="32" t="s">
        <v>36</v>
      </c>
      <c r="B45" s="59"/>
      <c r="C45" s="24">
        <f>C47+C48+C49-C46</f>
        <v>4117</v>
      </c>
      <c r="D45" s="24">
        <f t="shared" ref="D45:H45" si="26">D47+D48+D49-D46</f>
        <v>0</v>
      </c>
      <c r="E45" s="24">
        <f t="shared" si="26"/>
        <v>4117</v>
      </c>
      <c r="F45" s="24">
        <f t="shared" si="26"/>
        <v>0</v>
      </c>
      <c r="G45" s="24">
        <f t="shared" si="26"/>
        <v>0</v>
      </c>
      <c r="H45" s="25">
        <f t="shared" si="26"/>
        <v>0</v>
      </c>
      <c r="I45" s="3">
        <f t="shared" si="3"/>
        <v>4117</v>
      </c>
    </row>
    <row r="46" spans="1:9" x14ac:dyDescent="0.2">
      <c r="A46" s="32" t="s">
        <v>37</v>
      </c>
      <c r="B46" s="59"/>
      <c r="C46" s="24">
        <f t="shared" ref="C46:H49" si="27">SUM(C79,C158,C335,C414,C639,C718)</f>
        <v>232</v>
      </c>
      <c r="D46" s="24">
        <f t="shared" si="27"/>
        <v>0</v>
      </c>
      <c r="E46" s="24">
        <f t="shared" si="27"/>
        <v>232</v>
      </c>
      <c r="F46" s="24">
        <f t="shared" si="27"/>
        <v>0</v>
      </c>
      <c r="G46" s="24">
        <f t="shared" si="27"/>
        <v>0</v>
      </c>
      <c r="H46" s="25">
        <f t="shared" si="27"/>
        <v>0</v>
      </c>
      <c r="I46" s="3">
        <f t="shared" si="3"/>
        <v>232</v>
      </c>
    </row>
    <row r="47" spans="1:9" x14ac:dyDescent="0.2">
      <c r="A47" s="20" t="s">
        <v>38</v>
      </c>
      <c r="B47" s="61" t="s">
        <v>46</v>
      </c>
      <c r="C47" s="21">
        <f t="shared" si="27"/>
        <v>666</v>
      </c>
      <c r="D47" s="21">
        <f t="shared" si="27"/>
        <v>0</v>
      </c>
      <c r="E47" s="21">
        <f t="shared" ref="E47:E49" si="28">C47+D47</f>
        <v>666</v>
      </c>
      <c r="F47" s="21">
        <f t="shared" si="27"/>
        <v>0</v>
      </c>
      <c r="G47" s="21">
        <f t="shared" si="27"/>
        <v>0</v>
      </c>
      <c r="H47" s="22">
        <f t="shared" si="27"/>
        <v>0</v>
      </c>
      <c r="I47" s="3">
        <f t="shared" si="3"/>
        <v>666</v>
      </c>
    </row>
    <row r="48" spans="1:9" x14ac:dyDescent="0.2">
      <c r="A48" s="20" t="s">
        <v>40</v>
      </c>
      <c r="B48" s="61" t="s">
        <v>47</v>
      </c>
      <c r="C48" s="21">
        <f t="shared" si="27"/>
        <v>3683</v>
      </c>
      <c r="D48" s="21">
        <f t="shared" si="27"/>
        <v>0</v>
      </c>
      <c r="E48" s="21">
        <f t="shared" si="28"/>
        <v>3683</v>
      </c>
      <c r="F48" s="21">
        <f t="shared" si="27"/>
        <v>0</v>
      </c>
      <c r="G48" s="21">
        <f t="shared" si="27"/>
        <v>0</v>
      </c>
      <c r="H48" s="22">
        <f t="shared" si="27"/>
        <v>0</v>
      </c>
      <c r="I48" s="3">
        <f t="shared" si="3"/>
        <v>3683</v>
      </c>
    </row>
    <row r="49" spans="1:9" hidden="1" x14ac:dyDescent="0.2">
      <c r="A49" s="20" t="s">
        <v>42</v>
      </c>
      <c r="B49" s="61" t="s">
        <v>48</v>
      </c>
      <c r="C49" s="21">
        <f t="shared" si="27"/>
        <v>0</v>
      </c>
      <c r="D49" s="21">
        <f t="shared" si="27"/>
        <v>0</v>
      </c>
      <c r="E49" s="21">
        <f t="shared" si="28"/>
        <v>0</v>
      </c>
      <c r="F49" s="21">
        <f t="shared" si="27"/>
        <v>0</v>
      </c>
      <c r="G49" s="21">
        <f t="shared" si="27"/>
        <v>0</v>
      </c>
      <c r="H49" s="22">
        <f t="shared" si="27"/>
        <v>0</v>
      </c>
      <c r="I49" s="3">
        <f t="shared" si="3"/>
        <v>0</v>
      </c>
    </row>
    <row r="50" spans="1:9" x14ac:dyDescent="0.2">
      <c r="A50" s="31" t="s">
        <v>49</v>
      </c>
      <c r="B50" s="63" t="s">
        <v>50</v>
      </c>
      <c r="C50" s="24">
        <f>SUM(C54,C55,C56)</f>
        <v>286</v>
      </c>
      <c r="D50" s="24">
        <f t="shared" ref="D50:H50" si="29">SUM(D54,D55,D56)</f>
        <v>0</v>
      </c>
      <c r="E50" s="24">
        <f t="shared" si="29"/>
        <v>286</v>
      </c>
      <c r="F50" s="24">
        <f t="shared" si="29"/>
        <v>100</v>
      </c>
      <c r="G50" s="24">
        <f t="shared" si="29"/>
        <v>0</v>
      </c>
      <c r="H50" s="25">
        <f t="shared" si="29"/>
        <v>0</v>
      </c>
      <c r="I50" s="3">
        <f t="shared" si="3"/>
        <v>386</v>
      </c>
    </row>
    <row r="51" spans="1:9" hidden="1" x14ac:dyDescent="0.2">
      <c r="A51" s="82" t="s">
        <v>1</v>
      </c>
      <c r="B51" s="63"/>
      <c r="C51" s="24"/>
      <c r="D51" s="24"/>
      <c r="E51" s="24"/>
      <c r="F51" s="24"/>
      <c r="G51" s="24"/>
      <c r="H51" s="25"/>
      <c r="I51" s="3">
        <f t="shared" si="3"/>
        <v>0</v>
      </c>
    </row>
    <row r="52" spans="1:9" x14ac:dyDescent="0.2">
      <c r="A52" s="32" t="s">
        <v>36</v>
      </c>
      <c r="B52" s="59"/>
      <c r="C52" s="24">
        <f>C54+C55+C56-C53</f>
        <v>261</v>
      </c>
      <c r="D52" s="24">
        <f t="shared" ref="D52:H52" si="30">D54+D55+D56-D53</f>
        <v>0</v>
      </c>
      <c r="E52" s="24">
        <f t="shared" si="30"/>
        <v>261</v>
      </c>
      <c r="F52" s="24">
        <f t="shared" si="30"/>
        <v>0</v>
      </c>
      <c r="G52" s="24">
        <f t="shared" si="30"/>
        <v>0</v>
      </c>
      <c r="H52" s="25">
        <f t="shared" si="30"/>
        <v>0</v>
      </c>
      <c r="I52" s="3">
        <f t="shared" si="3"/>
        <v>261</v>
      </c>
    </row>
    <row r="53" spans="1:9" x14ac:dyDescent="0.2">
      <c r="A53" s="32" t="s">
        <v>37</v>
      </c>
      <c r="B53" s="59"/>
      <c r="C53" s="24">
        <f t="shared" ref="C53:H56" si="31">SUM(C86,C165,C342,C421,C646,C725)</f>
        <v>25</v>
      </c>
      <c r="D53" s="24">
        <f t="shared" si="31"/>
        <v>0</v>
      </c>
      <c r="E53" s="24">
        <f t="shared" si="31"/>
        <v>25</v>
      </c>
      <c r="F53" s="24">
        <f t="shared" si="31"/>
        <v>100</v>
      </c>
      <c r="G53" s="24">
        <f t="shared" si="31"/>
        <v>0</v>
      </c>
      <c r="H53" s="25">
        <f t="shared" si="31"/>
        <v>0</v>
      </c>
      <c r="I53" s="3">
        <f t="shared" si="3"/>
        <v>125</v>
      </c>
    </row>
    <row r="54" spans="1:9" x14ac:dyDescent="0.2">
      <c r="A54" s="20" t="s">
        <v>38</v>
      </c>
      <c r="B54" s="61" t="s">
        <v>51</v>
      </c>
      <c r="C54" s="21">
        <f t="shared" si="31"/>
        <v>28</v>
      </c>
      <c r="D54" s="21">
        <f t="shared" si="31"/>
        <v>0</v>
      </c>
      <c r="E54" s="21">
        <f t="shared" ref="E54:E56" si="32">C54+D54</f>
        <v>28</v>
      </c>
      <c r="F54" s="21">
        <f t="shared" si="31"/>
        <v>10</v>
      </c>
      <c r="G54" s="21">
        <f t="shared" si="31"/>
        <v>0</v>
      </c>
      <c r="H54" s="22">
        <f t="shared" si="31"/>
        <v>0</v>
      </c>
      <c r="I54" s="3">
        <f t="shared" si="3"/>
        <v>38</v>
      </c>
    </row>
    <row r="55" spans="1:9" x14ac:dyDescent="0.2">
      <c r="A55" s="20" t="s">
        <v>40</v>
      </c>
      <c r="B55" s="61" t="s">
        <v>52</v>
      </c>
      <c r="C55" s="21">
        <f t="shared" si="31"/>
        <v>258</v>
      </c>
      <c r="D55" s="21">
        <f t="shared" si="31"/>
        <v>0</v>
      </c>
      <c r="E55" s="21">
        <f t="shared" si="32"/>
        <v>258</v>
      </c>
      <c r="F55" s="21">
        <f t="shared" si="31"/>
        <v>90</v>
      </c>
      <c r="G55" s="21">
        <f t="shared" si="31"/>
        <v>0</v>
      </c>
      <c r="H55" s="22">
        <f t="shared" si="31"/>
        <v>0</v>
      </c>
      <c r="I55" s="3">
        <f t="shared" si="3"/>
        <v>348</v>
      </c>
    </row>
    <row r="56" spans="1:9" hidden="1" x14ac:dyDescent="0.2">
      <c r="A56" s="20" t="s">
        <v>42</v>
      </c>
      <c r="B56" s="61" t="s">
        <v>53</v>
      </c>
      <c r="C56" s="21">
        <f t="shared" si="31"/>
        <v>0</v>
      </c>
      <c r="D56" s="21">
        <f t="shared" si="31"/>
        <v>0</v>
      </c>
      <c r="E56" s="21">
        <f t="shared" si="32"/>
        <v>0</v>
      </c>
      <c r="F56" s="21">
        <f t="shared" si="31"/>
        <v>0</v>
      </c>
      <c r="G56" s="21">
        <f t="shared" si="31"/>
        <v>0</v>
      </c>
      <c r="H56" s="22">
        <f t="shared" si="31"/>
        <v>0</v>
      </c>
      <c r="I56" s="3">
        <f t="shared" si="3"/>
        <v>0</v>
      </c>
    </row>
    <row r="57" spans="1:9" hidden="1" x14ac:dyDescent="0.2">
      <c r="A57" s="83"/>
      <c r="B57" s="95"/>
      <c r="C57" s="21"/>
      <c r="D57" s="21"/>
      <c r="E57" s="21"/>
      <c r="F57" s="21"/>
      <c r="G57" s="21"/>
      <c r="H57" s="22"/>
      <c r="I57" s="3">
        <f t="shared" si="3"/>
        <v>0</v>
      </c>
    </row>
    <row r="58" spans="1:9" hidden="1" x14ac:dyDescent="0.2">
      <c r="A58" s="26" t="s">
        <v>54</v>
      </c>
      <c r="B58" s="63" t="s">
        <v>55</v>
      </c>
      <c r="C58" s="24">
        <f>SUM(C91,C170,C347,C426,C651,C730)</f>
        <v>0</v>
      </c>
      <c r="D58" s="24">
        <f>SUM(D91,D170,D347,D426,D651,D730)</f>
        <v>0</v>
      </c>
      <c r="E58" s="24">
        <f>C58+D58</f>
        <v>0</v>
      </c>
      <c r="F58" s="24">
        <f>SUM(F91,F170,F347,F426,F651,F730)</f>
        <v>0</v>
      </c>
      <c r="G58" s="24">
        <f>SUM(G91,G170,G347,G426,G651,G730)</f>
        <v>0</v>
      </c>
      <c r="H58" s="25">
        <f>SUM(H91,H170,H347,H426,H651,H730)</f>
        <v>0</v>
      </c>
      <c r="I58" s="3">
        <f t="shared" si="3"/>
        <v>0</v>
      </c>
    </row>
    <row r="59" spans="1:9" hidden="1" x14ac:dyDescent="0.2">
      <c r="A59" s="83"/>
      <c r="B59" s="95"/>
      <c r="C59" s="21"/>
      <c r="D59" s="21"/>
      <c r="E59" s="21"/>
      <c r="F59" s="21"/>
      <c r="G59" s="21"/>
      <c r="H59" s="22"/>
      <c r="I59" s="3">
        <f t="shared" si="3"/>
        <v>0</v>
      </c>
    </row>
    <row r="60" spans="1:9" hidden="1" x14ac:dyDescent="0.2">
      <c r="A60" s="26" t="s">
        <v>56</v>
      </c>
      <c r="B60" s="63"/>
      <c r="C60" s="24">
        <f t="shared" ref="C60:H60" si="33">C13-C31</f>
        <v>0</v>
      </c>
      <c r="D60" s="24">
        <f t="shared" si="33"/>
        <v>0</v>
      </c>
      <c r="E60" s="24">
        <f t="shared" si="33"/>
        <v>0</v>
      </c>
      <c r="F60" s="24">
        <f t="shared" si="33"/>
        <v>0</v>
      </c>
      <c r="G60" s="24">
        <f t="shared" si="33"/>
        <v>0</v>
      </c>
      <c r="H60" s="25">
        <f t="shared" si="33"/>
        <v>0</v>
      </c>
      <c r="I60" s="3">
        <f t="shared" si="3"/>
        <v>0</v>
      </c>
    </row>
    <row r="61" spans="1:9" hidden="1" x14ac:dyDescent="0.2">
      <c r="A61" s="84"/>
      <c r="B61" s="94"/>
      <c r="C61" s="21"/>
      <c r="D61" s="21"/>
      <c r="E61" s="21"/>
      <c r="F61" s="21"/>
      <c r="G61" s="21"/>
      <c r="H61" s="22"/>
      <c r="I61" s="3">
        <f t="shared" si="3"/>
        <v>0</v>
      </c>
    </row>
    <row r="62" spans="1:9" hidden="1" x14ac:dyDescent="0.2">
      <c r="A62" s="81" t="s">
        <v>1</v>
      </c>
      <c r="B62" s="95"/>
      <c r="C62" s="21"/>
      <c r="D62" s="21"/>
      <c r="E62" s="21"/>
      <c r="F62" s="21"/>
      <c r="G62" s="21"/>
      <c r="H62" s="22"/>
      <c r="I62" s="3">
        <f t="shared" si="3"/>
        <v>0</v>
      </c>
    </row>
    <row r="63" spans="1:9" s="6" customFormat="1" x14ac:dyDescent="0.2">
      <c r="A63" s="28" t="s">
        <v>59</v>
      </c>
      <c r="B63" s="54" t="s">
        <v>60</v>
      </c>
      <c r="C63" s="29">
        <f>SUM(C93)</f>
        <v>349</v>
      </c>
      <c r="D63" s="29">
        <f t="shared" ref="D63:H63" si="34">SUM(D93)</f>
        <v>0</v>
      </c>
      <c r="E63" s="29">
        <f t="shared" si="34"/>
        <v>349</v>
      </c>
      <c r="F63" s="29">
        <f t="shared" si="34"/>
        <v>0</v>
      </c>
      <c r="G63" s="29">
        <f t="shared" si="34"/>
        <v>0</v>
      </c>
      <c r="H63" s="30">
        <f t="shared" si="34"/>
        <v>0</v>
      </c>
      <c r="I63" s="19">
        <f t="shared" si="3"/>
        <v>349</v>
      </c>
    </row>
    <row r="64" spans="1:9" x14ac:dyDescent="0.2">
      <c r="A64" s="33" t="s">
        <v>80</v>
      </c>
      <c r="B64" s="64"/>
      <c r="C64" s="34">
        <f>SUM(C65,C68,C91)</f>
        <v>349</v>
      </c>
      <c r="D64" s="34">
        <f t="shared" ref="D64:H64" si="35">SUM(D65,D68,D91)</f>
        <v>0</v>
      </c>
      <c r="E64" s="34">
        <f t="shared" si="35"/>
        <v>349</v>
      </c>
      <c r="F64" s="34">
        <f t="shared" si="35"/>
        <v>0</v>
      </c>
      <c r="G64" s="34">
        <f t="shared" si="35"/>
        <v>0</v>
      </c>
      <c r="H64" s="35">
        <f t="shared" si="35"/>
        <v>0</v>
      </c>
      <c r="I64" s="3">
        <f t="shared" si="3"/>
        <v>349</v>
      </c>
    </row>
    <row r="65" spans="1:9" hidden="1" x14ac:dyDescent="0.2">
      <c r="A65" s="31" t="s">
        <v>30</v>
      </c>
      <c r="B65" s="55">
        <v>20</v>
      </c>
      <c r="C65" s="24">
        <f>SUM(C66)</f>
        <v>0</v>
      </c>
      <c r="D65" s="24">
        <f t="shared" ref="D65:H65" si="36">SUM(D66)</f>
        <v>0</v>
      </c>
      <c r="E65" s="24">
        <f t="shared" si="36"/>
        <v>0</v>
      </c>
      <c r="F65" s="24">
        <f t="shared" si="36"/>
        <v>0</v>
      </c>
      <c r="G65" s="24">
        <f t="shared" si="36"/>
        <v>0</v>
      </c>
      <c r="H65" s="25">
        <f t="shared" si="36"/>
        <v>0</v>
      </c>
      <c r="I65" s="3">
        <f t="shared" si="3"/>
        <v>0</v>
      </c>
    </row>
    <row r="66" spans="1:9" hidden="1" x14ac:dyDescent="0.2">
      <c r="A66" s="27" t="s">
        <v>31</v>
      </c>
      <c r="B66" s="56" t="s">
        <v>32</v>
      </c>
      <c r="C66" s="21">
        <f>C113</f>
        <v>0</v>
      </c>
      <c r="D66" s="21">
        <f>D113</f>
        <v>0</v>
      </c>
      <c r="E66" s="21">
        <f>C66+D66</f>
        <v>0</v>
      </c>
      <c r="F66" s="21">
        <f t="shared" ref="F66:H66" si="37">F113</f>
        <v>0</v>
      </c>
      <c r="G66" s="21">
        <f t="shared" si="37"/>
        <v>0</v>
      </c>
      <c r="H66" s="22">
        <f t="shared" si="37"/>
        <v>0</v>
      </c>
      <c r="I66" s="3">
        <f t="shared" si="3"/>
        <v>0</v>
      </c>
    </row>
    <row r="67" spans="1:9" hidden="1" x14ac:dyDescent="0.2">
      <c r="A67" s="27"/>
      <c r="B67" s="51"/>
      <c r="C67" s="21"/>
      <c r="D67" s="21"/>
      <c r="E67" s="21"/>
      <c r="F67" s="21"/>
      <c r="G67" s="21"/>
      <c r="H67" s="22"/>
      <c r="I67" s="3">
        <f t="shared" si="3"/>
        <v>0</v>
      </c>
    </row>
    <row r="68" spans="1:9" ht="25.5" x14ac:dyDescent="0.2">
      <c r="A68" s="31" t="s">
        <v>33</v>
      </c>
      <c r="B68" s="57">
        <v>58</v>
      </c>
      <c r="C68" s="24">
        <f>SUM(C69,C76,C83)</f>
        <v>349</v>
      </c>
      <c r="D68" s="24">
        <f t="shared" ref="D68:H68" si="38">SUM(D69,D76,D83)</f>
        <v>0</v>
      </c>
      <c r="E68" s="24">
        <f t="shared" si="38"/>
        <v>349</v>
      </c>
      <c r="F68" s="24">
        <f t="shared" si="38"/>
        <v>0</v>
      </c>
      <c r="G68" s="24">
        <f t="shared" si="38"/>
        <v>0</v>
      </c>
      <c r="H68" s="25">
        <f t="shared" si="38"/>
        <v>0</v>
      </c>
      <c r="I68" s="3">
        <f t="shared" si="3"/>
        <v>349</v>
      </c>
    </row>
    <row r="69" spans="1:9" hidden="1" x14ac:dyDescent="0.2">
      <c r="A69" s="31" t="s">
        <v>34</v>
      </c>
      <c r="B69" s="58" t="s">
        <v>35</v>
      </c>
      <c r="C69" s="24">
        <f>SUM(C73,C74,C75)</f>
        <v>0</v>
      </c>
      <c r="D69" s="24">
        <f t="shared" ref="D69:H69" si="39">SUM(D73,D74,D75)</f>
        <v>0</v>
      </c>
      <c r="E69" s="24">
        <f t="shared" si="39"/>
        <v>0</v>
      </c>
      <c r="F69" s="24">
        <f t="shared" si="39"/>
        <v>0</v>
      </c>
      <c r="G69" s="24">
        <f t="shared" si="39"/>
        <v>0</v>
      </c>
      <c r="H69" s="25">
        <f t="shared" si="39"/>
        <v>0</v>
      </c>
      <c r="I69" s="3">
        <f t="shared" si="3"/>
        <v>0</v>
      </c>
    </row>
    <row r="70" spans="1:9" hidden="1" x14ac:dyDescent="0.2">
      <c r="A70" s="32" t="s">
        <v>1</v>
      </c>
      <c r="B70" s="59"/>
      <c r="C70" s="24"/>
      <c r="D70" s="24"/>
      <c r="E70" s="24"/>
      <c r="F70" s="24"/>
      <c r="G70" s="24"/>
      <c r="H70" s="25"/>
      <c r="I70" s="3">
        <f t="shared" si="3"/>
        <v>0</v>
      </c>
    </row>
    <row r="71" spans="1:9" hidden="1" x14ac:dyDescent="0.2">
      <c r="A71" s="32" t="s">
        <v>36</v>
      </c>
      <c r="B71" s="59"/>
      <c r="C71" s="24">
        <f>C73+C74+C75-C72</f>
        <v>0</v>
      </c>
      <c r="D71" s="24">
        <f t="shared" ref="D71:H71" si="40">D73+D74+D75-D72</f>
        <v>0</v>
      </c>
      <c r="E71" s="24">
        <f t="shared" si="40"/>
        <v>0</v>
      </c>
      <c r="F71" s="24">
        <f t="shared" si="40"/>
        <v>0</v>
      </c>
      <c r="G71" s="24">
        <f t="shared" si="40"/>
        <v>0</v>
      </c>
      <c r="H71" s="25">
        <f t="shared" si="40"/>
        <v>0</v>
      </c>
      <c r="I71" s="3">
        <f t="shared" si="3"/>
        <v>0</v>
      </c>
    </row>
    <row r="72" spans="1:9" hidden="1" x14ac:dyDescent="0.2">
      <c r="A72" s="32" t="s">
        <v>37</v>
      </c>
      <c r="B72" s="59"/>
      <c r="C72" s="24">
        <f t="shared" ref="C72:H75" si="41">C119</f>
        <v>0</v>
      </c>
      <c r="D72" s="24">
        <f t="shared" si="41"/>
        <v>0</v>
      </c>
      <c r="E72" s="24">
        <f t="shared" si="41"/>
        <v>0</v>
      </c>
      <c r="F72" s="24">
        <f t="shared" si="41"/>
        <v>0</v>
      </c>
      <c r="G72" s="24">
        <f t="shared" si="41"/>
        <v>0</v>
      </c>
      <c r="H72" s="25">
        <f t="shared" si="41"/>
        <v>0</v>
      </c>
      <c r="I72" s="3">
        <f t="shared" si="3"/>
        <v>0</v>
      </c>
    </row>
    <row r="73" spans="1:9" hidden="1" x14ac:dyDescent="0.2">
      <c r="A73" s="20" t="s">
        <v>38</v>
      </c>
      <c r="B73" s="60" t="s">
        <v>39</v>
      </c>
      <c r="C73" s="21">
        <f t="shared" si="41"/>
        <v>0</v>
      </c>
      <c r="D73" s="21">
        <f t="shared" si="41"/>
        <v>0</v>
      </c>
      <c r="E73" s="21">
        <f t="shared" ref="E73:E75" si="42">C73+D73</f>
        <v>0</v>
      </c>
      <c r="F73" s="21">
        <f t="shared" si="41"/>
        <v>0</v>
      </c>
      <c r="G73" s="21">
        <f t="shared" si="41"/>
        <v>0</v>
      </c>
      <c r="H73" s="22">
        <f t="shared" si="41"/>
        <v>0</v>
      </c>
      <c r="I73" s="3">
        <f t="shared" si="3"/>
        <v>0</v>
      </c>
    </row>
    <row r="74" spans="1:9" hidden="1" x14ac:dyDescent="0.2">
      <c r="A74" s="20" t="s">
        <v>40</v>
      </c>
      <c r="B74" s="60" t="s">
        <v>41</v>
      </c>
      <c r="C74" s="21">
        <f t="shared" si="41"/>
        <v>0</v>
      </c>
      <c r="D74" s="21">
        <f t="shared" si="41"/>
        <v>0</v>
      </c>
      <c r="E74" s="21">
        <f t="shared" si="42"/>
        <v>0</v>
      </c>
      <c r="F74" s="21">
        <f t="shared" si="41"/>
        <v>0</v>
      </c>
      <c r="G74" s="21">
        <f t="shared" si="41"/>
        <v>0</v>
      </c>
      <c r="H74" s="22">
        <f t="shared" si="41"/>
        <v>0</v>
      </c>
      <c r="I74" s="3">
        <f t="shared" si="3"/>
        <v>0</v>
      </c>
    </row>
    <row r="75" spans="1:9" hidden="1" x14ac:dyDescent="0.2">
      <c r="A75" s="20" t="s">
        <v>42</v>
      </c>
      <c r="B75" s="61" t="s">
        <v>43</v>
      </c>
      <c r="C75" s="21">
        <f t="shared" si="41"/>
        <v>0</v>
      </c>
      <c r="D75" s="21">
        <f t="shared" si="41"/>
        <v>0</v>
      </c>
      <c r="E75" s="21">
        <f t="shared" si="42"/>
        <v>0</v>
      </c>
      <c r="F75" s="21">
        <f t="shared" si="41"/>
        <v>0</v>
      </c>
      <c r="G75" s="21">
        <f t="shared" si="41"/>
        <v>0</v>
      </c>
      <c r="H75" s="22">
        <f t="shared" si="41"/>
        <v>0</v>
      </c>
      <c r="I75" s="3">
        <f t="shared" si="3"/>
        <v>0</v>
      </c>
    </row>
    <row r="76" spans="1:9" x14ac:dyDescent="0.2">
      <c r="A76" s="31" t="s">
        <v>44</v>
      </c>
      <c r="B76" s="62" t="s">
        <v>45</v>
      </c>
      <c r="C76" s="24">
        <f>SUM(C80,C81,C82)</f>
        <v>349</v>
      </c>
      <c r="D76" s="24">
        <f t="shared" ref="D76:H76" si="43">SUM(D80,D81,D82)</f>
        <v>0</v>
      </c>
      <c r="E76" s="24">
        <f t="shared" si="43"/>
        <v>349</v>
      </c>
      <c r="F76" s="24">
        <f t="shared" si="43"/>
        <v>0</v>
      </c>
      <c r="G76" s="24">
        <f t="shared" si="43"/>
        <v>0</v>
      </c>
      <c r="H76" s="25">
        <f t="shared" si="43"/>
        <v>0</v>
      </c>
      <c r="I76" s="3">
        <f t="shared" si="3"/>
        <v>349</v>
      </c>
    </row>
    <row r="77" spans="1:9" hidden="1" x14ac:dyDescent="0.2">
      <c r="A77" s="82" t="s">
        <v>1</v>
      </c>
      <c r="B77" s="62"/>
      <c r="C77" s="24"/>
      <c r="D77" s="24"/>
      <c r="E77" s="24"/>
      <c r="F77" s="24"/>
      <c r="G77" s="24"/>
      <c r="H77" s="25"/>
      <c r="I77" s="3">
        <f t="shared" si="3"/>
        <v>0</v>
      </c>
    </row>
    <row r="78" spans="1:9" x14ac:dyDescent="0.2">
      <c r="A78" s="32" t="s">
        <v>36</v>
      </c>
      <c r="B78" s="59"/>
      <c r="C78" s="24">
        <f>C80+C81+C82-C79</f>
        <v>175</v>
      </c>
      <c r="D78" s="24">
        <f t="shared" ref="D78:H78" si="44">D80+D81+D82-D79</f>
        <v>0</v>
      </c>
      <c r="E78" s="24">
        <f t="shared" si="44"/>
        <v>175</v>
      </c>
      <c r="F78" s="24">
        <f t="shared" si="44"/>
        <v>0</v>
      </c>
      <c r="G78" s="24">
        <f t="shared" si="44"/>
        <v>0</v>
      </c>
      <c r="H78" s="25">
        <f t="shared" si="44"/>
        <v>0</v>
      </c>
      <c r="I78" s="3">
        <f t="shared" ref="I78:I141" si="45">SUM(E78:H78)</f>
        <v>175</v>
      </c>
    </row>
    <row r="79" spans="1:9" x14ac:dyDescent="0.2">
      <c r="A79" s="32" t="s">
        <v>37</v>
      </c>
      <c r="B79" s="59"/>
      <c r="C79" s="24">
        <f t="shared" ref="C79:H82" si="46">C126</f>
        <v>174</v>
      </c>
      <c r="D79" s="24">
        <f t="shared" si="46"/>
        <v>0</v>
      </c>
      <c r="E79" s="24">
        <f t="shared" si="46"/>
        <v>174</v>
      </c>
      <c r="F79" s="24">
        <f t="shared" si="46"/>
        <v>0</v>
      </c>
      <c r="G79" s="24">
        <f t="shared" si="46"/>
        <v>0</v>
      </c>
      <c r="H79" s="25">
        <f t="shared" si="46"/>
        <v>0</v>
      </c>
      <c r="I79" s="3">
        <f t="shared" si="45"/>
        <v>174</v>
      </c>
    </row>
    <row r="80" spans="1:9" x14ac:dyDescent="0.2">
      <c r="A80" s="20" t="s">
        <v>38</v>
      </c>
      <c r="B80" s="61" t="s">
        <v>46</v>
      </c>
      <c r="C80" s="21">
        <f t="shared" si="46"/>
        <v>52</v>
      </c>
      <c r="D80" s="21">
        <f t="shared" si="46"/>
        <v>0</v>
      </c>
      <c r="E80" s="21">
        <f t="shared" ref="E80:E82" si="47">C80+D80</f>
        <v>52</v>
      </c>
      <c r="F80" s="21">
        <f t="shared" si="46"/>
        <v>0</v>
      </c>
      <c r="G80" s="21">
        <f t="shared" si="46"/>
        <v>0</v>
      </c>
      <c r="H80" s="22">
        <f t="shared" si="46"/>
        <v>0</v>
      </c>
      <c r="I80" s="3">
        <f t="shared" si="45"/>
        <v>52</v>
      </c>
    </row>
    <row r="81" spans="1:9" x14ac:dyDescent="0.2">
      <c r="A81" s="20" t="s">
        <v>40</v>
      </c>
      <c r="B81" s="61" t="s">
        <v>47</v>
      </c>
      <c r="C81" s="21">
        <f t="shared" si="46"/>
        <v>297</v>
      </c>
      <c r="D81" s="21">
        <f t="shared" si="46"/>
        <v>0</v>
      </c>
      <c r="E81" s="21">
        <f t="shared" si="47"/>
        <v>297</v>
      </c>
      <c r="F81" s="21">
        <f t="shared" si="46"/>
        <v>0</v>
      </c>
      <c r="G81" s="21">
        <f t="shared" si="46"/>
        <v>0</v>
      </c>
      <c r="H81" s="22">
        <f t="shared" si="46"/>
        <v>0</v>
      </c>
      <c r="I81" s="3">
        <f t="shared" si="45"/>
        <v>297</v>
      </c>
    </row>
    <row r="82" spans="1:9" hidden="1" x14ac:dyDescent="0.2">
      <c r="A82" s="20" t="s">
        <v>42</v>
      </c>
      <c r="B82" s="61" t="s">
        <v>48</v>
      </c>
      <c r="C82" s="21">
        <f t="shared" si="46"/>
        <v>0</v>
      </c>
      <c r="D82" s="21">
        <f t="shared" si="46"/>
        <v>0</v>
      </c>
      <c r="E82" s="21">
        <f t="shared" si="47"/>
        <v>0</v>
      </c>
      <c r="F82" s="21">
        <f t="shared" si="46"/>
        <v>0</v>
      </c>
      <c r="G82" s="21">
        <f t="shared" si="46"/>
        <v>0</v>
      </c>
      <c r="H82" s="22">
        <f t="shared" si="46"/>
        <v>0</v>
      </c>
      <c r="I82" s="3">
        <f t="shared" si="45"/>
        <v>0</v>
      </c>
    </row>
    <row r="83" spans="1:9" hidden="1" x14ac:dyDescent="0.2">
      <c r="A83" s="31" t="s">
        <v>49</v>
      </c>
      <c r="B83" s="63" t="s">
        <v>50</v>
      </c>
      <c r="C83" s="24">
        <f>SUM(C87,C88,C89)</f>
        <v>0</v>
      </c>
      <c r="D83" s="24">
        <f t="shared" ref="D83:H83" si="48">SUM(D87,D88,D89)</f>
        <v>0</v>
      </c>
      <c r="E83" s="24">
        <f t="shared" si="48"/>
        <v>0</v>
      </c>
      <c r="F83" s="24">
        <f t="shared" si="48"/>
        <v>0</v>
      </c>
      <c r="G83" s="24">
        <f t="shared" si="48"/>
        <v>0</v>
      </c>
      <c r="H83" s="25">
        <f t="shared" si="48"/>
        <v>0</v>
      </c>
      <c r="I83" s="3">
        <f t="shared" si="45"/>
        <v>0</v>
      </c>
    </row>
    <row r="84" spans="1:9" hidden="1" x14ac:dyDescent="0.2">
      <c r="A84" s="82" t="s">
        <v>1</v>
      </c>
      <c r="B84" s="63"/>
      <c r="C84" s="24"/>
      <c r="D84" s="24"/>
      <c r="E84" s="24"/>
      <c r="F84" s="24"/>
      <c r="G84" s="24"/>
      <c r="H84" s="25"/>
      <c r="I84" s="3">
        <f t="shared" si="45"/>
        <v>0</v>
      </c>
    </row>
    <row r="85" spans="1:9" hidden="1" x14ac:dyDescent="0.2">
      <c r="A85" s="32" t="s">
        <v>36</v>
      </c>
      <c r="B85" s="59"/>
      <c r="C85" s="24">
        <f>C87+C88+C89-C86</f>
        <v>0</v>
      </c>
      <c r="D85" s="24">
        <f t="shared" ref="D85:H85" si="49">D87+D88+D89-D86</f>
        <v>0</v>
      </c>
      <c r="E85" s="24">
        <f t="shared" si="49"/>
        <v>0</v>
      </c>
      <c r="F85" s="24">
        <f t="shared" si="49"/>
        <v>0</v>
      </c>
      <c r="G85" s="24">
        <f t="shared" si="49"/>
        <v>0</v>
      </c>
      <c r="H85" s="25">
        <f t="shared" si="49"/>
        <v>0</v>
      </c>
      <c r="I85" s="3">
        <f t="shared" si="45"/>
        <v>0</v>
      </c>
    </row>
    <row r="86" spans="1:9" hidden="1" x14ac:dyDescent="0.2">
      <c r="A86" s="32" t="s">
        <v>37</v>
      </c>
      <c r="B86" s="59"/>
      <c r="C86" s="24">
        <f t="shared" ref="C86:H89" si="50">C133</f>
        <v>0</v>
      </c>
      <c r="D86" s="24">
        <f t="shared" si="50"/>
        <v>0</v>
      </c>
      <c r="E86" s="24">
        <f t="shared" si="50"/>
        <v>0</v>
      </c>
      <c r="F86" s="24">
        <f t="shared" si="50"/>
        <v>0</v>
      </c>
      <c r="G86" s="24">
        <f t="shared" si="50"/>
        <v>0</v>
      </c>
      <c r="H86" s="25">
        <f t="shared" si="50"/>
        <v>0</v>
      </c>
      <c r="I86" s="3">
        <f t="shared" si="45"/>
        <v>0</v>
      </c>
    </row>
    <row r="87" spans="1:9" hidden="1" x14ac:dyDescent="0.2">
      <c r="A87" s="20" t="s">
        <v>38</v>
      </c>
      <c r="B87" s="61" t="s">
        <v>51</v>
      </c>
      <c r="C87" s="21">
        <f t="shared" si="50"/>
        <v>0</v>
      </c>
      <c r="D87" s="21">
        <f t="shared" si="50"/>
        <v>0</v>
      </c>
      <c r="E87" s="21">
        <f t="shared" ref="E87:E89" si="51">C87+D87</f>
        <v>0</v>
      </c>
      <c r="F87" s="21">
        <f t="shared" si="50"/>
        <v>0</v>
      </c>
      <c r="G87" s="21">
        <f t="shared" si="50"/>
        <v>0</v>
      </c>
      <c r="H87" s="22">
        <f t="shared" si="50"/>
        <v>0</v>
      </c>
      <c r="I87" s="3">
        <f t="shared" si="45"/>
        <v>0</v>
      </c>
    </row>
    <row r="88" spans="1:9" hidden="1" x14ac:dyDescent="0.2">
      <c r="A88" s="20" t="s">
        <v>40</v>
      </c>
      <c r="B88" s="61" t="s">
        <v>52</v>
      </c>
      <c r="C88" s="21">
        <f t="shared" si="50"/>
        <v>0</v>
      </c>
      <c r="D88" s="21">
        <f t="shared" si="50"/>
        <v>0</v>
      </c>
      <c r="E88" s="21">
        <f t="shared" si="51"/>
        <v>0</v>
      </c>
      <c r="F88" s="21">
        <f t="shared" si="50"/>
        <v>0</v>
      </c>
      <c r="G88" s="21">
        <f t="shared" si="50"/>
        <v>0</v>
      </c>
      <c r="H88" s="22">
        <f t="shared" si="50"/>
        <v>0</v>
      </c>
      <c r="I88" s="3">
        <f t="shared" si="45"/>
        <v>0</v>
      </c>
    </row>
    <row r="89" spans="1:9" hidden="1" x14ac:dyDescent="0.2">
      <c r="A89" s="20" t="s">
        <v>42</v>
      </c>
      <c r="B89" s="61" t="s">
        <v>53</v>
      </c>
      <c r="C89" s="21">
        <f t="shared" si="50"/>
        <v>0</v>
      </c>
      <c r="D89" s="21">
        <f t="shared" si="50"/>
        <v>0</v>
      </c>
      <c r="E89" s="21">
        <f t="shared" si="51"/>
        <v>0</v>
      </c>
      <c r="F89" s="21">
        <f t="shared" si="50"/>
        <v>0</v>
      </c>
      <c r="G89" s="21">
        <f t="shared" si="50"/>
        <v>0</v>
      </c>
      <c r="H89" s="22">
        <f t="shared" si="50"/>
        <v>0</v>
      </c>
      <c r="I89" s="3">
        <f t="shared" si="45"/>
        <v>0</v>
      </c>
    </row>
    <row r="90" spans="1:9" hidden="1" x14ac:dyDescent="0.2">
      <c r="A90" s="83"/>
      <c r="B90" s="95"/>
      <c r="C90" s="21"/>
      <c r="D90" s="21"/>
      <c r="E90" s="21"/>
      <c r="F90" s="21"/>
      <c r="G90" s="21"/>
      <c r="H90" s="22"/>
      <c r="I90" s="3">
        <f t="shared" si="45"/>
        <v>0</v>
      </c>
    </row>
    <row r="91" spans="1:9" hidden="1" x14ac:dyDescent="0.2">
      <c r="A91" s="26" t="s">
        <v>54</v>
      </c>
      <c r="B91" s="63" t="s">
        <v>55</v>
      </c>
      <c r="C91" s="24">
        <f t="shared" ref="C91:D91" si="52">C138</f>
        <v>0</v>
      </c>
      <c r="D91" s="24">
        <f t="shared" si="52"/>
        <v>0</v>
      </c>
      <c r="E91" s="24">
        <f>C91+D91</f>
        <v>0</v>
      </c>
      <c r="F91" s="24">
        <f t="shared" ref="F91:H91" si="53">F138</f>
        <v>0</v>
      </c>
      <c r="G91" s="24">
        <f t="shared" si="53"/>
        <v>0</v>
      </c>
      <c r="H91" s="25">
        <f t="shared" si="53"/>
        <v>0</v>
      </c>
      <c r="I91" s="3">
        <f t="shared" si="45"/>
        <v>0</v>
      </c>
    </row>
    <row r="92" spans="1:9" hidden="1" x14ac:dyDescent="0.2">
      <c r="A92" s="85"/>
      <c r="B92" s="96"/>
      <c r="C92" s="86"/>
      <c r="D92" s="86"/>
      <c r="E92" s="86"/>
      <c r="F92" s="86"/>
      <c r="G92" s="86"/>
      <c r="H92" s="87"/>
      <c r="I92" s="3">
        <f t="shared" si="45"/>
        <v>0</v>
      </c>
    </row>
    <row r="93" spans="1:9" s="6" customFormat="1" ht="25.5" x14ac:dyDescent="0.2">
      <c r="A93" s="77" t="s">
        <v>94</v>
      </c>
      <c r="B93" s="78"/>
      <c r="C93" s="79">
        <f>C94</f>
        <v>349</v>
      </c>
      <c r="D93" s="79">
        <f t="shared" ref="D93:H93" si="54">D94</f>
        <v>0</v>
      </c>
      <c r="E93" s="79">
        <f t="shared" si="54"/>
        <v>349</v>
      </c>
      <c r="F93" s="79">
        <f t="shared" si="54"/>
        <v>0</v>
      </c>
      <c r="G93" s="79">
        <f t="shared" si="54"/>
        <v>0</v>
      </c>
      <c r="H93" s="80">
        <f t="shared" si="54"/>
        <v>0</v>
      </c>
      <c r="I93" s="19">
        <f t="shared" si="45"/>
        <v>349</v>
      </c>
    </row>
    <row r="94" spans="1:9" s="40" customFormat="1" x14ac:dyDescent="0.2">
      <c r="A94" s="73" t="s">
        <v>61</v>
      </c>
      <c r="B94" s="74"/>
      <c r="C94" s="75">
        <f t="shared" ref="C94:H94" si="55">SUM(C95,C96,C97,C98)</f>
        <v>349</v>
      </c>
      <c r="D94" s="75">
        <f t="shared" si="55"/>
        <v>0</v>
      </c>
      <c r="E94" s="75">
        <f t="shared" si="55"/>
        <v>349</v>
      </c>
      <c r="F94" s="75">
        <f t="shared" si="55"/>
        <v>0</v>
      </c>
      <c r="G94" s="75">
        <f t="shared" si="55"/>
        <v>0</v>
      </c>
      <c r="H94" s="76">
        <f t="shared" si="55"/>
        <v>0</v>
      </c>
      <c r="I94" s="39">
        <f t="shared" si="45"/>
        <v>349</v>
      </c>
    </row>
    <row r="95" spans="1:9" x14ac:dyDescent="0.2">
      <c r="A95" s="20" t="s">
        <v>6</v>
      </c>
      <c r="B95" s="48"/>
      <c r="C95" s="101">
        <v>349</v>
      </c>
      <c r="D95" s="21"/>
      <c r="E95" s="21">
        <f>SUM(C95,D95)</f>
        <v>349</v>
      </c>
      <c r="F95" s="21"/>
      <c r="G95" s="21"/>
      <c r="H95" s="22"/>
      <c r="I95" s="3">
        <f t="shared" si="45"/>
        <v>349</v>
      </c>
    </row>
    <row r="96" spans="1:9" hidden="1" x14ac:dyDescent="0.2">
      <c r="A96" s="20" t="s">
        <v>7</v>
      </c>
      <c r="B96" s="94"/>
      <c r="C96" s="21"/>
      <c r="D96" s="21"/>
      <c r="E96" s="21">
        <f t="shared" ref="E96:E97" si="56">SUM(C96,D96)</f>
        <v>0</v>
      </c>
      <c r="F96" s="21"/>
      <c r="G96" s="21"/>
      <c r="H96" s="22"/>
      <c r="I96" s="3">
        <f t="shared" si="45"/>
        <v>0</v>
      </c>
    </row>
    <row r="97" spans="1:9" ht="38.25" hidden="1" x14ac:dyDescent="0.2">
      <c r="A97" s="20" t="s">
        <v>8</v>
      </c>
      <c r="B97" s="48">
        <v>420269</v>
      </c>
      <c r="C97" s="21"/>
      <c r="D97" s="21"/>
      <c r="E97" s="21">
        <f t="shared" si="56"/>
        <v>0</v>
      </c>
      <c r="F97" s="21"/>
      <c r="G97" s="21"/>
      <c r="H97" s="22"/>
      <c r="I97" s="3">
        <f t="shared" si="45"/>
        <v>0</v>
      </c>
    </row>
    <row r="98" spans="1:9" ht="25.5" hidden="1" x14ac:dyDescent="0.2">
      <c r="A98" s="23" t="s">
        <v>9</v>
      </c>
      <c r="B98" s="49" t="s">
        <v>10</v>
      </c>
      <c r="C98" s="24">
        <f>SUM(C99,C103,C107)</f>
        <v>0</v>
      </c>
      <c r="D98" s="24">
        <f t="shared" ref="D98:H98" si="57">SUM(D99,D103,D107)</f>
        <v>0</v>
      </c>
      <c r="E98" s="24">
        <f t="shared" si="57"/>
        <v>0</v>
      </c>
      <c r="F98" s="24">
        <f t="shared" si="57"/>
        <v>0</v>
      </c>
      <c r="G98" s="24">
        <f t="shared" si="57"/>
        <v>0</v>
      </c>
      <c r="H98" s="25">
        <f t="shared" si="57"/>
        <v>0</v>
      </c>
      <c r="I98" s="3">
        <f t="shared" si="45"/>
        <v>0</v>
      </c>
    </row>
    <row r="99" spans="1:9" hidden="1" x14ac:dyDescent="0.2">
      <c r="A99" s="26" t="s">
        <v>11</v>
      </c>
      <c r="B99" s="50" t="s">
        <v>12</v>
      </c>
      <c r="C99" s="24">
        <f>SUM(C100:C102)</f>
        <v>0</v>
      </c>
      <c r="D99" s="24">
        <f t="shared" ref="D99:H99" si="58">SUM(D100:D102)</f>
        <v>0</v>
      </c>
      <c r="E99" s="24">
        <f t="shared" si="58"/>
        <v>0</v>
      </c>
      <c r="F99" s="24">
        <f t="shared" si="58"/>
        <v>0</v>
      </c>
      <c r="G99" s="24">
        <f t="shared" si="58"/>
        <v>0</v>
      </c>
      <c r="H99" s="25">
        <f t="shared" si="58"/>
        <v>0</v>
      </c>
      <c r="I99" s="3">
        <f t="shared" si="45"/>
        <v>0</v>
      </c>
    </row>
    <row r="100" spans="1:9" hidden="1" x14ac:dyDescent="0.2">
      <c r="A100" s="27" t="s">
        <v>13</v>
      </c>
      <c r="B100" s="51" t="s">
        <v>14</v>
      </c>
      <c r="C100" s="21"/>
      <c r="D100" s="21"/>
      <c r="E100" s="21">
        <f t="shared" ref="E100:E102" si="59">SUM(C100,D100)</f>
        <v>0</v>
      </c>
      <c r="F100" s="21"/>
      <c r="G100" s="21"/>
      <c r="H100" s="22"/>
      <c r="I100" s="3">
        <f t="shared" si="45"/>
        <v>0</v>
      </c>
    </row>
    <row r="101" spans="1:9" hidden="1" x14ac:dyDescent="0.2">
      <c r="A101" s="27" t="s">
        <v>15</v>
      </c>
      <c r="B101" s="52" t="s">
        <v>16</v>
      </c>
      <c r="C101" s="21"/>
      <c r="D101" s="21"/>
      <c r="E101" s="21">
        <f t="shared" si="59"/>
        <v>0</v>
      </c>
      <c r="F101" s="21"/>
      <c r="G101" s="21"/>
      <c r="H101" s="22"/>
      <c r="I101" s="3">
        <f t="shared" si="45"/>
        <v>0</v>
      </c>
    </row>
    <row r="102" spans="1:9" hidden="1" x14ac:dyDescent="0.2">
      <c r="A102" s="27" t="s">
        <v>17</v>
      </c>
      <c r="B102" s="52" t="s">
        <v>18</v>
      </c>
      <c r="C102" s="21"/>
      <c r="D102" s="21"/>
      <c r="E102" s="21">
        <f t="shared" si="59"/>
        <v>0</v>
      </c>
      <c r="F102" s="21"/>
      <c r="G102" s="21"/>
      <c r="H102" s="22"/>
      <c r="I102" s="3">
        <f t="shared" si="45"/>
        <v>0</v>
      </c>
    </row>
    <row r="103" spans="1:9" hidden="1" x14ac:dyDescent="0.2">
      <c r="A103" s="26" t="s">
        <v>19</v>
      </c>
      <c r="B103" s="53" t="s">
        <v>20</v>
      </c>
      <c r="C103" s="24">
        <f>SUM(C104:C106)</f>
        <v>0</v>
      </c>
      <c r="D103" s="24">
        <f t="shared" ref="D103:H103" si="60">SUM(D104:D106)</f>
        <v>0</v>
      </c>
      <c r="E103" s="24">
        <f t="shared" si="60"/>
        <v>0</v>
      </c>
      <c r="F103" s="24">
        <f t="shared" si="60"/>
        <v>0</v>
      </c>
      <c r="G103" s="24">
        <f t="shared" si="60"/>
        <v>0</v>
      </c>
      <c r="H103" s="25">
        <f t="shared" si="60"/>
        <v>0</v>
      </c>
      <c r="I103" s="3">
        <f t="shared" si="45"/>
        <v>0</v>
      </c>
    </row>
    <row r="104" spans="1:9" hidden="1" x14ac:dyDescent="0.2">
      <c r="A104" s="27" t="s">
        <v>13</v>
      </c>
      <c r="B104" s="52" t="s">
        <v>21</v>
      </c>
      <c r="C104" s="21"/>
      <c r="D104" s="21"/>
      <c r="E104" s="21">
        <f t="shared" ref="E104:E106" si="61">SUM(C104,D104)</f>
        <v>0</v>
      </c>
      <c r="F104" s="21"/>
      <c r="G104" s="21"/>
      <c r="H104" s="22"/>
      <c r="I104" s="3">
        <f t="shared" si="45"/>
        <v>0</v>
      </c>
    </row>
    <row r="105" spans="1:9" hidden="1" x14ac:dyDescent="0.2">
      <c r="A105" s="27" t="s">
        <v>15</v>
      </c>
      <c r="B105" s="52" t="s">
        <v>22</v>
      </c>
      <c r="C105" s="21"/>
      <c r="D105" s="21"/>
      <c r="E105" s="21">
        <f t="shared" si="61"/>
        <v>0</v>
      </c>
      <c r="F105" s="21"/>
      <c r="G105" s="21"/>
      <c r="H105" s="22"/>
      <c r="I105" s="3">
        <f t="shared" si="45"/>
        <v>0</v>
      </c>
    </row>
    <row r="106" spans="1:9" hidden="1" x14ac:dyDescent="0.2">
      <c r="A106" s="27" t="s">
        <v>17</v>
      </c>
      <c r="B106" s="52" t="s">
        <v>23</v>
      </c>
      <c r="C106" s="21"/>
      <c r="D106" s="21"/>
      <c r="E106" s="21">
        <f t="shared" si="61"/>
        <v>0</v>
      </c>
      <c r="F106" s="21"/>
      <c r="G106" s="21"/>
      <c r="H106" s="22"/>
      <c r="I106" s="3">
        <f t="shared" si="45"/>
        <v>0</v>
      </c>
    </row>
    <row r="107" spans="1:9" hidden="1" x14ac:dyDescent="0.2">
      <c r="A107" s="26" t="s">
        <v>24</v>
      </c>
      <c r="B107" s="53" t="s">
        <v>25</v>
      </c>
      <c r="C107" s="24">
        <f>SUM(C108:C110)</f>
        <v>0</v>
      </c>
      <c r="D107" s="24">
        <f t="shared" ref="D107:H107" si="62">SUM(D108:D110)</f>
        <v>0</v>
      </c>
      <c r="E107" s="24">
        <f t="shared" si="62"/>
        <v>0</v>
      </c>
      <c r="F107" s="24">
        <f t="shared" si="62"/>
        <v>0</v>
      </c>
      <c r="G107" s="24">
        <f t="shared" si="62"/>
        <v>0</v>
      </c>
      <c r="H107" s="25">
        <f t="shared" si="62"/>
        <v>0</v>
      </c>
      <c r="I107" s="3">
        <f t="shared" si="45"/>
        <v>0</v>
      </c>
    </row>
    <row r="108" spans="1:9" hidden="1" x14ac:dyDescent="0.2">
      <c r="A108" s="27" t="s">
        <v>13</v>
      </c>
      <c r="B108" s="52" t="s">
        <v>26</v>
      </c>
      <c r="C108" s="21"/>
      <c r="D108" s="21"/>
      <c r="E108" s="21">
        <f t="shared" ref="E108:E110" si="63">SUM(C108,D108)</f>
        <v>0</v>
      </c>
      <c r="F108" s="21"/>
      <c r="G108" s="21"/>
      <c r="H108" s="22"/>
      <c r="I108" s="3">
        <f t="shared" si="45"/>
        <v>0</v>
      </c>
    </row>
    <row r="109" spans="1:9" hidden="1" x14ac:dyDescent="0.2">
      <c r="A109" s="27" t="s">
        <v>15</v>
      </c>
      <c r="B109" s="52" t="s">
        <v>27</v>
      </c>
      <c r="C109" s="21"/>
      <c r="D109" s="21"/>
      <c r="E109" s="21">
        <f t="shared" si="63"/>
        <v>0</v>
      </c>
      <c r="F109" s="21"/>
      <c r="G109" s="21"/>
      <c r="H109" s="22"/>
      <c r="I109" s="3">
        <f t="shared" si="45"/>
        <v>0</v>
      </c>
    </row>
    <row r="110" spans="1:9" hidden="1" x14ac:dyDescent="0.2">
      <c r="A110" s="27" t="s">
        <v>17</v>
      </c>
      <c r="B110" s="52" t="s">
        <v>28</v>
      </c>
      <c r="C110" s="21"/>
      <c r="D110" s="21"/>
      <c r="E110" s="21">
        <f t="shared" si="63"/>
        <v>0</v>
      </c>
      <c r="F110" s="21"/>
      <c r="G110" s="21"/>
      <c r="H110" s="22"/>
      <c r="I110" s="3">
        <f t="shared" si="45"/>
        <v>0</v>
      </c>
    </row>
    <row r="111" spans="1:9" s="40" customFormat="1" x14ac:dyDescent="0.2">
      <c r="A111" s="36" t="s">
        <v>80</v>
      </c>
      <c r="B111" s="65"/>
      <c r="C111" s="37">
        <f>SUM(C112,C115,C138)</f>
        <v>349</v>
      </c>
      <c r="D111" s="37">
        <f t="shared" ref="D111:H111" si="64">SUM(D112,D115,D138)</f>
        <v>0</v>
      </c>
      <c r="E111" s="37">
        <f t="shared" si="64"/>
        <v>349</v>
      </c>
      <c r="F111" s="37">
        <f t="shared" si="64"/>
        <v>0</v>
      </c>
      <c r="G111" s="37">
        <f t="shared" si="64"/>
        <v>0</v>
      </c>
      <c r="H111" s="38">
        <f t="shared" si="64"/>
        <v>0</v>
      </c>
      <c r="I111" s="39">
        <f t="shared" si="45"/>
        <v>349</v>
      </c>
    </row>
    <row r="112" spans="1:9" hidden="1" x14ac:dyDescent="0.2">
      <c r="A112" s="31" t="s">
        <v>30</v>
      </c>
      <c r="B112" s="55">
        <v>20</v>
      </c>
      <c r="C112" s="24">
        <f>SUM(C113)</f>
        <v>0</v>
      </c>
      <c r="D112" s="24">
        <f t="shared" ref="D112:H112" si="65">SUM(D113)</f>
        <v>0</v>
      </c>
      <c r="E112" s="24">
        <f t="shared" si="65"/>
        <v>0</v>
      </c>
      <c r="F112" s="24">
        <f t="shared" si="65"/>
        <v>0</v>
      </c>
      <c r="G112" s="24">
        <f t="shared" si="65"/>
        <v>0</v>
      </c>
      <c r="H112" s="25">
        <f t="shared" si="65"/>
        <v>0</v>
      </c>
      <c r="I112" s="3">
        <f t="shared" si="45"/>
        <v>0</v>
      </c>
    </row>
    <row r="113" spans="1:9" hidden="1" x14ac:dyDescent="0.2">
      <c r="A113" s="27" t="s">
        <v>31</v>
      </c>
      <c r="B113" s="56" t="s">
        <v>32</v>
      </c>
      <c r="C113" s="21"/>
      <c r="D113" s="21"/>
      <c r="E113" s="21">
        <f>C113+D113</f>
        <v>0</v>
      </c>
      <c r="F113" s="21"/>
      <c r="G113" s="21"/>
      <c r="H113" s="22"/>
      <c r="I113" s="3">
        <f t="shared" si="45"/>
        <v>0</v>
      </c>
    </row>
    <row r="114" spans="1:9" hidden="1" x14ac:dyDescent="0.2">
      <c r="A114" s="27"/>
      <c r="B114" s="51"/>
      <c r="C114" s="21"/>
      <c r="D114" s="21"/>
      <c r="E114" s="21"/>
      <c r="F114" s="21"/>
      <c r="G114" s="21"/>
      <c r="H114" s="22"/>
      <c r="I114" s="3">
        <f t="shared" si="45"/>
        <v>0</v>
      </c>
    </row>
    <row r="115" spans="1:9" ht="25.5" x14ac:dyDescent="0.2">
      <c r="A115" s="31" t="s">
        <v>33</v>
      </c>
      <c r="B115" s="57">
        <v>58</v>
      </c>
      <c r="C115" s="24">
        <f>SUM(C116,C123,C130)</f>
        <v>349</v>
      </c>
      <c r="D115" s="24">
        <f t="shared" ref="D115:H115" si="66">SUM(D116,D123,D130)</f>
        <v>0</v>
      </c>
      <c r="E115" s="24">
        <f t="shared" si="66"/>
        <v>349</v>
      </c>
      <c r="F115" s="24">
        <f t="shared" si="66"/>
        <v>0</v>
      </c>
      <c r="G115" s="24">
        <f t="shared" si="66"/>
        <v>0</v>
      </c>
      <c r="H115" s="25">
        <f t="shared" si="66"/>
        <v>0</v>
      </c>
      <c r="I115" s="3">
        <f t="shared" si="45"/>
        <v>349</v>
      </c>
    </row>
    <row r="116" spans="1:9" hidden="1" x14ac:dyDescent="0.2">
      <c r="A116" s="31" t="s">
        <v>34</v>
      </c>
      <c r="B116" s="58" t="s">
        <v>35</v>
      </c>
      <c r="C116" s="24">
        <f>SUM(C120,C121,C122)</f>
        <v>0</v>
      </c>
      <c r="D116" s="24">
        <f t="shared" ref="D116:H116" si="67">SUM(D120,D121,D122)</f>
        <v>0</v>
      </c>
      <c r="E116" s="24">
        <f t="shared" si="67"/>
        <v>0</v>
      </c>
      <c r="F116" s="24">
        <f t="shared" si="67"/>
        <v>0</v>
      </c>
      <c r="G116" s="24">
        <f t="shared" si="67"/>
        <v>0</v>
      </c>
      <c r="H116" s="25">
        <f t="shared" si="67"/>
        <v>0</v>
      </c>
      <c r="I116" s="3">
        <f t="shared" si="45"/>
        <v>0</v>
      </c>
    </row>
    <row r="117" spans="1:9" hidden="1" x14ac:dyDescent="0.2">
      <c r="A117" s="32" t="s">
        <v>1</v>
      </c>
      <c r="B117" s="59"/>
      <c r="C117" s="24"/>
      <c r="D117" s="24"/>
      <c r="E117" s="24"/>
      <c r="F117" s="24"/>
      <c r="G117" s="24"/>
      <c r="H117" s="25"/>
      <c r="I117" s="3">
        <f t="shared" si="45"/>
        <v>0</v>
      </c>
    </row>
    <row r="118" spans="1:9" hidden="1" x14ac:dyDescent="0.2">
      <c r="A118" s="32" t="s">
        <v>36</v>
      </c>
      <c r="B118" s="59"/>
      <c r="C118" s="24">
        <f>C120+C121+C122-C119</f>
        <v>0</v>
      </c>
      <c r="D118" s="24">
        <f t="shared" ref="D118:H118" si="68">D120+D121+D122-D119</f>
        <v>0</v>
      </c>
      <c r="E118" s="24">
        <f t="shared" si="68"/>
        <v>0</v>
      </c>
      <c r="F118" s="24">
        <f t="shared" si="68"/>
        <v>0</v>
      </c>
      <c r="G118" s="24">
        <f t="shared" si="68"/>
        <v>0</v>
      </c>
      <c r="H118" s="25">
        <f t="shared" si="68"/>
        <v>0</v>
      </c>
      <c r="I118" s="3">
        <f t="shared" si="45"/>
        <v>0</v>
      </c>
    </row>
    <row r="119" spans="1:9" hidden="1" x14ac:dyDescent="0.2">
      <c r="A119" s="32" t="s">
        <v>37</v>
      </c>
      <c r="B119" s="59"/>
      <c r="C119" s="24"/>
      <c r="D119" s="24"/>
      <c r="E119" s="24"/>
      <c r="F119" s="24"/>
      <c r="G119" s="24"/>
      <c r="H119" s="25"/>
      <c r="I119" s="3">
        <f t="shared" si="45"/>
        <v>0</v>
      </c>
    </row>
    <row r="120" spans="1:9" hidden="1" x14ac:dyDescent="0.2">
      <c r="A120" s="20" t="s">
        <v>38</v>
      </c>
      <c r="B120" s="60" t="s">
        <v>39</v>
      </c>
      <c r="C120" s="21"/>
      <c r="D120" s="21"/>
      <c r="E120" s="21">
        <f t="shared" ref="E120:E122" si="69">C120+D120</f>
        <v>0</v>
      </c>
      <c r="F120" s="21"/>
      <c r="G120" s="21"/>
      <c r="H120" s="22"/>
      <c r="I120" s="3">
        <f t="shared" si="45"/>
        <v>0</v>
      </c>
    </row>
    <row r="121" spans="1:9" hidden="1" x14ac:dyDescent="0.2">
      <c r="A121" s="20" t="s">
        <v>40</v>
      </c>
      <c r="B121" s="60" t="s">
        <v>41</v>
      </c>
      <c r="C121" s="21"/>
      <c r="D121" s="21"/>
      <c r="E121" s="21">
        <f t="shared" si="69"/>
        <v>0</v>
      </c>
      <c r="F121" s="21"/>
      <c r="G121" s="21"/>
      <c r="H121" s="22"/>
      <c r="I121" s="3">
        <f t="shared" si="45"/>
        <v>0</v>
      </c>
    </row>
    <row r="122" spans="1:9" hidden="1" x14ac:dyDescent="0.2">
      <c r="A122" s="20" t="s">
        <v>42</v>
      </c>
      <c r="B122" s="61" t="s">
        <v>43</v>
      </c>
      <c r="C122" s="21"/>
      <c r="D122" s="21"/>
      <c r="E122" s="21">
        <f t="shared" si="69"/>
        <v>0</v>
      </c>
      <c r="F122" s="21"/>
      <c r="G122" s="21"/>
      <c r="H122" s="22"/>
      <c r="I122" s="3">
        <f t="shared" si="45"/>
        <v>0</v>
      </c>
    </row>
    <row r="123" spans="1:9" x14ac:dyDescent="0.2">
      <c r="A123" s="31" t="s">
        <v>44</v>
      </c>
      <c r="B123" s="62" t="s">
        <v>45</v>
      </c>
      <c r="C123" s="24">
        <f>SUM(C127,C128,C129)</f>
        <v>349</v>
      </c>
      <c r="D123" s="24">
        <f t="shared" ref="D123:H123" si="70">SUM(D127,D128,D129)</f>
        <v>0</v>
      </c>
      <c r="E123" s="24">
        <f t="shared" si="70"/>
        <v>349</v>
      </c>
      <c r="F123" s="24">
        <f t="shared" si="70"/>
        <v>0</v>
      </c>
      <c r="G123" s="24">
        <f t="shared" si="70"/>
        <v>0</v>
      </c>
      <c r="H123" s="25">
        <f t="shared" si="70"/>
        <v>0</v>
      </c>
      <c r="I123" s="3">
        <f t="shared" si="45"/>
        <v>349</v>
      </c>
    </row>
    <row r="124" spans="1:9" hidden="1" x14ac:dyDescent="0.2">
      <c r="A124" s="82" t="s">
        <v>1</v>
      </c>
      <c r="B124" s="62"/>
      <c r="C124" s="24"/>
      <c r="D124" s="24"/>
      <c r="E124" s="24"/>
      <c r="F124" s="24"/>
      <c r="G124" s="24"/>
      <c r="H124" s="25"/>
      <c r="I124" s="3">
        <f t="shared" si="45"/>
        <v>0</v>
      </c>
    </row>
    <row r="125" spans="1:9" x14ac:dyDescent="0.2">
      <c r="A125" s="32" t="s">
        <v>36</v>
      </c>
      <c r="B125" s="59"/>
      <c r="C125" s="24">
        <f>C127+C128+C129-C126</f>
        <v>175</v>
      </c>
      <c r="D125" s="24">
        <f t="shared" ref="D125:H125" si="71">D127+D128+D129-D126</f>
        <v>0</v>
      </c>
      <c r="E125" s="24">
        <f t="shared" si="71"/>
        <v>175</v>
      </c>
      <c r="F125" s="24">
        <f t="shared" si="71"/>
        <v>0</v>
      </c>
      <c r="G125" s="24">
        <f t="shared" si="71"/>
        <v>0</v>
      </c>
      <c r="H125" s="25">
        <f t="shared" si="71"/>
        <v>0</v>
      </c>
      <c r="I125" s="3">
        <f t="shared" si="45"/>
        <v>175</v>
      </c>
    </row>
    <row r="126" spans="1:9" x14ac:dyDescent="0.2">
      <c r="A126" s="32" t="s">
        <v>37</v>
      </c>
      <c r="B126" s="59"/>
      <c r="C126" s="24">
        <v>174</v>
      </c>
      <c r="D126" s="24"/>
      <c r="E126" s="24">
        <f t="shared" ref="E126:E129" si="72">C126+D126</f>
        <v>174</v>
      </c>
      <c r="F126" s="24"/>
      <c r="G126" s="24"/>
      <c r="H126" s="25"/>
      <c r="I126" s="3">
        <f t="shared" si="45"/>
        <v>174</v>
      </c>
    </row>
    <row r="127" spans="1:9" x14ac:dyDescent="0.2">
      <c r="A127" s="20" t="s">
        <v>38</v>
      </c>
      <c r="B127" s="61" t="s">
        <v>46</v>
      </c>
      <c r="C127" s="21">
        <f>7+45</f>
        <v>52</v>
      </c>
      <c r="D127" s="21"/>
      <c r="E127" s="21">
        <f t="shared" si="72"/>
        <v>52</v>
      </c>
      <c r="F127" s="21"/>
      <c r="G127" s="21"/>
      <c r="H127" s="22"/>
      <c r="I127" s="3">
        <f t="shared" si="45"/>
        <v>52</v>
      </c>
    </row>
    <row r="128" spans="1:9" x14ac:dyDescent="0.2">
      <c r="A128" s="20" t="s">
        <v>40</v>
      </c>
      <c r="B128" s="61" t="s">
        <v>47</v>
      </c>
      <c r="C128" s="21">
        <v>297</v>
      </c>
      <c r="D128" s="21"/>
      <c r="E128" s="21">
        <f t="shared" si="72"/>
        <v>297</v>
      </c>
      <c r="F128" s="21"/>
      <c r="G128" s="21"/>
      <c r="H128" s="22"/>
      <c r="I128" s="3">
        <f t="shared" si="45"/>
        <v>297</v>
      </c>
    </row>
    <row r="129" spans="1:9" hidden="1" x14ac:dyDescent="0.2">
      <c r="A129" s="20" t="s">
        <v>42</v>
      </c>
      <c r="B129" s="61" t="s">
        <v>48</v>
      </c>
      <c r="C129" s="21"/>
      <c r="D129" s="21"/>
      <c r="E129" s="21">
        <f t="shared" si="72"/>
        <v>0</v>
      </c>
      <c r="F129" s="21"/>
      <c r="G129" s="21"/>
      <c r="H129" s="22"/>
      <c r="I129" s="3">
        <f t="shared" si="45"/>
        <v>0</v>
      </c>
    </row>
    <row r="130" spans="1:9" hidden="1" x14ac:dyDescent="0.2">
      <c r="A130" s="31" t="s">
        <v>49</v>
      </c>
      <c r="B130" s="63" t="s">
        <v>50</v>
      </c>
      <c r="C130" s="24">
        <f>SUM(C134,C135,C136)</f>
        <v>0</v>
      </c>
      <c r="D130" s="24">
        <f t="shared" ref="D130:H130" si="73">SUM(D134,D135,D136)</f>
        <v>0</v>
      </c>
      <c r="E130" s="24">
        <f t="shared" si="73"/>
        <v>0</v>
      </c>
      <c r="F130" s="24">
        <f t="shared" si="73"/>
        <v>0</v>
      </c>
      <c r="G130" s="24">
        <f t="shared" si="73"/>
        <v>0</v>
      </c>
      <c r="H130" s="25">
        <f t="shared" si="73"/>
        <v>0</v>
      </c>
      <c r="I130" s="3">
        <f t="shared" si="45"/>
        <v>0</v>
      </c>
    </row>
    <row r="131" spans="1:9" hidden="1" x14ac:dyDescent="0.2">
      <c r="A131" s="82" t="s">
        <v>1</v>
      </c>
      <c r="B131" s="63"/>
      <c r="C131" s="24"/>
      <c r="D131" s="24"/>
      <c r="E131" s="24"/>
      <c r="F131" s="24"/>
      <c r="G131" s="24"/>
      <c r="H131" s="25"/>
      <c r="I131" s="3">
        <f t="shared" si="45"/>
        <v>0</v>
      </c>
    </row>
    <row r="132" spans="1:9" hidden="1" x14ac:dyDescent="0.2">
      <c r="A132" s="32" t="s">
        <v>36</v>
      </c>
      <c r="B132" s="59"/>
      <c r="C132" s="24">
        <f>C134+C135+C136-C133</f>
        <v>0</v>
      </c>
      <c r="D132" s="24">
        <f t="shared" ref="D132:H132" si="74">D134+D135+D136-D133</f>
        <v>0</v>
      </c>
      <c r="E132" s="24">
        <f t="shared" si="74"/>
        <v>0</v>
      </c>
      <c r="F132" s="24">
        <f t="shared" si="74"/>
        <v>0</v>
      </c>
      <c r="G132" s="24">
        <f t="shared" si="74"/>
        <v>0</v>
      </c>
      <c r="H132" s="25">
        <f t="shared" si="74"/>
        <v>0</v>
      </c>
      <c r="I132" s="3">
        <f t="shared" si="45"/>
        <v>0</v>
      </c>
    </row>
    <row r="133" spans="1:9" hidden="1" x14ac:dyDescent="0.2">
      <c r="A133" s="32" t="s">
        <v>37</v>
      </c>
      <c r="B133" s="59"/>
      <c r="C133" s="24"/>
      <c r="D133" s="24"/>
      <c r="E133" s="24"/>
      <c r="F133" s="24"/>
      <c r="G133" s="24"/>
      <c r="H133" s="25"/>
      <c r="I133" s="3">
        <f t="shared" si="45"/>
        <v>0</v>
      </c>
    </row>
    <row r="134" spans="1:9" hidden="1" x14ac:dyDescent="0.2">
      <c r="A134" s="20" t="s">
        <v>38</v>
      </c>
      <c r="B134" s="61" t="s">
        <v>51</v>
      </c>
      <c r="C134" s="21"/>
      <c r="D134" s="21"/>
      <c r="E134" s="21">
        <f t="shared" ref="E134:E136" si="75">C134+D134</f>
        <v>0</v>
      </c>
      <c r="F134" s="21"/>
      <c r="G134" s="21"/>
      <c r="H134" s="22"/>
      <c r="I134" s="3">
        <f t="shared" si="45"/>
        <v>0</v>
      </c>
    </row>
    <row r="135" spans="1:9" hidden="1" x14ac:dyDescent="0.2">
      <c r="A135" s="20" t="s">
        <v>40</v>
      </c>
      <c r="B135" s="61" t="s">
        <v>52</v>
      </c>
      <c r="C135" s="21"/>
      <c r="D135" s="21"/>
      <c r="E135" s="21">
        <f t="shared" si="75"/>
        <v>0</v>
      </c>
      <c r="F135" s="21"/>
      <c r="G135" s="21"/>
      <c r="H135" s="22"/>
      <c r="I135" s="3">
        <f t="shared" si="45"/>
        <v>0</v>
      </c>
    </row>
    <row r="136" spans="1:9" hidden="1" x14ac:dyDescent="0.2">
      <c r="A136" s="20" t="s">
        <v>42</v>
      </c>
      <c r="B136" s="61" t="s">
        <v>53</v>
      </c>
      <c r="C136" s="21"/>
      <c r="D136" s="21"/>
      <c r="E136" s="21">
        <f t="shared" si="75"/>
        <v>0</v>
      </c>
      <c r="F136" s="21"/>
      <c r="G136" s="21"/>
      <c r="H136" s="22"/>
      <c r="I136" s="3">
        <f t="shared" si="45"/>
        <v>0</v>
      </c>
    </row>
    <row r="137" spans="1:9" hidden="1" x14ac:dyDescent="0.2">
      <c r="A137" s="83"/>
      <c r="B137" s="95"/>
      <c r="C137" s="21"/>
      <c r="D137" s="21"/>
      <c r="E137" s="21"/>
      <c r="F137" s="21"/>
      <c r="G137" s="21"/>
      <c r="H137" s="22"/>
      <c r="I137" s="3">
        <f t="shared" si="45"/>
        <v>0</v>
      </c>
    </row>
    <row r="138" spans="1:9" hidden="1" x14ac:dyDescent="0.2">
      <c r="A138" s="26" t="s">
        <v>54</v>
      </c>
      <c r="B138" s="63" t="s">
        <v>55</v>
      </c>
      <c r="C138" s="24"/>
      <c r="D138" s="24"/>
      <c r="E138" s="24">
        <f>C138+D138</f>
        <v>0</v>
      </c>
      <c r="F138" s="24"/>
      <c r="G138" s="24"/>
      <c r="H138" s="25"/>
      <c r="I138" s="3">
        <f t="shared" si="45"/>
        <v>0</v>
      </c>
    </row>
    <row r="139" spans="1:9" hidden="1" x14ac:dyDescent="0.2">
      <c r="A139" s="83"/>
      <c r="B139" s="95"/>
      <c r="C139" s="21"/>
      <c r="D139" s="21"/>
      <c r="E139" s="21"/>
      <c r="F139" s="21"/>
      <c r="G139" s="21"/>
      <c r="H139" s="22"/>
      <c r="I139" s="3">
        <f t="shared" si="45"/>
        <v>0</v>
      </c>
    </row>
    <row r="140" spans="1:9" hidden="1" x14ac:dyDescent="0.2">
      <c r="A140" s="26" t="s">
        <v>56</v>
      </c>
      <c r="B140" s="63"/>
      <c r="C140" s="24">
        <f t="shared" ref="C140:H140" si="76">C93-C111</f>
        <v>0</v>
      </c>
      <c r="D140" s="24">
        <f t="shared" si="76"/>
        <v>0</v>
      </c>
      <c r="E140" s="24">
        <f t="shared" si="76"/>
        <v>0</v>
      </c>
      <c r="F140" s="24">
        <f t="shared" si="76"/>
        <v>0</v>
      </c>
      <c r="G140" s="24">
        <f t="shared" si="76"/>
        <v>0</v>
      </c>
      <c r="H140" s="25">
        <f t="shared" si="76"/>
        <v>0</v>
      </c>
      <c r="I140" s="3">
        <f t="shared" si="45"/>
        <v>0</v>
      </c>
    </row>
    <row r="141" spans="1:9" hidden="1" x14ac:dyDescent="0.2">
      <c r="A141" s="81"/>
      <c r="B141" s="95"/>
      <c r="C141" s="21"/>
      <c r="D141" s="21"/>
      <c r="E141" s="21"/>
      <c r="F141" s="21"/>
      <c r="G141" s="21"/>
      <c r="H141" s="22"/>
      <c r="I141" s="3">
        <f t="shared" si="45"/>
        <v>0</v>
      </c>
    </row>
    <row r="142" spans="1:9" s="6" customFormat="1" x14ac:dyDescent="0.2">
      <c r="A142" s="28" t="s">
        <v>62</v>
      </c>
      <c r="B142" s="54" t="s">
        <v>2</v>
      </c>
      <c r="C142" s="29">
        <f t="shared" ref="C142:H142" si="77">SUM(C172,C220,C269)</f>
        <v>32297</v>
      </c>
      <c r="D142" s="29">
        <f t="shared" si="77"/>
        <v>0</v>
      </c>
      <c r="E142" s="29">
        <f t="shared" si="77"/>
        <v>32297</v>
      </c>
      <c r="F142" s="29">
        <f t="shared" si="77"/>
        <v>80251</v>
      </c>
      <c r="G142" s="29">
        <f t="shared" si="77"/>
        <v>0</v>
      </c>
      <c r="H142" s="30">
        <f t="shared" si="77"/>
        <v>0</v>
      </c>
      <c r="I142" s="19">
        <f t="shared" ref="I142:I205" si="78">SUM(E142:H142)</f>
        <v>112548</v>
      </c>
    </row>
    <row r="143" spans="1:9" x14ac:dyDescent="0.2">
      <c r="A143" s="33" t="s">
        <v>80</v>
      </c>
      <c r="B143" s="64"/>
      <c r="C143" s="34">
        <f>SUM(C144,C147,C170)</f>
        <v>32297</v>
      </c>
      <c r="D143" s="34">
        <f t="shared" ref="D143:H143" si="79">SUM(D144,D147,D170)</f>
        <v>0</v>
      </c>
      <c r="E143" s="34">
        <f t="shared" si="79"/>
        <v>32297</v>
      </c>
      <c r="F143" s="34">
        <f t="shared" si="79"/>
        <v>80251</v>
      </c>
      <c r="G143" s="34">
        <f t="shared" si="79"/>
        <v>0</v>
      </c>
      <c r="H143" s="35">
        <f t="shared" si="79"/>
        <v>0</v>
      </c>
      <c r="I143" s="3">
        <f t="shared" si="78"/>
        <v>112548</v>
      </c>
    </row>
    <row r="144" spans="1:9" x14ac:dyDescent="0.2">
      <c r="A144" s="31" t="s">
        <v>30</v>
      </c>
      <c r="B144" s="55">
        <v>20</v>
      </c>
      <c r="C144" s="24">
        <f>SUM(C145)</f>
        <v>4</v>
      </c>
      <c r="D144" s="24">
        <f t="shared" ref="D144:H144" si="80">SUM(D145)</f>
        <v>0</v>
      </c>
      <c r="E144" s="24">
        <f t="shared" si="80"/>
        <v>4</v>
      </c>
      <c r="F144" s="24">
        <f t="shared" si="80"/>
        <v>0</v>
      </c>
      <c r="G144" s="24">
        <f t="shared" si="80"/>
        <v>0</v>
      </c>
      <c r="H144" s="25">
        <f t="shared" si="80"/>
        <v>0</v>
      </c>
      <c r="I144" s="3">
        <f t="shared" si="78"/>
        <v>4</v>
      </c>
    </row>
    <row r="145" spans="1:9" x14ac:dyDescent="0.2">
      <c r="A145" s="27" t="s">
        <v>31</v>
      </c>
      <c r="B145" s="56" t="s">
        <v>32</v>
      </c>
      <c r="C145" s="21">
        <f>SUM(C192,C240,C289)</f>
        <v>4</v>
      </c>
      <c r="D145" s="21">
        <f>SUM(D192,D240,D289)</f>
        <v>0</v>
      </c>
      <c r="E145" s="21">
        <f>C145+D145</f>
        <v>4</v>
      </c>
      <c r="F145" s="21">
        <f>SUM(F192,F240,F289)</f>
        <v>0</v>
      </c>
      <c r="G145" s="21">
        <f>SUM(G192,G240,G289)</f>
        <v>0</v>
      </c>
      <c r="H145" s="22">
        <f>SUM(H192,H240,H289)</f>
        <v>0</v>
      </c>
      <c r="I145" s="3">
        <f t="shared" si="78"/>
        <v>4</v>
      </c>
    </row>
    <row r="146" spans="1:9" hidden="1" x14ac:dyDescent="0.2">
      <c r="A146" s="27"/>
      <c r="B146" s="51"/>
      <c r="C146" s="21"/>
      <c r="D146" s="21"/>
      <c r="E146" s="21"/>
      <c r="F146" s="21"/>
      <c r="G146" s="21"/>
      <c r="H146" s="22"/>
      <c r="I146" s="3">
        <f t="shared" si="78"/>
        <v>0</v>
      </c>
    </row>
    <row r="147" spans="1:9" ht="25.5" x14ac:dyDescent="0.2">
      <c r="A147" s="31" t="s">
        <v>33</v>
      </c>
      <c r="B147" s="57">
        <v>58</v>
      </c>
      <c r="C147" s="24">
        <f>SUM(C148,C155,C162)</f>
        <v>32293</v>
      </c>
      <c r="D147" s="24">
        <f t="shared" ref="D147:H147" si="81">SUM(D148,D155,D162)</f>
        <v>0</v>
      </c>
      <c r="E147" s="24">
        <f t="shared" si="81"/>
        <v>32293</v>
      </c>
      <c r="F147" s="24">
        <f t="shared" si="81"/>
        <v>80251</v>
      </c>
      <c r="G147" s="24">
        <f t="shared" si="81"/>
        <v>0</v>
      </c>
      <c r="H147" s="25">
        <f t="shared" si="81"/>
        <v>0</v>
      </c>
      <c r="I147" s="3">
        <f t="shared" si="78"/>
        <v>112544</v>
      </c>
    </row>
    <row r="148" spans="1:9" x14ac:dyDescent="0.2">
      <c r="A148" s="31" t="s">
        <v>34</v>
      </c>
      <c r="B148" s="58" t="s">
        <v>35</v>
      </c>
      <c r="C148" s="24">
        <f>SUM(C152,C153,C154)</f>
        <v>32293</v>
      </c>
      <c r="D148" s="24">
        <f t="shared" ref="D148:H148" si="82">SUM(D152,D153,D154)</f>
        <v>0</v>
      </c>
      <c r="E148" s="24">
        <f t="shared" si="82"/>
        <v>32293</v>
      </c>
      <c r="F148" s="24">
        <f t="shared" si="82"/>
        <v>80251</v>
      </c>
      <c r="G148" s="24">
        <f t="shared" si="82"/>
        <v>0</v>
      </c>
      <c r="H148" s="25">
        <f t="shared" si="82"/>
        <v>0</v>
      </c>
      <c r="I148" s="3">
        <f t="shared" si="78"/>
        <v>112544</v>
      </c>
    </row>
    <row r="149" spans="1:9" hidden="1" x14ac:dyDescent="0.2">
      <c r="A149" s="32" t="s">
        <v>1</v>
      </c>
      <c r="B149" s="59"/>
      <c r="C149" s="24"/>
      <c r="D149" s="24"/>
      <c r="E149" s="24"/>
      <c r="F149" s="24"/>
      <c r="G149" s="24"/>
      <c r="H149" s="25"/>
      <c r="I149" s="3">
        <f t="shared" si="78"/>
        <v>0</v>
      </c>
    </row>
    <row r="150" spans="1:9" x14ac:dyDescent="0.2">
      <c r="A150" s="32" t="s">
        <v>36</v>
      </c>
      <c r="B150" s="59"/>
      <c r="C150" s="24">
        <f>C152+C153+C154-C151</f>
        <v>189</v>
      </c>
      <c r="D150" s="24">
        <f t="shared" ref="D150:H150" si="83">D152+D153+D154-D151</f>
        <v>0</v>
      </c>
      <c r="E150" s="24">
        <f t="shared" si="83"/>
        <v>189</v>
      </c>
      <c r="F150" s="24">
        <f t="shared" si="83"/>
        <v>0</v>
      </c>
      <c r="G150" s="24">
        <f t="shared" si="83"/>
        <v>0</v>
      </c>
      <c r="H150" s="25">
        <f t="shared" si="83"/>
        <v>0</v>
      </c>
      <c r="I150" s="3">
        <f t="shared" si="78"/>
        <v>189</v>
      </c>
    </row>
    <row r="151" spans="1:9" x14ac:dyDescent="0.2">
      <c r="A151" s="32" t="s">
        <v>37</v>
      </c>
      <c r="B151" s="59"/>
      <c r="C151" s="24">
        <f t="shared" ref="C151:H154" si="84">SUM(C198,C246,C295)</f>
        <v>32104</v>
      </c>
      <c r="D151" s="24">
        <f t="shared" si="84"/>
        <v>0</v>
      </c>
      <c r="E151" s="24">
        <f t="shared" si="84"/>
        <v>32104</v>
      </c>
      <c r="F151" s="24">
        <f t="shared" si="84"/>
        <v>80251</v>
      </c>
      <c r="G151" s="24">
        <f t="shared" si="84"/>
        <v>0</v>
      </c>
      <c r="H151" s="25">
        <f t="shared" si="84"/>
        <v>0</v>
      </c>
      <c r="I151" s="3">
        <f t="shared" si="78"/>
        <v>112355</v>
      </c>
    </row>
    <row r="152" spans="1:9" x14ac:dyDescent="0.2">
      <c r="A152" s="20" t="s">
        <v>38</v>
      </c>
      <c r="B152" s="60" t="s">
        <v>39</v>
      </c>
      <c r="C152" s="21">
        <f t="shared" si="84"/>
        <v>16851</v>
      </c>
      <c r="D152" s="21">
        <f t="shared" si="84"/>
        <v>0</v>
      </c>
      <c r="E152" s="21">
        <f t="shared" ref="E152:E154" si="85">C152+D152</f>
        <v>16851</v>
      </c>
      <c r="F152" s="21">
        <f t="shared" si="84"/>
        <v>42700.3</v>
      </c>
      <c r="G152" s="21">
        <f t="shared" si="84"/>
        <v>0</v>
      </c>
      <c r="H152" s="22">
        <f t="shared" si="84"/>
        <v>0</v>
      </c>
      <c r="I152" s="3">
        <f t="shared" si="78"/>
        <v>59551.3</v>
      </c>
    </row>
    <row r="153" spans="1:9" x14ac:dyDescent="0.2">
      <c r="A153" s="20" t="s">
        <v>40</v>
      </c>
      <c r="B153" s="60" t="s">
        <v>41</v>
      </c>
      <c r="C153" s="21">
        <f t="shared" si="84"/>
        <v>15342</v>
      </c>
      <c r="D153" s="21">
        <f t="shared" si="84"/>
        <v>0</v>
      </c>
      <c r="E153" s="21">
        <f t="shared" si="85"/>
        <v>15342</v>
      </c>
      <c r="F153" s="21">
        <f t="shared" si="84"/>
        <v>32640.7</v>
      </c>
      <c r="G153" s="21">
        <f t="shared" si="84"/>
        <v>0</v>
      </c>
      <c r="H153" s="22">
        <f t="shared" si="84"/>
        <v>0</v>
      </c>
      <c r="I153" s="3">
        <f t="shared" si="78"/>
        <v>47982.7</v>
      </c>
    </row>
    <row r="154" spans="1:9" x14ac:dyDescent="0.2">
      <c r="A154" s="20" t="s">
        <v>42</v>
      </c>
      <c r="B154" s="61" t="s">
        <v>43</v>
      </c>
      <c r="C154" s="21">
        <f t="shared" si="84"/>
        <v>100</v>
      </c>
      <c r="D154" s="21">
        <f t="shared" si="84"/>
        <v>0</v>
      </c>
      <c r="E154" s="21">
        <f t="shared" si="85"/>
        <v>100</v>
      </c>
      <c r="F154" s="21">
        <f t="shared" si="84"/>
        <v>4910</v>
      </c>
      <c r="G154" s="21">
        <f t="shared" si="84"/>
        <v>0</v>
      </c>
      <c r="H154" s="22">
        <f t="shared" si="84"/>
        <v>0</v>
      </c>
      <c r="I154" s="3">
        <f t="shared" si="78"/>
        <v>5010</v>
      </c>
    </row>
    <row r="155" spans="1:9" hidden="1" x14ac:dyDescent="0.2">
      <c r="A155" s="31" t="s">
        <v>44</v>
      </c>
      <c r="B155" s="62" t="s">
        <v>45</v>
      </c>
      <c r="C155" s="24">
        <f>SUM(C159,C160,C161)</f>
        <v>0</v>
      </c>
      <c r="D155" s="24">
        <f t="shared" ref="D155:H155" si="86">SUM(D159,D160,D161)</f>
        <v>0</v>
      </c>
      <c r="E155" s="24">
        <f t="shared" si="86"/>
        <v>0</v>
      </c>
      <c r="F155" s="24">
        <f t="shared" si="86"/>
        <v>0</v>
      </c>
      <c r="G155" s="24">
        <f t="shared" si="86"/>
        <v>0</v>
      </c>
      <c r="H155" s="25">
        <f t="shared" si="86"/>
        <v>0</v>
      </c>
      <c r="I155" s="3">
        <f t="shared" si="78"/>
        <v>0</v>
      </c>
    </row>
    <row r="156" spans="1:9" hidden="1" x14ac:dyDescent="0.2">
      <c r="A156" s="82" t="s">
        <v>1</v>
      </c>
      <c r="B156" s="62"/>
      <c r="C156" s="24"/>
      <c r="D156" s="24"/>
      <c r="E156" s="24"/>
      <c r="F156" s="24"/>
      <c r="G156" s="24"/>
      <c r="H156" s="25"/>
      <c r="I156" s="3">
        <f t="shared" si="78"/>
        <v>0</v>
      </c>
    </row>
    <row r="157" spans="1:9" hidden="1" x14ac:dyDescent="0.2">
      <c r="A157" s="32" t="s">
        <v>36</v>
      </c>
      <c r="B157" s="59"/>
      <c r="C157" s="24">
        <f>C159+C160+C161-C158</f>
        <v>0</v>
      </c>
      <c r="D157" s="24">
        <f t="shared" ref="D157:H157" si="87">D159+D160+D161-D158</f>
        <v>0</v>
      </c>
      <c r="E157" s="24">
        <f t="shared" si="87"/>
        <v>0</v>
      </c>
      <c r="F157" s="24">
        <f t="shared" si="87"/>
        <v>0</v>
      </c>
      <c r="G157" s="24">
        <f t="shared" si="87"/>
        <v>0</v>
      </c>
      <c r="H157" s="25">
        <f t="shared" si="87"/>
        <v>0</v>
      </c>
      <c r="I157" s="3">
        <f t="shared" si="78"/>
        <v>0</v>
      </c>
    </row>
    <row r="158" spans="1:9" hidden="1" x14ac:dyDescent="0.2">
      <c r="A158" s="32" t="s">
        <v>37</v>
      </c>
      <c r="B158" s="59"/>
      <c r="C158" s="24">
        <f t="shared" ref="C158:H161" si="88">SUM(C205,C253,C302)</f>
        <v>0</v>
      </c>
      <c r="D158" s="24">
        <f t="shared" si="88"/>
        <v>0</v>
      </c>
      <c r="E158" s="24">
        <f t="shared" si="88"/>
        <v>0</v>
      </c>
      <c r="F158" s="24">
        <f t="shared" si="88"/>
        <v>0</v>
      </c>
      <c r="G158" s="24">
        <f t="shared" si="88"/>
        <v>0</v>
      </c>
      <c r="H158" s="25">
        <f t="shared" si="88"/>
        <v>0</v>
      </c>
      <c r="I158" s="3">
        <f t="shared" si="78"/>
        <v>0</v>
      </c>
    </row>
    <row r="159" spans="1:9" hidden="1" x14ac:dyDescent="0.2">
      <c r="A159" s="20" t="s">
        <v>38</v>
      </c>
      <c r="B159" s="61" t="s">
        <v>46</v>
      </c>
      <c r="C159" s="21">
        <f t="shared" si="88"/>
        <v>0</v>
      </c>
      <c r="D159" s="21">
        <f t="shared" si="88"/>
        <v>0</v>
      </c>
      <c r="E159" s="21">
        <f t="shared" ref="E159:E161" si="89">C159+D159</f>
        <v>0</v>
      </c>
      <c r="F159" s="21">
        <f t="shared" si="88"/>
        <v>0</v>
      </c>
      <c r="G159" s="21">
        <f t="shared" si="88"/>
        <v>0</v>
      </c>
      <c r="H159" s="22">
        <f t="shared" si="88"/>
        <v>0</v>
      </c>
      <c r="I159" s="3">
        <f t="shared" si="78"/>
        <v>0</v>
      </c>
    </row>
    <row r="160" spans="1:9" hidden="1" x14ac:dyDescent="0.2">
      <c r="A160" s="20" t="s">
        <v>40</v>
      </c>
      <c r="B160" s="61" t="s">
        <v>47</v>
      </c>
      <c r="C160" s="21">
        <f t="shared" si="88"/>
        <v>0</v>
      </c>
      <c r="D160" s="21">
        <f t="shared" si="88"/>
        <v>0</v>
      </c>
      <c r="E160" s="21">
        <f t="shared" si="89"/>
        <v>0</v>
      </c>
      <c r="F160" s="21">
        <f t="shared" si="88"/>
        <v>0</v>
      </c>
      <c r="G160" s="21">
        <f t="shared" si="88"/>
        <v>0</v>
      </c>
      <c r="H160" s="22">
        <f t="shared" si="88"/>
        <v>0</v>
      </c>
      <c r="I160" s="3">
        <f t="shared" si="78"/>
        <v>0</v>
      </c>
    </row>
    <row r="161" spans="1:12" hidden="1" x14ac:dyDescent="0.2">
      <c r="A161" s="20" t="s">
        <v>42</v>
      </c>
      <c r="B161" s="61" t="s">
        <v>48</v>
      </c>
      <c r="C161" s="21">
        <f t="shared" si="88"/>
        <v>0</v>
      </c>
      <c r="D161" s="21">
        <f t="shared" si="88"/>
        <v>0</v>
      </c>
      <c r="E161" s="21">
        <f t="shared" si="89"/>
        <v>0</v>
      </c>
      <c r="F161" s="21">
        <f t="shared" si="88"/>
        <v>0</v>
      </c>
      <c r="G161" s="21">
        <f t="shared" si="88"/>
        <v>0</v>
      </c>
      <c r="H161" s="22">
        <f t="shared" si="88"/>
        <v>0</v>
      </c>
      <c r="I161" s="3">
        <f t="shared" si="78"/>
        <v>0</v>
      </c>
    </row>
    <row r="162" spans="1:12" hidden="1" x14ac:dyDescent="0.2">
      <c r="A162" s="31" t="s">
        <v>49</v>
      </c>
      <c r="B162" s="63" t="s">
        <v>50</v>
      </c>
      <c r="C162" s="24">
        <f>SUM(C166,C167,C168)</f>
        <v>0</v>
      </c>
      <c r="D162" s="24">
        <f t="shared" ref="D162:H162" si="90">SUM(D166,D167,D168)</f>
        <v>0</v>
      </c>
      <c r="E162" s="24">
        <f t="shared" si="90"/>
        <v>0</v>
      </c>
      <c r="F162" s="24">
        <f t="shared" si="90"/>
        <v>0</v>
      </c>
      <c r="G162" s="24">
        <f t="shared" si="90"/>
        <v>0</v>
      </c>
      <c r="H162" s="25">
        <f t="shared" si="90"/>
        <v>0</v>
      </c>
      <c r="I162" s="3">
        <f t="shared" si="78"/>
        <v>0</v>
      </c>
    </row>
    <row r="163" spans="1:12" hidden="1" x14ac:dyDescent="0.2">
      <c r="A163" s="82" t="s">
        <v>1</v>
      </c>
      <c r="B163" s="63"/>
      <c r="C163" s="24"/>
      <c r="D163" s="24"/>
      <c r="E163" s="24"/>
      <c r="F163" s="24"/>
      <c r="G163" s="24"/>
      <c r="H163" s="25"/>
      <c r="I163" s="3">
        <f t="shared" si="78"/>
        <v>0</v>
      </c>
    </row>
    <row r="164" spans="1:12" hidden="1" x14ac:dyDescent="0.2">
      <c r="A164" s="32" t="s">
        <v>36</v>
      </c>
      <c r="B164" s="59"/>
      <c r="C164" s="24">
        <f>C166+C167+C168-C165</f>
        <v>0</v>
      </c>
      <c r="D164" s="24">
        <f t="shared" ref="D164:H164" si="91">D166+D167+D168-D165</f>
        <v>0</v>
      </c>
      <c r="E164" s="24">
        <f t="shared" si="91"/>
        <v>0</v>
      </c>
      <c r="F164" s="24">
        <f t="shared" si="91"/>
        <v>0</v>
      </c>
      <c r="G164" s="24">
        <f t="shared" si="91"/>
        <v>0</v>
      </c>
      <c r="H164" s="25">
        <f t="shared" si="91"/>
        <v>0</v>
      </c>
      <c r="I164" s="3">
        <f t="shared" si="78"/>
        <v>0</v>
      </c>
    </row>
    <row r="165" spans="1:12" hidden="1" x14ac:dyDescent="0.2">
      <c r="A165" s="32" t="s">
        <v>37</v>
      </c>
      <c r="B165" s="59"/>
      <c r="C165" s="24">
        <f t="shared" ref="C165:H168" si="92">SUM(C212,C260,C309)</f>
        <v>0</v>
      </c>
      <c r="D165" s="24">
        <f t="shared" si="92"/>
        <v>0</v>
      </c>
      <c r="E165" s="24">
        <f t="shared" si="92"/>
        <v>0</v>
      </c>
      <c r="F165" s="24">
        <f t="shared" si="92"/>
        <v>0</v>
      </c>
      <c r="G165" s="24">
        <f t="shared" si="92"/>
        <v>0</v>
      </c>
      <c r="H165" s="25">
        <f t="shared" si="92"/>
        <v>0</v>
      </c>
      <c r="I165" s="3">
        <f t="shared" si="78"/>
        <v>0</v>
      </c>
    </row>
    <row r="166" spans="1:12" hidden="1" x14ac:dyDescent="0.2">
      <c r="A166" s="20" t="s">
        <v>38</v>
      </c>
      <c r="B166" s="61" t="s">
        <v>51</v>
      </c>
      <c r="C166" s="21">
        <f t="shared" si="92"/>
        <v>0</v>
      </c>
      <c r="D166" s="21">
        <f t="shared" si="92"/>
        <v>0</v>
      </c>
      <c r="E166" s="21">
        <f t="shared" ref="E166:E168" si="93">C166+D166</f>
        <v>0</v>
      </c>
      <c r="F166" s="21">
        <f t="shared" si="92"/>
        <v>0</v>
      </c>
      <c r="G166" s="21">
        <f t="shared" si="92"/>
        <v>0</v>
      </c>
      <c r="H166" s="22">
        <f t="shared" si="92"/>
        <v>0</v>
      </c>
      <c r="I166" s="3">
        <f t="shared" si="78"/>
        <v>0</v>
      </c>
    </row>
    <row r="167" spans="1:12" hidden="1" x14ac:dyDescent="0.2">
      <c r="A167" s="20" t="s">
        <v>40</v>
      </c>
      <c r="B167" s="61" t="s">
        <v>52</v>
      </c>
      <c r="C167" s="21">
        <f t="shared" si="92"/>
        <v>0</v>
      </c>
      <c r="D167" s="21">
        <f t="shared" si="92"/>
        <v>0</v>
      </c>
      <c r="E167" s="21">
        <f t="shared" si="93"/>
        <v>0</v>
      </c>
      <c r="F167" s="21">
        <f t="shared" si="92"/>
        <v>0</v>
      </c>
      <c r="G167" s="21">
        <f t="shared" si="92"/>
        <v>0</v>
      </c>
      <c r="H167" s="22">
        <f t="shared" si="92"/>
        <v>0</v>
      </c>
      <c r="I167" s="3">
        <f t="shared" si="78"/>
        <v>0</v>
      </c>
    </row>
    <row r="168" spans="1:12" hidden="1" x14ac:dyDescent="0.2">
      <c r="A168" s="20" t="s">
        <v>42</v>
      </c>
      <c r="B168" s="61" t="s">
        <v>53</v>
      </c>
      <c r="C168" s="21">
        <f t="shared" si="92"/>
        <v>0</v>
      </c>
      <c r="D168" s="21">
        <f t="shared" si="92"/>
        <v>0</v>
      </c>
      <c r="E168" s="21">
        <f t="shared" si="93"/>
        <v>0</v>
      </c>
      <c r="F168" s="21">
        <f t="shared" si="92"/>
        <v>0</v>
      </c>
      <c r="G168" s="21">
        <f t="shared" si="92"/>
        <v>0</v>
      </c>
      <c r="H168" s="22">
        <f t="shared" si="92"/>
        <v>0</v>
      </c>
      <c r="I168" s="3">
        <f t="shared" si="78"/>
        <v>0</v>
      </c>
    </row>
    <row r="169" spans="1:12" hidden="1" x14ac:dyDescent="0.2">
      <c r="A169" s="83"/>
      <c r="B169" s="95"/>
      <c r="C169" s="21"/>
      <c r="D169" s="21"/>
      <c r="E169" s="21"/>
      <c r="F169" s="21"/>
      <c r="G169" s="21"/>
      <c r="H169" s="22"/>
      <c r="I169" s="3">
        <f t="shared" si="78"/>
        <v>0</v>
      </c>
    </row>
    <row r="170" spans="1:12" hidden="1" x14ac:dyDescent="0.2">
      <c r="A170" s="26" t="s">
        <v>54</v>
      </c>
      <c r="B170" s="63" t="s">
        <v>55</v>
      </c>
      <c r="C170" s="24">
        <f>SUM(C217,C265,C314)</f>
        <v>0</v>
      </c>
      <c r="D170" s="24">
        <f>SUM(D217,D265,D314)</f>
        <v>0</v>
      </c>
      <c r="E170" s="24">
        <f>C170+D170</f>
        <v>0</v>
      </c>
      <c r="F170" s="24">
        <f>SUM(F217,F265,F314)</f>
        <v>0</v>
      </c>
      <c r="G170" s="24">
        <f>SUM(G217,G265,G314)</f>
        <v>0</v>
      </c>
      <c r="H170" s="25">
        <f>SUM(H217,H265,H314)</f>
        <v>0</v>
      </c>
      <c r="I170" s="3">
        <f t="shared" si="78"/>
        <v>0</v>
      </c>
    </row>
    <row r="171" spans="1:12" hidden="1" x14ac:dyDescent="0.2">
      <c r="A171" s="81"/>
      <c r="B171" s="95"/>
      <c r="C171" s="21"/>
      <c r="D171" s="21"/>
      <c r="E171" s="21"/>
      <c r="F171" s="21"/>
      <c r="G171" s="21"/>
      <c r="H171" s="22"/>
      <c r="I171" s="3">
        <f t="shared" si="78"/>
        <v>0</v>
      </c>
    </row>
    <row r="172" spans="1:12" s="6" customFormat="1" ht="25.5" x14ac:dyDescent="0.2">
      <c r="A172" s="77" t="s">
        <v>63</v>
      </c>
      <c r="B172" s="78"/>
      <c r="C172" s="79">
        <f>C173</f>
        <v>26660</v>
      </c>
      <c r="D172" s="79">
        <f t="shared" ref="D172:H172" si="94">D173</f>
        <v>0</v>
      </c>
      <c r="E172" s="79">
        <f t="shared" si="94"/>
        <v>26660</v>
      </c>
      <c r="F172" s="79">
        <f t="shared" si="94"/>
        <v>74190</v>
      </c>
      <c r="G172" s="79">
        <f t="shared" si="94"/>
        <v>0</v>
      </c>
      <c r="H172" s="80">
        <f t="shared" si="94"/>
        <v>0</v>
      </c>
      <c r="I172" s="19">
        <f t="shared" si="78"/>
        <v>100850</v>
      </c>
    </row>
    <row r="173" spans="1:12" s="40" customFormat="1" x14ac:dyDescent="0.2">
      <c r="A173" s="36" t="s">
        <v>61</v>
      </c>
      <c r="B173" s="65"/>
      <c r="C173" s="37">
        <f t="shared" ref="C173:H173" si="95">SUM(C174,C175,C176,C177)</f>
        <v>26660</v>
      </c>
      <c r="D173" s="37">
        <f t="shared" si="95"/>
        <v>0</v>
      </c>
      <c r="E173" s="37">
        <f t="shared" si="95"/>
        <v>26660</v>
      </c>
      <c r="F173" s="37">
        <f t="shared" si="95"/>
        <v>74190</v>
      </c>
      <c r="G173" s="37">
        <f t="shared" si="95"/>
        <v>0</v>
      </c>
      <c r="H173" s="38">
        <f t="shared" si="95"/>
        <v>0</v>
      </c>
      <c r="I173" s="39">
        <f t="shared" si="78"/>
        <v>100850</v>
      </c>
    </row>
    <row r="174" spans="1:12" x14ac:dyDescent="0.2">
      <c r="A174" s="20" t="s">
        <v>6</v>
      </c>
      <c r="B174" s="48"/>
      <c r="C174" s="21">
        <v>6072.9</v>
      </c>
      <c r="D174" s="21"/>
      <c r="E174" s="21">
        <f>SUM(C174,D174)</f>
        <v>6072.9</v>
      </c>
      <c r="F174" s="21">
        <f>ROUND(74190*K174,)</f>
        <v>37488</v>
      </c>
      <c r="G174" s="21"/>
      <c r="H174" s="22"/>
      <c r="I174" s="3">
        <f t="shared" si="78"/>
        <v>43560.9</v>
      </c>
      <c r="K174" s="2">
        <v>0.50529999999999997</v>
      </c>
    </row>
    <row r="175" spans="1:12" hidden="1" x14ac:dyDescent="0.2">
      <c r="A175" s="20" t="s">
        <v>7</v>
      </c>
      <c r="B175" s="94"/>
      <c r="C175" s="21"/>
      <c r="D175" s="21"/>
      <c r="E175" s="21">
        <f t="shared" ref="E175:E176" si="96">SUM(C175,D175)</f>
        <v>0</v>
      </c>
      <c r="F175" s="21"/>
      <c r="G175" s="21"/>
      <c r="H175" s="22"/>
      <c r="I175" s="3">
        <f t="shared" si="78"/>
        <v>0</v>
      </c>
    </row>
    <row r="176" spans="1:12" ht="38.25" x14ac:dyDescent="0.2">
      <c r="A176" s="20" t="s">
        <v>8</v>
      </c>
      <c r="B176" s="48">
        <v>420269</v>
      </c>
      <c r="C176" s="21">
        <f>ROUND((26658-6070.9)*L176,)</f>
        <v>2730</v>
      </c>
      <c r="D176" s="21"/>
      <c r="E176" s="21">
        <f t="shared" si="96"/>
        <v>2730</v>
      </c>
      <c r="F176" s="21">
        <f>ROUND(74190*K176,)</f>
        <v>4867</v>
      </c>
      <c r="G176" s="21"/>
      <c r="H176" s="22"/>
      <c r="I176" s="3">
        <f t="shared" si="78"/>
        <v>7597</v>
      </c>
      <c r="K176" s="2">
        <v>6.5600000000000006E-2</v>
      </c>
      <c r="L176" s="2">
        <f>K176/(K176+K178)</f>
        <v>0.13260561956741462</v>
      </c>
    </row>
    <row r="177" spans="1:12" ht="25.5" x14ac:dyDescent="0.2">
      <c r="A177" s="23" t="s">
        <v>9</v>
      </c>
      <c r="B177" s="49" t="s">
        <v>10</v>
      </c>
      <c r="C177" s="24">
        <f>SUM(C178,C182,C186)</f>
        <v>17857.099999999999</v>
      </c>
      <c r="D177" s="24">
        <f t="shared" ref="D177:H177" si="97">SUM(D178,D182,D186)</f>
        <v>0</v>
      </c>
      <c r="E177" s="24">
        <f t="shared" si="97"/>
        <v>17857.099999999999</v>
      </c>
      <c r="F177" s="24">
        <f t="shared" si="97"/>
        <v>31835</v>
      </c>
      <c r="G177" s="24">
        <f t="shared" si="97"/>
        <v>0</v>
      </c>
      <c r="H177" s="25">
        <f t="shared" si="97"/>
        <v>0</v>
      </c>
      <c r="I177" s="3">
        <f t="shared" si="78"/>
        <v>49692.1</v>
      </c>
    </row>
    <row r="178" spans="1:12" x14ac:dyDescent="0.2">
      <c r="A178" s="26" t="s">
        <v>11</v>
      </c>
      <c r="B178" s="50" t="s">
        <v>12</v>
      </c>
      <c r="C178" s="24">
        <f>SUM(C179:C181)</f>
        <v>17857.099999999999</v>
      </c>
      <c r="D178" s="24">
        <f t="shared" ref="D178:H178" si="98">SUM(D179:D181)</f>
        <v>0</v>
      </c>
      <c r="E178" s="24">
        <f t="shared" si="98"/>
        <v>17857.099999999999</v>
      </c>
      <c r="F178" s="24">
        <f t="shared" si="98"/>
        <v>31835</v>
      </c>
      <c r="G178" s="24">
        <f t="shared" si="98"/>
        <v>0</v>
      </c>
      <c r="H178" s="25">
        <f t="shared" si="98"/>
        <v>0</v>
      </c>
      <c r="I178" s="3">
        <f t="shared" si="78"/>
        <v>49692.1</v>
      </c>
      <c r="K178" s="2">
        <v>0.42909999999999998</v>
      </c>
      <c r="L178" s="2">
        <f>K178/(K176+K178)</f>
        <v>0.86739438043258543</v>
      </c>
    </row>
    <row r="179" spans="1:12" x14ac:dyDescent="0.2">
      <c r="A179" s="27" t="s">
        <v>13</v>
      </c>
      <c r="B179" s="51" t="s">
        <v>14</v>
      </c>
      <c r="C179" s="21">
        <f>ROUND((26658-6070.9)*L178,)+0.1</f>
        <v>17857.099999999999</v>
      </c>
      <c r="D179" s="21"/>
      <c r="E179" s="21">
        <f t="shared" ref="E179:E181" si="99">SUM(C179,D179)</f>
        <v>17857.099999999999</v>
      </c>
      <c r="F179" s="21">
        <f>ROUND(74190*K178,)</f>
        <v>31835</v>
      </c>
      <c r="G179" s="21"/>
      <c r="H179" s="22"/>
      <c r="I179" s="3">
        <f t="shared" si="78"/>
        <v>49692.1</v>
      </c>
    </row>
    <row r="180" spans="1:12" hidden="1" x14ac:dyDescent="0.2">
      <c r="A180" s="27" t="s">
        <v>15</v>
      </c>
      <c r="B180" s="52" t="s">
        <v>16</v>
      </c>
      <c r="C180" s="21"/>
      <c r="D180" s="21"/>
      <c r="E180" s="21">
        <f t="shared" si="99"/>
        <v>0</v>
      </c>
      <c r="F180" s="21"/>
      <c r="G180" s="21"/>
      <c r="H180" s="22"/>
      <c r="I180" s="3">
        <f t="shared" si="78"/>
        <v>0</v>
      </c>
    </row>
    <row r="181" spans="1:12" hidden="1" x14ac:dyDescent="0.2">
      <c r="A181" s="27" t="s">
        <v>17</v>
      </c>
      <c r="B181" s="52" t="s">
        <v>18</v>
      </c>
      <c r="C181" s="21"/>
      <c r="D181" s="21"/>
      <c r="E181" s="21">
        <f t="shared" si="99"/>
        <v>0</v>
      </c>
      <c r="F181" s="21"/>
      <c r="G181" s="21"/>
      <c r="H181" s="22"/>
      <c r="I181" s="3">
        <f t="shared" si="78"/>
        <v>0</v>
      </c>
    </row>
    <row r="182" spans="1:12" hidden="1" x14ac:dyDescent="0.2">
      <c r="A182" s="26" t="s">
        <v>19</v>
      </c>
      <c r="B182" s="53" t="s">
        <v>20</v>
      </c>
      <c r="C182" s="24">
        <f>SUM(C183:C185)</f>
        <v>0</v>
      </c>
      <c r="D182" s="24">
        <f t="shared" ref="D182:H182" si="100">SUM(D183:D185)</f>
        <v>0</v>
      </c>
      <c r="E182" s="24">
        <f t="shared" si="100"/>
        <v>0</v>
      </c>
      <c r="F182" s="24">
        <f t="shared" si="100"/>
        <v>0</v>
      </c>
      <c r="G182" s="24">
        <f t="shared" si="100"/>
        <v>0</v>
      </c>
      <c r="H182" s="25">
        <f t="shared" si="100"/>
        <v>0</v>
      </c>
      <c r="I182" s="3">
        <f t="shared" si="78"/>
        <v>0</v>
      </c>
    </row>
    <row r="183" spans="1:12" hidden="1" x14ac:dyDescent="0.2">
      <c r="A183" s="27" t="s">
        <v>13</v>
      </c>
      <c r="B183" s="52" t="s">
        <v>21</v>
      </c>
      <c r="C183" s="21"/>
      <c r="D183" s="21"/>
      <c r="E183" s="21">
        <f t="shared" ref="E183:E185" si="101">SUM(C183,D183)</f>
        <v>0</v>
      </c>
      <c r="F183" s="21"/>
      <c r="G183" s="21"/>
      <c r="H183" s="22"/>
      <c r="I183" s="3">
        <f t="shared" si="78"/>
        <v>0</v>
      </c>
    </row>
    <row r="184" spans="1:12" hidden="1" x14ac:dyDescent="0.2">
      <c r="A184" s="27" t="s">
        <v>15</v>
      </c>
      <c r="B184" s="52" t="s">
        <v>22</v>
      </c>
      <c r="C184" s="21"/>
      <c r="D184" s="21"/>
      <c r="E184" s="21">
        <f t="shared" si="101"/>
        <v>0</v>
      </c>
      <c r="F184" s="21"/>
      <c r="G184" s="21"/>
      <c r="H184" s="22"/>
      <c r="I184" s="3">
        <f t="shared" si="78"/>
        <v>0</v>
      </c>
    </row>
    <row r="185" spans="1:12" hidden="1" x14ac:dyDescent="0.2">
      <c r="A185" s="27" t="s">
        <v>17</v>
      </c>
      <c r="B185" s="52" t="s">
        <v>23</v>
      </c>
      <c r="C185" s="21"/>
      <c r="D185" s="21"/>
      <c r="E185" s="21">
        <f t="shared" si="101"/>
        <v>0</v>
      </c>
      <c r="F185" s="21"/>
      <c r="G185" s="21"/>
      <c r="H185" s="22"/>
      <c r="I185" s="3">
        <f t="shared" si="78"/>
        <v>0</v>
      </c>
    </row>
    <row r="186" spans="1:12" hidden="1" x14ac:dyDescent="0.2">
      <c r="A186" s="26" t="s">
        <v>24</v>
      </c>
      <c r="B186" s="53" t="s">
        <v>25</v>
      </c>
      <c r="C186" s="24">
        <f>SUM(C187:C189)</f>
        <v>0</v>
      </c>
      <c r="D186" s="24">
        <f t="shared" ref="D186:H186" si="102">SUM(D187:D189)</f>
        <v>0</v>
      </c>
      <c r="E186" s="24">
        <f t="shared" si="102"/>
        <v>0</v>
      </c>
      <c r="F186" s="24">
        <f t="shared" si="102"/>
        <v>0</v>
      </c>
      <c r="G186" s="24">
        <f t="shared" si="102"/>
        <v>0</v>
      </c>
      <c r="H186" s="25">
        <f t="shared" si="102"/>
        <v>0</v>
      </c>
      <c r="I186" s="3">
        <f t="shared" si="78"/>
        <v>0</v>
      </c>
    </row>
    <row r="187" spans="1:12" hidden="1" x14ac:dyDescent="0.2">
      <c r="A187" s="27" t="s">
        <v>13</v>
      </c>
      <c r="B187" s="52" t="s">
        <v>26</v>
      </c>
      <c r="C187" s="21"/>
      <c r="D187" s="21"/>
      <c r="E187" s="21">
        <f t="shared" ref="E187:E189" si="103">SUM(C187,D187)</f>
        <v>0</v>
      </c>
      <c r="F187" s="21"/>
      <c r="G187" s="21"/>
      <c r="H187" s="22"/>
      <c r="I187" s="3">
        <f t="shared" si="78"/>
        <v>0</v>
      </c>
    </row>
    <row r="188" spans="1:12" hidden="1" x14ac:dyDescent="0.2">
      <c r="A188" s="27" t="s">
        <v>15</v>
      </c>
      <c r="B188" s="52" t="s">
        <v>27</v>
      </c>
      <c r="C188" s="21"/>
      <c r="D188" s="21"/>
      <c r="E188" s="21">
        <f t="shared" si="103"/>
        <v>0</v>
      </c>
      <c r="F188" s="21"/>
      <c r="G188" s="21"/>
      <c r="H188" s="22"/>
      <c r="I188" s="3">
        <f t="shared" si="78"/>
        <v>0</v>
      </c>
    </row>
    <row r="189" spans="1:12" hidden="1" x14ac:dyDescent="0.2">
      <c r="A189" s="27" t="s">
        <v>17</v>
      </c>
      <c r="B189" s="52" t="s">
        <v>28</v>
      </c>
      <c r="C189" s="21"/>
      <c r="D189" s="21"/>
      <c r="E189" s="21">
        <f t="shared" si="103"/>
        <v>0</v>
      </c>
      <c r="F189" s="21"/>
      <c r="G189" s="21"/>
      <c r="H189" s="22"/>
      <c r="I189" s="3">
        <f t="shared" si="78"/>
        <v>0</v>
      </c>
    </row>
    <row r="190" spans="1:12" s="40" customFormat="1" x14ac:dyDescent="0.2">
      <c r="A190" s="36" t="s">
        <v>0</v>
      </c>
      <c r="B190" s="65"/>
      <c r="C190" s="37">
        <f>SUM(C191,C194,C217)</f>
        <v>26660</v>
      </c>
      <c r="D190" s="37">
        <f t="shared" ref="D190:H190" si="104">SUM(D191,D194,D217)</f>
        <v>0</v>
      </c>
      <c r="E190" s="37">
        <f t="shared" si="104"/>
        <v>26660</v>
      </c>
      <c r="F190" s="37">
        <f t="shared" si="104"/>
        <v>74190</v>
      </c>
      <c r="G190" s="37">
        <f t="shared" si="104"/>
        <v>0</v>
      </c>
      <c r="H190" s="38">
        <f t="shared" si="104"/>
        <v>0</v>
      </c>
      <c r="I190" s="39">
        <f t="shared" si="78"/>
        <v>100850</v>
      </c>
    </row>
    <row r="191" spans="1:12" x14ac:dyDescent="0.2">
      <c r="A191" s="31" t="s">
        <v>30</v>
      </c>
      <c r="B191" s="55">
        <v>20</v>
      </c>
      <c r="C191" s="24">
        <f>SUM(C192)</f>
        <v>2</v>
      </c>
      <c r="D191" s="24">
        <f t="shared" ref="D191:H191" si="105">SUM(D192)</f>
        <v>0</v>
      </c>
      <c r="E191" s="24">
        <f t="shared" si="105"/>
        <v>2</v>
      </c>
      <c r="F191" s="24">
        <f t="shared" si="105"/>
        <v>0</v>
      </c>
      <c r="G191" s="24">
        <f t="shared" si="105"/>
        <v>0</v>
      </c>
      <c r="H191" s="25">
        <f t="shared" si="105"/>
        <v>0</v>
      </c>
      <c r="I191" s="3">
        <f t="shared" si="78"/>
        <v>2</v>
      </c>
    </row>
    <row r="192" spans="1:12" x14ac:dyDescent="0.2">
      <c r="A192" s="27" t="s">
        <v>31</v>
      </c>
      <c r="B192" s="56" t="s">
        <v>32</v>
      </c>
      <c r="C192" s="21">
        <v>2</v>
      </c>
      <c r="D192" s="21"/>
      <c r="E192" s="21">
        <f>C192+D192</f>
        <v>2</v>
      </c>
      <c r="F192" s="21"/>
      <c r="G192" s="21"/>
      <c r="H192" s="22"/>
      <c r="I192" s="3">
        <f t="shared" si="78"/>
        <v>2</v>
      </c>
    </row>
    <row r="193" spans="1:11" hidden="1" x14ac:dyDescent="0.2">
      <c r="A193" s="27"/>
      <c r="B193" s="51"/>
      <c r="C193" s="21"/>
      <c r="D193" s="21"/>
      <c r="E193" s="21"/>
      <c r="F193" s="21"/>
      <c r="G193" s="21"/>
      <c r="H193" s="22"/>
      <c r="I193" s="3">
        <f t="shared" si="78"/>
        <v>0</v>
      </c>
    </row>
    <row r="194" spans="1:11" ht="25.5" x14ac:dyDescent="0.2">
      <c r="A194" s="31" t="s">
        <v>33</v>
      </c>
      <c r="B194" s="57">
        <v>58</v>
      </c>
      <c r="C194" s="24">
        <f>SUM(C195,C202,C209)</f>
        <v>26658</v>
      </c>
      <c r="D194" s="24">
        <f t="shared" ref="D194:H194" si="106">SUM(D195,D202,D209)</f>
        <v>0</v>
      </c>
      <c r="E194" s="24">
        <f t="shared" si="106"/>
        <v>26658</v>
      </c>
      <c r="F194" s="24">
        <f t="shared" si="106"/>
        <v>74190</v>
      </c>
      <c r="G194" s="24">
        <f t="shared" si="106"/>
        <v>0</v>
      </c>
      <c r="H194" s="25">
        <f t="shared" si="106"/>
        <v>0</v>
      </c>
      <c r="I194" s="3">
        <f t="shared" si="78"/>
        <v>100848</v>
      </c>
    </row>
    <row r="195" spans="1:11" x14ac:dyDescent="0.2">
      <c r="A195" s="31" t="s">
        <v>34</v>
      </c>
      <c r="B195" s="58" t="s">
        <v>35</v>
      </c>
      <c r="C195" s="24">
        <f>SUM(C199,C200,C201)</f>
        <v>26658</v>
      </c>
      <c r="D195" s="24">
        <f t="shared" ref="D195:H195" si="107">SUM(D199,D200,D201)</f>
        <v>0</v>
      </c>
      <c r="E195" s="24">
        <f t="shared" si="107"/>
        <v>26658</v>
      </c>
      <c r="F195" s="24">
        <f t="shared" si="107"/>
        <v>74190</v>
      </c>
      <c r="G195" s="24">
        <f t="shared" si="107"/>
        <v>0</v>
      </c>
      <c r="H195" s="25">
        <f t="shared" si="107"/>
        <v>0</v>
      </c>
      <c r="I195" s="3">
        <f t="shared" si="78"/>
        <v>100848</v>
      </c>
    </row>
    <row r="196" spans="1:11" hidden="1" x14ac:dyDescent="0.2">
      <c r="A196" s="32" t="s">
        <v>1</v>
      </c>
      <c r="B196" s="59"/>
      <c r="C196" s="24"/>
      <c r="D196" s="24"/>
      <c r="E196" s="24"/>
      <c r="F196" s="24"/>
      <c r="G196" s="24"/>
      <c r="H196" s="25"/>
      <c r="I196" s="3">
        <f t="shared" si="78"/>
        <v>0</v>
      </c>
    </row>
    <row r="197" spans="1:11" hidden="1" x14ac:dyDescent="0.2">
      <c r="A197" s="32" t="s">
        <v>36</v>
      </c>
      <c r="B197" s="59"/>
      <c r="C197" s="24">
        <f>C199+C200+C201-C198</f>
        <v>0</v>
      </c>
      <c r="D197" s="24">
        <f t="shared" ref="D197:E197" si="108">D199+D200+D201-D198</f>
        <v>0</v>
      </c>
      <c r="E197" s="24">
        <f t="shared" si="108"/>
        <v>0</v>
      </c>
      <c r="F197" s="24">
        <f>F199+F200+F201-F198</f>
        <v>0</v>
      </c>
      <c r="G197" s="24">
        <f t="shared" ref="G197:H197" si="109">G199+G200+G201-G198</f>
        <v>0</v>
      </c>
      <c r="H197" s="25">
        <f t="shared" si="109"/>
        <v>0</v>
      </c>
      <c r="I197" s="3">
        <f t="shared" si="78"/>
        <v>0</v>
      </c>
    </row>
    <row r="198" spans="1:11" x14ac:dyDescent="0.2">
      <c r="A198" s="32" t="s">
        <v>37</v>
      </c>
      <c r="B198" s="59"/>
      <c r="C198" s="24">
        <v>26658</v>
      </c>
      <c r="D198" s="24"/>
      <c r="E198" s="24">
        <f>C198+D198</f>
        <v>26658</v>
      </c>
      <c r="F198" s="24">
        <v>74190</v>
      </c>
      <c r="G198" s="24"/>
      <c r="H198" s="25"/>
      <c r="I198" s="3">
        <f t="shared" si="78"/>
        <v>100848</v>
      </c>
    </row>
    <row r="199" spans="1:11" x14ac:dyDescent="0.2">
      <c r="A199" s="20" t="s">
        <v>38</v>
      </c>
      <c r="B199" s="60" t="s">
        <v>39</v>
      </c>
      <c r="C199" s="21">
        <f>ROUND(26658*(J199+K199),)</f>
        <v>15219</v>
      </c>
      <c r="D199" s="21"/>
      <c r="E199" s="21">
        <f t="shared" ref="E199:E201" si="110">C199+D199</f>
        <v>15219</v>
      </c>
      <c r="F199" s="21">
        <f>ROUND(74190*(J199+K199),)</f>
        <v>42355</v>
      </c>
      <c r="G199" s="21"/>
      <c r="H199" s="22"/>
      <c r="I199" s="3">
        <f t="shared" si="78"/>
        <v>57574</v>
      </c>
      <c r="J199" s="2">
        <v>0.50529999999999997</v>
      </c>
      <c r="K199" s="2">
        <v>6.5600000000000006E-2</v>
      </c>
    </row>
    <row r="200" spans="1:11" x14ac:dyDescent="0.2">
      <c r="A200" s="20" t="s">
        <v>40</v>
      </c>
      <c r="B200" s="60" t="s">
        <v>41</v>
      </c>
      <c r="C200" s="21">
        <f>ROUND(26658*(J200+K200),)</f>
        <v>11439</v>
      </c>
      <c r="D200" s="21"/>
      <c r="E200" s="21">
        <f t="shared" si="110"/>
        <v>11439</v>
      </c>
      <c r="F200" s="21">
        <f>ROUND(74190*(J200+K200),)</f>
        <v>31835</v>
      </c>
      <c r="G200" s="21"/>
      <c r="H200" s="22"/>
      <c r="I200" s="3">
        <f t="shared" si="78"/>
        <v>43274</v>
      </c>
      <c r="J200" s="2">
        <v>0.42909999999999998</v>
      </c>
    </row>
    <row r="201" spans="1:11" hidden="1" x14ac:dyDescent="0.2">
      <c r="A201" s="20" t="s">
        <v>42</v>
      </c>
      <c r="B201" s="61" t="s">
        <v>43</v>
      </c>
      <c r="C201" s="21"/>
      <c r="D201" s="21"/>
      <c r="E201" s="21">
        <f t="shared" si="110"/>
        <v>0</v>
      </c>
      <c r="F201" s="21"/>
      <c r="G201" s="21"/>
      <c r="H201" s="22"/>
      <c r="I201" s="3">
        <f t="shared" si="78"/>
        <v>0</v>
      </c>
    </row>
    <row r="202" spans="1:11" hidden="1" x14ac:dyDescent="0.2">
      <c r="A202" s="31" t="s">
        <v>44</v>
      </c>
      <c r="B202" s="62" t="s">
        <v>45</v>
      </c>
      <c r="C202" s="24">
        <f>SUM(C206,C207,C208)</f>
        <v>0</v>
      </c>
      <c r="D202" s="24">
        <f t="shared" ref="D202:H202" si="111">SUM(D206,D207,D208)</f>
        <v>0</v>
      </c>
      <c r="E202" s="24">
        <f t="shared" si="111"/>
        <v>0</v>
      </c>
      <c r="F202" s="24">
        <f t="shared" si="111"/>
        <v>0</v>
      </c>
      <c r="G202" s="24">
        <f t="shared" si="111"/>
        <v>0</v>
      </c>
      <c r="H202" s="25">
        <f t="shared" si="111"/>
        <v>0</v>
      </c>
      <c r="I202" s="3">
        <f t="shared" si="78"/>
        <v>0</v>
      </c>
    </row>
    <row r="203" spans="1:11" hidden="1" x14ac:dyDescent="0.2">
      <c r="A203" s="82" t="s">
        <v>1</v>
      </c>
      <c r="B203" s="62"/>
      <c r="C203" s="24"/>
      <c r="D203" s="24"/>
      <c r="E203" s="24"/>
      <c r="F203" s="24"/>
      <c r="G203" s="24"/>
      <c r="H203" s="25"/>
      <c r="I203" s="3">
        <f t="shared" si="78"/>
        <v>0</v>
      </c>
    </row>
    <row r="204" spans="1:11" hidden="1" x14ac:dyDescent="0.2">
      <c r="A204" s="32" t="s">
        <v>36</v>
      </c>
      <c r="B204" s="59"/>
      <c r="C204" s="24">
        <f>C206+C207+C208-C205</f>
        <v>0</v>
      </c>
      <c r="D204" s="24">
        <f t="shared" ref="D204:H204" si="112">D206+D207+D208-D205</f>
        <v>0</v>
      </c>
      <c r="E204" s="24">
        <f t="shared" si="112"/>
        <v>0</v>
      </c>
      <c r="F204" s="24">
        <f t="shared" si="112"/>
        <v>0</v>
      </c>
      <c r="G204" s="24">
        <f t="shared" si="112"/>
        <v>0</v>
      </c>
      <c r="H204" s="25">
        <f t="shared" si="112"/>
        <v>0</v>
      </c>
      <c r="I204" s="3">
        <f t="shared" si="78"/>
        <v>0</v>
      </c>
    </row>
    <row r="205" spans="1:11" hidden="1" x14ac:dyDescent="0.2">
      <c r="A205" s="32" t="s">
        <v>37</v>
      </c>
      <c r="B205" s="59"/>
      <c r="C205" s="24"/>
      <c r="D205" s="24"/>
      <c r="E205" s="24"/>
      <c r="F205" s="24"/>
      <c r="G205" s="24"/>
      <c r="H205" s="25"/>
      <c r="I205" s="3">
        <f t="shared" si="78"/>
        <v>0</v>
      </c>
    </row>
    <row r="206" spans="1:11" hidden="1" x14ac:dyDescent="0.2">
      <c r="A206" s="20" t="s">
        <v>38</v>
      </c>
      <c r="B206" s="61" t="s">
        <v>46</v>
      </c>
      <c r="C206" s="21"/>
      <c r="D206" s="21"/>
      <c r="E206" s="21">
        <f t="shared" ref="E206:E208" si="113">C206+D206</f>
        <v>0</v>
      </c>
      <c r="F206" s="21"/>
      <c r="G206" s="21"/>
      <c r="H206" s="22"/>
      <c r="I206" s="3">
        <f t="shared" ref="I206:I269" si="114">SUM(E206:H206)</f>
        <v>0</v>
      </c>
    </row>
    <row r="207" spans="1:11" hidden="1" x14ac:dyDescent="0.2">
      <c r="A207" s="20" t="s">
        <v>40</v>
      </c>
      <c r="B207" s="61" t="s">
        <v>47</v>
      </c>
      <c r="C207" s="21"/>
      <c r="D207" s="21"/>
      <c r="E207" s="21">
        <f t="shared" si="113"/>
        <v>0</v>
      </c>
      <c r="F207" s="21"/>
      <c r="G207" s="21"/>
      <c r="H207" s="22"/>
      <c r="I207" s="3">
        <f t="shared" si="114"/>
        <v>0</v>
      </c>
    </row>
    <row r="208" spans="1:11" hidden="1" x14ac:dyDescent="0.2">
      <c r="A208" s="20" t="s">
        <v>42</v>
      </c>
      <c r="B208" s="61" t="s">
        <v>48</v>
      </c>
      <c r="C208" s="21"/>
      <c r="D208" s="21"/>
      <c r="E208" s="21">
        <f t="shared" si="113"/>
        <v>0</v>
      </c>
      <c r="F208" s="21"/>
      <c r="G208" s="21"/>
      <c r="H208" s="22"/>
      <c r="I208" s="3">
        <f t="shared" si="114"/>
        <v>0</v>
      </c>
    </row>
    <row r="209" spans="1:9" hidden="1" x14ac:dyDescent="0.2">
      <c r="A209" s="31" t="s">
        <v>49</v>
      </c>
      <c r="B209" s="63" t="s">
        <v>50</v>
      </c>
      <c r="C209" s="24">
        <f>SUM(C213,C214,C215)</f>
        <v>0</v>
      </c>
      <c r="D209" s="24">
        <f t="shared" ref="D209:H209" si="115">SUM(D213,D214,D215)</f>
        <v>0</v>
      </c>
      <c r="E209" s="24">
        <f t="shared" si="115"/>
        <v>0</v>
      </c>
      <c r="F209" s="24">
        <f t="shared" si="115"/>
        <v>0</v>
      </c>
      <c r="G209" s="24">
        <f t="shared" si="115"/>
        <v>0</v>
      </c>
      <c r="H209" s="25">
        <f t="shared" si="115"/>
        <v>0</v>
      </c>
      <c r="I209" s="3">
        <f t="shared" si="114"/>
        <v>0</v>
      </c>
    </row>
    <row r="210" spans="1:9" hidden="1" x14ac:dyDescent="0.2">
      <c r="A210" s="82" t="s">
        <v>1</v>
      </c>
      <c r="B210" s="63"/>
      <c r="C210" s="24"/>
      <c r="D210" s="24"/>
      <c r="E210" s="24"/>
      <c r="F210" s="24"/>
      <c r="G210" s="24"/>
      <c r="H210" s="25"/>
      <c r="I210" s="3">
        <f t="shared" si="114"/>
        <v>0</v>
      </c>
    </row>
    <row r="211" spans="1:9" hidden="1" x14ac:dyDescent="0.2">
      <c r="A211" s="32" t="s">
        <v>36</v>
      </c>
      <c r="B211" s="59"/>
      <c r="C211" s="24">
        <f>C213+C214+C215-C212</f>
        <v>0</v>
      </c>
      <c r="D211" s="24">
        <f t="shared" ref="D211:H211" si="116">D213+D214+D215-D212</f>
        <v>0</v>
      </c>
      <c r="E211" s="24">
        <f t="shared" si="116"/>
        <v>0</v>
      </c>
      <c r="F211" s="24">
        <f t="shared" si="116"/>
        <v>0</v>
      </c>
      <c r="G211" s="24">
        <f t="shared" si="116"/>
        <v>0</v>
      </c>
      <c r="H211" s="25">
        <f t="shared" si="116"/>
        <v>0</v>
      </c>
      <c r="I211" s="3">
        <f t="shared" si="114"/>
        <v>0</v>
      </c>
    </row>
    <row r="212" spans="1:9" hidden="1" x14ac:dyDescent="0.2">
      <c r="A212" s="32" t="s">
        <v>37</v>
      </c>
      <c r="B212" s="59"/>
      <c r="C212" s="24"/>
      <c r="D212" s="24"/>
      <c r="E212" s="24"/>
      <c r="F212" s="24"/>
      <c r="G212" s="24"/>
      <c r="H212" s="25"/>
      <c r="I212" s="3">
        <f t="shared" si="114"/>
        <v>0</v>
      </c>
    </row>
    <row r="213" spans="1:9" hidden="1" x14ac:dyDescent="0.2">
      <c r="A213" s="20" t="s">
        <v>38</v>
      </c>
      <c r="B213" s="61" t="s">
        <v>51</v>
      </c>
      <c r="C213" s="21"/>
      <c r="D213" s="21"/>
      <c r="E213" s="21">
        <f t="shared" ref="E213:E215" si="117">C213+D213</f>
        <v>0</v>
      </c>
      <c r="F213" s="21"/>
      <c r="G213" s="21"/>
      <c r="H213" s="22"/>
      <c r="I213" s="3">
        <f t="shared" si="114"/>
        <v>0</v>
      </c>
    </row>
    <row r="214" spans="1:9" hidden="1" x14ac:dyDescent="0.2">
      <c r="A214" s="20" t="s">
        <v>40</v>
      </c>
      <c r="B214" s="61" t="s">
        <v>52</v>
      </c>
      <c r="C214" s="21"/>
      <c r="D214" s="21"/>
      <c r="E214" s="21">
        <f t="shared" si="117"/>
        <v>0</v>
      </c>
      <c r="F214" s="21"/>
      <c r="G214" s="21"/>
      <c r="H214" s="22"/>
      <c r="I214" s="3">
        <f t="shared" si="114"/>
        <v>0</v>
      </c>
    </row>
    <row r="215" spans="1:9" hidden="1" x14ac:dyDescent="0.2">
      <c r="A215" s="20" t="s">
        <v>42</v>
      </c>
      <c r="B215" s="61" t="s">
        <v>53</v>
      </c>
      <c r="C215" s="21"/>
      <c r="D215" s="21"/>
      <c r="E215" s="21">
        <f t="shared" si="117"/>
        <v>0</v>
      </c>
      <c r="F215" s="21"/>
      <c r="G215" s="21"/>
      <c r="H215" s="22"/>
      <c r="I215" s="3">
        <f t="shared" si="114"/>
        <v>0</v>
      </c>
    </row>
    <row r="216" spans="1:9" hidden="1" x14ac:dyDescent="0.2">
      <c r="A216" s="83"/>
      <c r="B216" s="95"/>
      <c r="C216" s="21"/>
      <c r="D216" s="21"/>
      <c r="E216" s="21"/>
      <c r="F216" s="21"/>
      <c r="G216" s="21"/>
      <c r="H216" s="22"/>
      <c r="I216" s="3">
        <f t="shared" si="114"/>
        <v>0</v>
      </c>
    </row>
    <row r="217" spans="1:9" hidden="1" x14ac:dyDescent="0.2">
      <c r="A217" s="26" t="s">
        <v>54</v>
      </c>
      <c r="B217" s="63" t="s">
        <v>55</v>
      </c>
      <c r="C217" s="24"/>
      <c r="D217" s="24"/>
      <c r="E217" s="24">
        <f>C217+D217</f>
        <v>0</v>
      </c>
      <c r="F217" s="24"/>
      <c r="G217" s="24"/>
      <c r="H217" s="25"/>
      <c r="I217" s="3">
        <f t="shared" si="114"/>
        <v>0</v>
      </c>
    </row>
    <row r="218" spans="1:9" hidden="1" x14ac:dyDescent="0.2">
      <c r="A218" s="83"/>
      <c r="B218" s="95"/>
      <c r="C218" s="21"/>
      <c r="D218" s="21"/>
      <c r="E218" s="21"/>
      <c r="F218" s="21"/>
      <c r="G218" s="21"/>
      <c r="H218" s="22"/>
      <c r="I218" s="3">
        <f t="shared" si="114"/>
        <v>0</v>
      </c>
    </row>
    <row r="219" spans="1:9" hidden="1" x14ac:dyDescent="0.2">
      <c r="A219" s="26" t="s">
        <v>56</v>
      </c>
      <c r="B219" s="63"/>
      <c r="C219" s="24">
        <f t="shared" ref="C219:H219" si="118">C172-C190</f>
        <v>0</v>
      </c>
      <c r="D219" s="24">
        <f t="shared" si="118"/>
        <v>0</v>
      </c>
      <c r="E219" s="24">
        <f t="shared" si="118"/>
        <v>0</v>
      </c>
      <c r="F219" s="24">
        <f t="shared" si="118"/>
        <v>0</v>
      </c>
      <c r="G219" s="24">
        <f t="shared" si="118"/>
        <v>0</v>
      </c>
      <c r="H219" s="25">
        <f t="shared" si="118"/>
        <v>0</v>
      </c>
      <c r="I219" s="3">
        <f t="shared" si="114"/>
        <v>0</v>
      </c>
    </row>
    <row r="220" spans="1:9" s="6" customFormat="1" ht="25.5" x14ac:dyDescent="0.2">
      <c r="A220" s="77" t="s">
        <v>70</v>
      </c>
      <c r="B220" s="78"/>
      <c r="C220" s="79">
        <f>SUM(C221)</f>
        <v>5446</v>
      </c>
      <c r="D220" s="79">
        <f t="shared" ref="D220:H220" si="119">SUM(D221)</f>
        <v>0</v>
      </c>
      <c r="E220" s="79">
        <f t="shared" si="119"/>
        <v>5446</v>
      </c>
      <c r="F220" s="79">
        <f t="shared" si="119"/>
        <v>6061</v>
      </c>
      <c r="G220" s="79">
        <f t="shared" si="119"/>
        <v>0</v>
      </c>
      <c r="H220" s="80">
        <f t="shared" si="119"/>
        <v>0</v>
      </c>
      <c r="I220" s="19">
        <f t="shared" si="114"/>
        <v>11507</v>
      </c>
    </row>
    <row r="221" spans="1:9" s="40" customFormat="1" x14ac:dyDescent="0.2">
      <c r="A221" s="36" t="s">
        <v>61</v>
      </c>
      <c r="B221" s="65"/>
      <c r="C221" s="37">
        <f t="shared" ref="C221:H221" si="120">SUM(C222,C223,C224,C225)</f>
        <v>5446</v>
      </c>
      <c r="D221" s="37">
        <f t="shared" si="120"/>
        <v>0</v>
      </c>
      <c r="E221" s="37">
        <f t="shared" si="120"/>
        <v>5446</v>
      </c>
      <c r="F221" s="37">
        <f t="shared" si="120"/>
        <v>6061</v>
      </c>
      <c r="G221" s="37">
        <f t="shared" si="120"/>
        <v>0</v>
      </c>
      <c r="H221" s="38">
        <f t="shared" si="120"/>
        <v>0</v>
      </c>
      <c r="I221" s="39">
        <f t="shared" si="114"/>
        <v>11507</v>
      </c>
    </row>
    <row r="222" spans="1:9" x14ac:dyDescent="0.2">
      <c r="A222" s="20" t="s">
        <v>6</v>
      </c>
      <c r="B222" s="48"/>
      <c r="C222" s="21">
        <f>100+ROUND(5346*0.02,)</f>
        <v>207</v>
      </c>
      <c r="D222" s="21"/>
      <c r="E222" s="21">
        <f>SUM(C222,D222)</f>
        <v>207</v>
      </c>
      <c r="F222" s="21">
        <f>891+4019+ROUND((5170-4019)*0.02,)</f>
        <v>4933</v>
      </c>
      <c r="G222" s="21"/>
      <c r="H222" s="22"/>
      <c r="I222" s="3">
        <f t="shared" si="114"/>
        <v>5140</v>
      </c>
    </row>
    <row r="223" spans="1:9" hidden="1" x14ac:dyDescent="0.2">
      <c r="A223" s="20" t="s">
        <v>7</v>
      </c>
      <c r="B223" s="94"/>
      <c r="C223" s="21"/>
      <c r="D223" s="21"/>
      <c r="E223" s="21">
        <f t="shared" ref="E223:E224" si="121">SUM(C223,D223)</f>
        <v>0</v>
      </c>
      <c r="F223" s="21"/>
      <c r="G223" s="21"/>
      <c r="H223" s="22"/>
      <c r="I223" s="3">
        <f t="shared" si="114"/>
        <v>0</v>
      </c>
    </row>
    <row r="224" spans="1:9" ht="38.25" x14ac:dyDescent="0.2">
      <c r="A224" s="20" t="s">
        <v>8</v>
      </c>
      <c r="B224" s="48">
        <v>420269</v>
      </c>
      <c r="C224" s="21">
        <f>ROUND(5346*0.28,)</f>
        <v>1497</v>
      </c>
      <c r="D224" s="21"/>
      <c r="E224" s="21">
        <f t="shared" si="121"/>
        <v>1497</v>
      </c>
      <c r="F224" s="21">
        <f>ROUND((5170-4019)*0.28,)</f>
        <v>322</v>
      </c>
      <c r="G224" s="21"/>
      <c r="H224" s="22"/>
      <c r="I224" s="3">
        <f t="shared" si="114"/>
        <v>1819</v>
      </c>
    </row>
    <row r="225" spans="1:9" ht="25.5" x14ac:dyDescent="0.2">
      <c r="A225" s="23" t="s">
        <v>9</v>
      </c>
      <c r="B225" s="49" t="s">
        <v>10</v>
      </c>
      <c r="C225" s="24">
        <f>SUM(C226,C230,C234)</f>
        <v>3742</v>
      </c>
      <c r="D225" s="24">
        <f t="shared" ref="D225:H225" si="122">SUM(D226,D230,D234)</f>
        <v>0</v>
      </c>
      <c r="E225" s="24">
        <f t="shared" si="122"/>
        <v>3742</v>
      </c>
      <c r="F225" s="24">
        <f t="shared" si="122"/>
        <v>806</v>
      </c>
      <c r="G225" s="24">
        <f t="shared" si="122"/>
        <v>0</v>
      </c>
      <c r="H225" s="25">
        <f t="shared" si="122"/>
        <v>0</v>
      </c>
      <c r="I225" s="3">
        <f t="shared" si="114"/>
        <v>4548</v>
      </c>
    </row>
    <row r="226" spans="1:9" x14ac:dyDescent="0.2">
      <c r="A226" s="26" t="s">
        <v>11</v>
      </c>
      <c r="B226" s="50" t="s">
        <v>12</v>
      </c>
      <c r="C226" s="24">
        <f>SUM(C227:C229)</f>
        <v>3742</v>
      </c>
      <c r="D226" s="24">
        <f t="shared" ref="D226:H226" si="123">SUM(D227:D229)</f>
        <v>0</v>
      </c>
      <c r="E226" s="24">
        <f t="shared" si="123"/>
        <v>3742</v>
      </c>
      <c r="F226" s="24">
        <f t="shared" si="123"/>
        <v>806</v>
      </c>
      <c r="G226" s="24">
        <f t="shared" si="123"/>
        <v>0</v>
      </c>
      <c r="H226" s="25">
        <f t="shared" si="123"/>
        <v>0</v>
      </c>
      <c r="I226" s="3">
        <f t="shared" si="114"/>
        <v>4548</v>
      </c>
    </row>
    <row r="227" spans="1:9" x14ac:dyDescent="0.2">
      <c r="A227" s="27" t="s">
        <v>13</v>
      </c>
      <c r="B227" s="51" t="s">
        <v>14</v>
      </c>
      <c r="C227" s="21">
        <f>ROUND(5346*0.7,)-C228</f>
        <v>3688</v>
      </c>
      <c r="D227" s="21"/>
      <c r="E227" s="21">
        <f t="shared" ref="E227:E229" si="124">SUM(C227,D227)</f>
        <v>3688</v>
      </c>
      <c r="F227" s="21">
        <f>ROUND((5170-4019)*0.7,)</f>
        <v>806</v>
      </c>
      <c r="G227" s="21"/>
      <c r="H227" s="22"/>
      <c r="I227" s="3">
        <f t="shared" si="114"/>
        <v>4494</v>
      </c>
    </row>
    <row r="228" spans="1:9" x14ac:dyDescent="0.2">
      <c r="A228" s="27" t="s">
        <v>15</v>
      </c>
      <c r="B228" s="52" t="s">
        <v>16</v>
      </c>
      <c r="C228" s="21">
        <v>54</v>
      </c>
      <c r="D228" s="21"/>
      <c r="E228" s="21">
        <f t="shared" si="124"/>
        <v>54</v>
      </c>
      <c r="F228" s="21"/>
      <c r="G228" s="21"/>
      <c r="H228" s="22"/>
      <c r="I228" s="3">
        <f t="shared" si="114"/>
        <v>54</v>
      </c>
    </row>
    <row r="229" spans="1:9" hidden="1" x14ac:dyDescent="0.2">
      <c r="A229" s="27" t="s">
        <v>17</v>
      </c>
      <c r="B229" s="52" t="s">
        <v>18</v>
      </c>
      <c r="C229" s="21"/>
      <c r="D229" s="21"/>
      <c r="E229" s="21">
        <f t="shared" si="124"/>
        <v>0</v>
      </c>
      <c r="F229" s="21"/>
      <c r="G229" s="21"/>
      <c r="H229" s="22"/>
      <c r="I229" s="3">
        <f t="shared" si="114"/>
        <v>0</v>
      </c>
    </row>
    <row r="230" spans="1:9" hidden="1" x14ac:dyDescent="0.2">
      <c r="A230" s="26" t="s">
        <v>19</v>
      </c>
      <c r="B230" s="53" t="s">
        <v>20</v>
      </c>
      <c r="C230" s="24">
        <f>SUM(C231:C233)</f>
        <v>0</v>
      </c>
      <c r="D230" s="24">
        <f t="shared" ref="D230:H230" si="125">SUM(D231:D233)</f>
        <v>0</v>
      </c>
      <c r="E230" s="24">
        <f t="shared" si="125"/>
        <v>0</v>
      </c>
      <c r="F230" s="24">
        <f t="shared" si="125"/>
        <v>0</v>
      </c>
      <c r="G230" s="24">
        <f t="shared" si="125"/>
        <v>0</v>
      </c>
      <c r="H230" s="25">
        <f t="shared" si="125"/>
        <v>0</v>
      </c>
      <c r="I230" s="3">
        <f t="shared" si="114"/>
        <v>0</v>
      </c>
    </row>
    <row r="231" spans="1:9" hidden="1" x14ac:dyDescent="0.2">
      <c r="A231" s="27" t="s">
        <v>13</v>
      </c>
      <c r="B231" s="52" t="s">
        <v>21</v>
      </c>
      <c r="C231" s="21"/>
      <c r="D231" s="21"/>
      <c r="E231" s="21">
        <f t="shared" ref="E231:E233" si="126">SUM(C231,D231)</f>
        <v>0</v>
      </c>
      <c r="F231" s="21"/>
      <c r="G231" s="21"/>
      <c r="H231" s="22"/>
      <c r="I231" s="3">
        <f t="shared" si="114"/>
        <v>0</v>
      </c>
    </row>
    <row r="232" spans="1:9" hidden="1" x14ac:dyDescent="0.2">
      <c r="A232" s="27" t="s">
        <v>15</v>
      </c>
      <c r="B232" s="52" t="s">
        <v>22</v>
      </c>
      <c r="C232" s="21"/>
      <c r="D232" s="21"/>
      <c r="E232" s="21">
        <f t="shared" si="126"/>
        <v>0</v>
      </c>
      <c r="F232" s="21"/>
      <c r="G232" s="21"/>
      <c r="H232" s="22"/>
      <c r="I232" s="3">
        <f t="shared" si="114"/>
        <v>0</v>
      </c>
    </row>
    <row r="233" spans="1:9" hidden="1" x14ac:dyDescent="0.2">
      <c r="A233" s="27" t="s">
        <v>17</v>
      </c>
      <c r="B233" s="52" t="s">
        <v>23</v>
      </c>
      <c r="C233" s="21"/>
      <c r="D233" s="21"/>
      <c r="E233" s="21">
        <f t="shared" si="126"/>
        <v>0</v>
      </c>
      <c r="F233" s="21"/>
      <c r="G233" s="21"/>
      <c r="H233" s="22"/>
      <c r="I233" s="3">
        <f t="shared" si="114"/>
        <v>0</v>
      </c>
    </row>
    <row r="234" spans="1:9" hidden="1" x14ac:dyDescent="0.2">
      <c r="A234" s="26" t="s">
        <v>24</v>
      </c>
      <c r="B234" s="53" t="s">
        <v>25</v>
      </c>
      <c r="C234" s="24">
        <f>SUM(C235:C237)</f>
        <v>0</v>
      </c>
      <c r="D234" s="24">
        <f t="shared" ref="D234:H234" si="127">SUM(D235:D237)</f>
        <v>0</v>
      </c>
      <c r="E234" s="24">
        <f t="shared" si="127"/>
        <v>0</v>
      </c>
      <c r="F234" s="24">
        <f t="shared" si="127"/>
        <v>0</v>
      </c>
      <c r="G234" s="24">
        <f t="shared" si="127"/>
        <v>0</v>
      </c>
      <c r="H234" s="25">
        <f t="shared" si="127"/>
        <v>0</v>
      </c>
      <c r="I234" s="3">
        <f t="shared" si="114"/>
        <v>0</v>
      </c>
    </row>
    <row r="235" spans="1:9" hidden="1" x14ac:dyDescent="0.2">
      <c r="A235" s="27" t="s">
        <v>13</v>
      </c>
      <c r="B235" s="52" t="s">
        <v>26</v>
      </c>
      <c r="C235" s="21"/>
      <c r="D235" s="21"/>
      <c r="E235" s="21">
        <f t="shared" ref="E235:E237" si="128">SUM(C235,D235)</f>
        <v>0</v>
      </c>
      <c r="F235" s="21"/>
      <c r="G235" s="21"/>
      <c r="H235" s="22"/>
      <c r="I235" s="3">
        <f t="shared" si="114"/>
        <v>0</v>
      </c>
    </row>
    <row r="236" spans="1:9" hidden="1" x14ac:dyDescent="0.2">
      <c r="A236" s="27" t="s">
        <v>15</v>
      </c>
      <c r="B236" s="52" t="s">
        <v>27</v>
      </c>
      <c r="C236" s="21"/>
      <c r="D236" s="21"/>
      <c r="E236" s="21">
        <f t="shared" si="128"/>
        <v>0</v>
      </c>
      <c r="F236" s="21"/>
      <c r="G236" s="21"/>
      <c r="H236" s="22"/>
      <c r="I236" s="3">
        <f t="shared" si="114"/>
        <v>0</v>
      </c>
    </row>
    <row r="237" spans="1:9" hidden="1" x14ac:dyDescent="0.2">
      <c r="A237" s="27" t="s">
        <v>17</v>
      </c>
      <c r="B237" s="52" t="s">
        <v>28</v>
      </c>
      <c r="C237" s="21"/>
      <c r="D237" s="21"/>
      <c r="E237" s="21">
        <f t="shared" si="128"/>
        <v>0</v>
      </c>
      <c r="F237" s="21"/>
      <c r="G237" s="21"/>
      <c r="H237" s="22"/>
      <c r="I237" s="3">
        <f t="shared" si="114"/>
        <v>0</v>
      </c>
    </row>
    <row r="238" spans="1:9" s="40" customFormat="1" x14ac:dyDescent="0.2">
      <c r="A238" s="36" t="s">
        <v>80</v>
      </c>
      <c r="B238" s="65"/>
      <c r="C238" s="37">
        <f>SUM(C239,C242,C265)</f>
        <v>5446</v>
      </c>
      <c r="D238" s="37">
        <f t="shared" ref="D238:H238" si="129">SUM(D239,D242,D265)</f>
        <v>0</v>
      </c>
      <c r="E238" s="37">
        <f t="shared" si="129"/>
        <v>5446</v>
      </c>
      <c r="F238" s="37">
        <f t="shared" si="129"/>
        <v>6061</v>
      </c>
      <c r="G238" s="37">
        <f t="shared" si="129"/>
        <v>0</v>
      </c>
      <c r="H238" s="38">
        <f t="shared" si="129"/>
        <v>0</v>
      </c>
      <c r="I238" s="39">
        <f t="shared" si="114"/>
        <v>11507</v>
      </c>
    </row>
    <row r="239" spans="1:9" hidden="1" x14ac:dyDescent="0.2">
      <c r="A239" s="31" t="s">
        <v>30</v>
      </c>
      <c r="B239" s="55">
        <v>20</v>
      </c>
      <c r="C239" s="24">
        <f>SUM(C240)</f>
        <v>0</v>
      </c>
      <c r="D239" s="24">
        <f t="shared" ref="D239:H239" si="130">SUM(D240)</f>
        <v>0</v>
      </c>
      <c r="E239" s="24">
        <f t="shared" si="130"/>
        <v>0</v>
      </c>
      <c r="F239" s="24">
        <f t="shared" si="130"/>
        <v>0</v>
      </c>
      <c r="G239" s="24">
        <f t="shared" si="130"/>
        <v>0</v>
      </c>
      <c r="H239" s="25">
        <f t="shared" si="130"/>
        <v>0</v>
      </c>
      <c r="I239" s="3">
        <f t="shared" si="114"/>
        <v>0</v>
      </c>
    </row>
    <row r="240" spans="1:9" hidden="1" x14ac:dyDescent="0.2">
      <c r="A240" s="27" t="s">
        <v>31</v>
      </c>
      <c r="B240" s="56" t="s">
        <v>32</v>
      </c>
      <c r="C240" s="21"/>
      <c r="D240" s="21"/>
      <c r="E240" s="21">
        <f>C240+D240</f>
        <v>0</v>
      </c>
      <c r="F240" s="21"/>
      <c r="G240" s="21"/>
      <c r="H240" s="22"/>
      <c r="I240" s="3">
        <f t="shared" si="114"/>
        <v>0</v>
      </c>
    </row>
    <row r="241" spans="1:9" hidden="1" x14ac:dyDescent="0.2">
      <c r="A241" s="27"/>
      <c r="B241" s="51"/>
      <c r="C241" s="21"/>
      <c r="D241" s="21"/>
      <c r="E241" s="21"/>
      <c r="F241" s="21"/>
      <c r="G241" s="21"/>
      <c r="H241" s="22"/>
      <c r="I241" s="3">
        <f t="shared" si="114"/>
        <v>0</v>
      </c>
    </row>
    <row r="242" spans="1:9" ht="25.5" x14ac:dyDescent="0.2">
      <c r="A242" s="31" t="s">
        <v>33</v>
      </c>
      <c r="B242" s="57">
        <v>58</v>
      </c>
      <c r="C242" s="24">
        <f>SUM(C243,C250,C257)</f>
        <v>5446</v>
      </c>
      <c r="D242" s="24">
        <f t="shared" ref="D242:H242" si="131">SUM(D243,D250,D257)</f>
        <v>0</v>
      </c>
      <c r="E242" s="24">
        <f t="shared" si="131"/>
        <v>5446</v>
      </c>
      <c r="F242" s="24">
        <f t="shared" si="131"/>
        <v>6061</v>
      </c>
      <c r="G242" s="24">
        <f t="shared" si="131"/>
        <v>0</v>
      </c>
      <c r="H242" s="25">
        <f t="shared" si="131"/>
        <v>0</v>
      </c>
      <c r="I242" s="3">
        <f t="shared" si="114"/>
        <v>11507</v>
      </c>
    </row>
    <row r="243" spans="1:9" x14ac:dyDescent="0.2">
      <c r="A243" s="31" t="s">
        <v>34</v>
      </c>
      <c r="B243" s="58" t="s">
        <v>35</v>
      </c>
      <c r="C243" s="24">
        <f>SUM(C247,C248,C249)</f>
        <v>5446</v>
      </c>
      <c r="D243" s="24">
        <f t="shared" ref="D243:H243" si="132">SUM(D247,D248,D249)</f>
        <v>0</v>
      </c>
      <c r="E243" s="24">
        <f t="shared" si="132"/>
        <v>5446</v>
      </c>
      <c r="F243" s="24">
        <f t="shared" si="132"/>
        <v>6061</v>
      </c>
      <c r="G243" s="24">
        <f t="shared" si="132"/>
        <v>0</v>
      </c>
      <c r="H243" s="25">
        <f t="shared" si="132"/>
        <v>0</v>
      </c>
      <c r="I243" s="3">
        <f t="shared" si="114"/>
        <v>11507</v>
      </c>
    </row>
    <row r="244" spans="1:9" hidden="1" x14ac:dyDescent="0.2">
      <c r="A244" s="32" t="s">
        <v>1</v>
      </c>
      <c r="B244" s="59"/>
      <c r="C244" s="24"/>
      <c r="D244" s="24"/>
      <c r="E244" s="24"/>
      <c r="F244" s="24"/>
      <c r="G244" s="24"/>
      <c r="H244" s="25"/>
      <c r="I244" s="3">
        <f t="shared" si="114"/>
        <v>0</v>
      </c>
    </row>
    <row r="245" spans="1:9" hidden="1" x14ac:dyDescent="0.2">
      <c r="A245" s="32" t="s">
        <v>36</v>
      </c>
      <c r="B245" s="59"/>
      <c r="C245" s="24">
        <f>C247+C248+C249-C246</f>
        <v>0</v>
      </c>
      <c r="D245" s="24">
        <f t="shared" ref="D245:E245" si="133">D247+D248+D249-D246</f>
        <v>0</v>
      </c>
      <c r="E245" s="24">
        <f t="shared" si="133"/>
        <v>0</v>
      </c>
      <c r="F245" s="24">
        <f>F247+F248+F249-F246</f>
        <v>0</v>
      </c>
      <c r="G245" s="24">
        <f t="shared" ref="G245:H245" si="134">G247+G248+G249-G246</f>
        <v>0</v>
      </c>
      <c r="H245" s="25">
        <f t="shared" si="134"/>
        <v>0</v>
      </c>
      <c r="I245" s="3">
        <f t="shared" si="114"/>
        <v>0</v>
      </c>
    </row>
    <row r="246" spans="1:9" x14ac:dyDescent="0.2">
      <c r="A246" s="32" t="s">
        <v>37</v>
      </c>
      <c r="B246" s="59"/>
      <c r="C246" s="24">
        <f>5446</f>
        <v>5446</v>
      </c>
      <c r="D246" s="24"/>
      <c r="E246" s="24">
        <f t="shared" ref="E246:E249" si="135">C246+D246</f>
        <v>5446</v>
      </c>
      <c r="F246" s="24">
        <v>6061</v>
      </c>
      <c r="G246" s="24"/>
      <c r="H246" s="25"/>
      <c r="I246" s="3">
        <f t="shared" si="114"/>
        <v>11507</v>
      </c>
    </row>
    <row r="247" spans="1:9" x14ac:dyDescent="0.2">
      <c r="A247" s="20" t="s">
        <v>38</v>
      </c>
      <c r="B247" s="60" t="s">
        <v>39</v>
      </c>
      <c r="C247" s="21">
        <f>ROUND(5346*0.3,)</f>
        <v>1604</v>
      </c>
      <c r="D247" s="21"/>
      <c r="E247" s="21">
        <f t="shared" si="135"/>
        <v>1604</v>
      </c>
      <c r="F247" s="21">
        <f>ROUND((5170-4019)*0.3,2)</f>
        <v>345.3</v>
      </c>
      <c r="G247" s="21"/>
      <c r="H247" s="22"/>
      <c r="I247" s="3">
        <f t="shared" si="114"/>
        <v>1949.3</v>
      </c>
    </row>
    <row r="248" spans="1:9" x14ac:dyDescent="0.2">
      <c r="A248" s="20" t="s">
        <v>40</v>
      </c>
      <c r="B248" s="60" t="s">
        <v>41</v>
      </c>
      <c r="C248" s="21">
        <f>ROUND(5346*0.7,)</f>
        <v>3742</v>
      </c>
      <c r="D248" s="21"/>
      <c r="E248" s="21">
        <f t="shared" si="135"/>
        <v>3742</v>
      </c>
      <c r="F248" s="21">
        <f>ROUND((5170-4019)*0.7,2)</f>
        <v>805.7</v>
      </c>
      <c r="G248" s="21"/>
      <c r="H248" s="22"/>
      <c r="I248" s="3">
        <f t="shared" si="114"/>
        <v>4547.7</v>
      </c>
    </row>
    <row r="249" spans="1:9" x14ac:dyDescent="0.2">
      <c r="A249" s="20" t="s">
        <v>42</v>
      </c>
      <c r="B249" s="61" t="s">
        <v>43</v>
      </c>
      <c r="C249" s="21">
        <v>100</v>
      </c>
      <c r="D249" s="21"/>
      <c r="E249" s="21">
        <f t="shared" si="135"/>
        <v>100</v>
      </c>
      <c r="F249" s="21">
        <f>891+4019</f>
        <v>4910</v>
      </c>
      <c r="G249" s="21"/>
      <c r="H249" s="22"/>
      <c r="I249" s="3">
        <f t="shared" si="114"/>
        <v>5010</v>
      </c>
    </row>
    <row r="250" spans="1:9" hidden="1" x14ac:dyDescent="0.2">
      <c r="A250" s="31" t="s">
        <v>44</v>
      </c>
      <c r="B250" s="62" t="s">
        <v>45</v>
      </c>
      <c r="C250" s="24">
        <f>SUM(C254,C255,C256)</f>
        <v>0</v>
      </c>
      <c r="D250" s="24">
        <f t="shared" ref="D250:H250" si="136">SUM(D254,D255,D256)</f>
        <v>0</v>
      </c>
      <c r="E250" s="24">
        <f t="shared" si="136"/>
        <v>0</v>
      </c>
      <c r="F250" s="24">
        <f t="shared" si="136"/>
        <v>0</v>
      </c>
      <c r="G250" s="24">
        <f t="shared" si="136"/>
        <v>0</v>
      </c>
      <c r="H250" s="25">
        <f t="shared" si="136"/>
        <v>0</v>
      </c>
      <c r="I250" s="3">
        <f t="shared" si="114"/>
        <v>0</v>
      </c>
    </row>
    <row r="251" spans="1:9" hidden="1" x14ac:dyDescent="0.2">
      <c r="A251" s="82" t="s">
        <v>1</v>
      </c>
      <c r="B251" s="62"/>
      <c r="C251" s="24"/>
      <c r="D251" s="24"/>
      <c r="E251" s="24"/>
      <c r="F251" s="24"/>
      <c r="G251" s="24"/>
      <c r="H251" s="25"/>
      <c r="I251" s="3">
        <f t="shared" si="114"/>
        <v>0</v>
      </c>
    </row>
    <row r="252" spans="1:9" hidden="1" x14ac:dyDescent="0.2">
      <c r="A252" s="32" t="s">
        <v>36</v>
      </c>
      <c r="B252" s="59"/>
      <c r="C252" s="24">
        <f>C254+C255+C256-C253</f>
        <v>0</v>
      </c>
      <c r="D252" s="24">
        <f t="shared" ref="D252:H252" si="137">D254+D255+D256-D253</f>
        <v>0</v>
      </c>
      <c r="E252" s="24">
        <f t="shared" si="137"/>
        <v>0</v>
      </c>
      <c r="F252" s="24">
        <f t="shared" si="137"/>
        <v>0</v>
      </c>
      <c r="G252" s="24">
        <f t="shared" si="137"/>
        <v>0</v>
      </c>
      <c r="H252" s="25">
        <f t="shared" si="137"/>
        <v>0</v>
      </c>
      <c r="I252" s="3">
        <f t="shared" si="114"/>
        <v>0</v>
      </c>
    </row>
    <row r="253" spans="1:9" hidden="1" x14ac:dyDescent="0.2">
      <c r="A253" s="32" t="s">
        <v>37</v>
      </c>
      <c r="B253" s="59"/>
      <c r="C253" s="24"/>
      <c r="D253" s="24"/>
      <c r="E253" s="24"/>
      <c r="F253" s="24"/>
      <c r="G253" s="24"/>
      <c r="H253" s="25"/>
      <c r="I253" s="3">
        <f t="shared" si="114"/>
        <v>0</v>
      </c>
    </row>
    <row r="254" spans="1:9" hidden="1" x14ac:dyDescent="0.2">
      <c r="A254" s="20" t="s">
        <v>38</v>
      </c>
      <c r="B254" s="61" t="s">
        <v>46</v>
      </c>
      <c r="C254" s="21"/>
      <c r="D254" s="21"/>
      <c r="E254" s="21">
        <f t="shared" ref="E254:E256" si="138">C254+D254</f>
        <v>0</v>
      </c>
      <c r="F254" s="21"/>
      <c r="G254" s="21"/>
      <c r="H254" s="22"/>
      <c r="I254" s="3">
        <f t="shared" si="114"/>
        <v>0</v>
      </c>
    </row>
    <row r="255" spans="1:9" hidden="1" x14ac:dyDescent="0.2">
      <c r="A255" s="20" t="s">
        <v>40</v>
      </c>
      <c r="B255" s="61" t="s">
        <v>47</v>
      </c>
      <c r="C255" s="21"/>
      <c r="D255" s="21"/>
      <c r="E255" s="21">
        <f t="shared" si="138"/>
        <v>0</v>
      </c>
      <c r="F255" s="21"/>
      <c r="G255" s="21"/>
      <c r="H255" s="22"/>
      <c r="I255" s="3">
        <f t="shared" si="114"/>
        <v>0</v>
      </c>
    </row>
    <row r="256" spans="1:9" hidden="1" x14ac:dyDescent="0.2">
      <c r="A256" s="20" t="s">
        <v>42</v>
      </c>
      <c r="B256" s="61" t="s">
        <v>48</v>
      </c>
      <c r="C256" s="21"/>
      <c r="D256" s="21"/>
      <c r="E256" s="21">
        <f t="shared" si="138"/>
        <v>0</v>
      </c>
      <c r="F256" s="21"/>
      <c r="G256" s="21"/>
      <c r="H256" s="22"/>
      <c r="I256" s="3">
        <f t="shared" si="114"/>
        <v>0</v>
      </c>
    </row>
    <row r="257" spans="1:9" hidden="1" x14ac:dyDescent="0.2">
      <c r="A257" s="31" t="s">
        <v>49</v>
      </c>
      <c r="B257" s="63" t="s">
        <v>50</v>
      </c>
      <c r="C257" s="24">
        <f>SUM(C261,C262,C263)</f>
        <v>0</v>
      </c>
      <c r="D257" s="24">
        <f t="shared" ref="D257:H257" si="139">SUM(D261,D262,D263)</f>
        <v>0</v>
      </c>
      <c r="E257" s="24">
        <f t="shared" si="139"/>
        <v>0</v>
      </c>
      <c r="F257" s="24">
        <f t="shared" si="139"/>
        <v>0</v>
      </c>
      <c r="G257" s="24">
        <f t="shared" si="139"/>
        <v>0</v>
      </c>
      <c r="H257" s="25">
        <f t="shared" si="139"/>
        <v>0</v>
      </c>
      <c r="I257" s="3">
        <f t="shared" si="114"/>
        <v>0</v>
      </c>
    </row>
    <row r="258" spans="1:9" hidden="1" x14ac:dyDescent="0.2">
      <c r="A258" s="82" t="s">
        <v>1</v>
      </c>
      <c r="B258" s="63"/>
      <c r="C258" s="24"/>
      <c r="D258" s="24"/>
      <c r="E258" s="24"/>
      <c r="F258" s="24"/>
      <c r="G258" s="24"/>
      <c r="H258" s="25"/>
      <c r="I258" s="3">
        <f t="shared" si="114"/>
        <v>0</v>
      </c>
    </row>
    <row r="259" spans="1:9" hidden="1" x14ac:dyDescent="0.2">
      <c r="A259" s="32" t="s">
        <v>36</v>
      </c>
      <c r="B259" s="59"/>
      <c r="C259" s="24">
        <f>C261+C262+C263-C260</f>
        <v>0</v>
      </c>
      <c r="D259" s="24">
        <f t="shared" ref="D259:H259" si="140">D261+D262+D263-D260</f>
        <v>0</v>
      </c>
      <c r="E259" s="24">
        <f t="shared" si="140"/>
        <v>0</v>
      </c>
      <c r="F259" s="24">
        <f t="shared" si="140"/>
        <v>0</v>
      </c>
      <c r="G259" s="24">
        <f t="shared" si="140"/>
        <v>0</v>
      </c>
      <c r="H259" s="25">
        <f t="shared" si="140"/>
        <v>0</v>
      </c>
      <c r="I259" s="3">
        <f t="shared" si="114"/>
        <v>0</v>
      </c>
    </row>
    <row r="260" spans="1:9" hidden="1" x14ac:dyDescent="0.2">
      <c r="A260" s="32" t="s">
        <v>37</v>
      </c>
      <c r="B260" s="59"/>
      <c r="C260" s="24"/>
      <c r="D260" s="24"/>
      <c r="E260" s="24"/>
      <c r="F260" s="24"/>
      <c r="G260" s="24"/>
      <c r="H260" s="25"/>
      <c r="I260" s="3">
        <f t="shared" si="114"/>
        <v>0</v>
      </c>
    </row>
    <row r="261" spans="1:9" hidden="1" x14ac:dyDescent="0.2">
      <c r="A261" s="20" t="s">
        <v>38</v>
      </c>
      <c r="B261" s="61" t="s">
        <v>51</v>
      </c>
      <c r="C261" s="21"/>
      <c r="D261" s="21"/>
      <c r="E261" s="21">
        <f t="shared" ref="E261:E263" si="141">C261+D261</f>
        <v>0</v>
      </c>
      <c r="F261" s="21"/>
      <c r="G261" s="21"/>
      <c r="H261" s="22"/>
      <c r="I261" s="3">
        <f t="shared" si="114"/>
        <v>0</v>
      </c>
    </row>
    <row r="262" spans="1:9" hidden="1" x14ac:dyDescent="0.2">
      <c r="A262" s="20" t="s">
        <v>40</v>
      </c>
      <c r="B262" s="61" t="s">
        <v>52</v>
      </c>
      <c r="C262" s="21"/>
      <c r="D262" s="21"/>
      <c r="E262" s="21">
        <f t="shared" si="141"/>
        <v>0</v>
      </c>
      <c r="F262" s="21"/>
      <c r="G262" s="21"/>
      <c r="H262" s="22"/>
      <c r="I262" s="3">
        <f t="shared" si="114"/>
        <v>0</v>
      </c>
    </row>
    <row r="263" spans="1:9" hidden="1" x14ac:dyDescent="0.2">
      <c r="A263" s="20" t="s">
        <v>42</v>
      </c>
      <c r="B263" s="61" t="s">
        <v>53</v>
      </c>
      <c r="C263" s="21"/>
      <c r="D263" s="21"/>
      <c r="E263" s="21">
        <f t="shared" si="141"/>
        <v>0</v>
      </c>
      <c r="F263" s="21"/>
      <c r="G263" s="21"/>
      <c r="H263" s="22"/>
      <c r="I263" s="3">
        <f t="shared" si="114"/>
        <v>0</v>
      </c>
    </row>
    <row r="264" spans="1:9" hidden="1" x14ac:dyDescent="0.2">
      <c r="A264" s="83"/>
      <c r="B264" s="95"/>
      <c r="C264" s="21"/>
      <c r="D264" s="21"/>
      <c r="E264" s="21"/>
      <c r="F264" s="21"/>
      <c r="G264" s="21"/>
      <c r="H264" s="22"/>
      <c r="I264" s="3">
        <f t="shared" si="114"/>
        <v>0</v>
      </c>
    </row>
    <row r="265" spans="1:9" hidden="1" x14ac:dyDescent="0.2">
      <c r="A265" s="26" t="s">
        <v>54</v>
      </c>
      <c r="B265" s="63" t="s">
        <v>55</v>
      </c>
      <c r="C265" s="24"/>
      <c r="D265" s="24"/>
      <c r="E265" s="24">
        <f>C265+D265</f>
        <v>0</v>
      </c>
      <c r="F265" s="24"/>
      <c r="G265" s="24"/>
      <c r="H265" s="25"/>
      <c r="I265" s="3">
        <f t="shared" si="114"/>
        <v>0</v>
      </c>
    </row>
    <row r="266" spans="1:9" hidden="1" x14ac:dyDescent="0.2">
      <c r="A266" s="83"/>
      <c r="B266" s="95"/>
      <c r="C266" s="21"/>
      <c r="D266" s="21"/>
      <c r="E266" s="21"/>
      <c r="F266" s="21"/>
      <c r="G266" s="21"/>
      <c r="H266" s="22"/>
      <c r="I266" s="3">
        <f t="shared" si="114"/>
        <v>0</v>
      </c>
    </row>
    <row r="267" spans="1:9" hidden="1" x14ac:dyDescent="0.2">
      <c r="A267" s="26" t="s">
        <v>56</v>
      </c>
      <c r="B267" s="63"/>
      <c r="C267" s="24">
        <f>C221-C238</f>
        <v>0</v>
      </c>
      <c r="D267" s="24">
        <f>D220-D238</f>
        <v>0</v>
      </c>
      <c r="E267" s="24">
        <f>E220-E238</f>
        <v>0</v>
      </c>
      <c r="F267" s="24">
        <f>F220-F238</f>
        <v>0</v>
      </c>
      <c r="G267" s="24">
        <f>G220-G238</f>
        <v>0</v>
      </c>
      <c r="H267" s="25">
        <f>H220-H238</f>
        <v>0</v>
      </c>
      <c r="I267" s="3">
        <f t="shared" si="114"/>
        <v>0</v>
      </c>
    </row>
    <row r="268" spans="1:9" hidden="1" x14ac:dyDescent="0.2">
      <c r="A268" s="81"/>
      <c r="B268" s="95"/>
      <c r="C268" s="21"/>
      <c r="D268" s="21"/>
      <c r="E268" s="21"/>
      <c r="F268" s="21"/>
      <c r="G268" s="21"/>
      <c r="H268" s="22"/>
      <c r="I268" s="3">
        <f t="shared" si="114"/>
        <v>0</v>
      </c>
    </row>
    <row r="269" spans="1:9" s="6" customFormat="1" x14ac:dyDescent="0.2">
      <c r="A269" s="77" t="s">
        <v>64</v>
      </c>
      <c r="B269" s="78"/>
      <c r="C269" s="79">
        <f>C270</f>
        <v>191</v>
      </c>
      <c r="D269" s="79">
        <f t="shared" ref="D269:H269" si="142">D270</f>
        <v>0</v>
      </c>
      <c r="E269" s="79">
        <f t="shared" si="142"/>
        <v>191</v>
      </c>
      <c r="F269" s="79">
        <f t="shared" si="142"/>
        <v>0</v>
      </c>
      <c r="G269" s="79">
        <f t="shared" si="142"/>
        <v>0</v>
      </c>
      <c r="H269" s="80">
        <f t="shared" si="142"/>
        <v>0</v>
      </c>
      <c r="I269" s="19">
        <f t="shared" si="114"/>
        <v>191</v>
      </c>
    </row>
    <row r="270" spans="1:9" s="40" customFormat="1" x14ac:dyDescent="0.2">
      <c r="A270" s="36" t="s">
        <v>61</v>
      </c>
      <c r="B270" s="65"/>
      <c r="C270" s="37">
        <f t="shared" ref="C270:H270" si="143">SUM(C271,C272,C273,C274)</f>
        <v>191</v>
      </c>
      <c r="D270" s="37">
        <f t="shared" si="143"/>
        <v>0</v>
      </c>
      <c r="E270" s="37">
        <f t="shared" si="143"/>
        <v>191</v>
      </c>
      <c r="F270" s="37">
        <f t="shared" si="143"/>
        <v>0</v>
      </c>
      <c r="G270" s="37">
        <f t="shared" si="143"/>
        <v>0</v>
      </c>
      <c r="H270" s="38">
        <f t="shared" si="143"/>
        <v>0</v>
      </c>
      <c r="I270" s="39">
        <f t="shared" ref="I270:I333" si="144">SUM(E270:H270)</f>
        <v>191</v>
      </c>
    </row>
    <row r="271" spans="1:9" x14ac:dyDescent="0.2">
      <c r="A271" s="20" t="s">
        <v>6</v>
      </c>
      <c r="B271" s="48"/>
      <c r="C271" s="21">
        <f>189+2</f>
        <v>191</v>
      </c>
      <c r="D271" s="21"/>
      <c r="E271" s="21">
        <f>SUM(C271,D271)</f>
        <v>191</v>
      </c>
      <c r="F271" s="21"/>
      <c r="G271" s="21"/>
      <c r="H271" s="22"/>
      <c r="I271" s="3">
        <f t="shared" si="144"/>
        <v>191</v>
      </c>
    </row>
    <row r="272" spans="1:9" hidden="1" x14ac:dyDescent="0.2">
      <c r="A272" s="20" t="s">
        <v>7</v>
      </c>
      <c r="B272" s="94"/>
      <c r="C272" s="21"/>
      <c r="D272" s="21"/>
      <c r="E272" s="21">
        <f t="shared" ref="E272:E273" si="145">SUM(C272,D272)</f>
        <v>0</v>
      </c>
      <c r="F272" s="21"/>
      <c r="G272" s="21"/>
      <c r="H272" s="22"/>
      <c r="I272" s="3">
        <f t="shared" si="144"/>
        <v>0</v>
      </c>
    </row>
    <row r="273" spans="1:9" ht="38.25" hidden="1" x14ac:dyDescent="0.2">
      <c r="A273" s="20" t="s">
        <v>8</v>
      </c>
      <c r="B273" s="48">
        <v>420269</v>
      </c>
      <c r="C273" s="21"/>
      <c r="D273" s="21"/>
      <c r="E273" s="21">
        <f t="shared" si="145"/>
        <v>0</v>
      </c>
      <c r="F273" s="21"/>
      <c r="G273" s="21"/>
      <c r="H273" s="22"/>
      <c r="I273" s="3">
        <f t="shared" si="144"/>
        <v>0</v>
      </c>
    </row>
    <row r="274" spans="1:9" ht="25.5" hidden="1" x14ac:dyDescent="0.2">
      <c r="A274" s="23" t="s">
        <v>9</v>
      </c>
      <c r="B274" s="49" t="s">
        <v>10</v>
      </c>
      <c r="C274" s="24">
        <f>SUM(C275,C279,C283)</f>
        <v>0</v>
      </c>
      <c r="D274" s="24">
        <f t="shared" ref="D274:H274" si="146">SUM(D275,D279,D283)</f>
        <v>0</v>
      </c>
      <c r="E274" s="24">
        <f t="shared" si="146"/>
        <v>0</v>
      </c>
      <c r="F274" s="24">
        <f t="shared" si="146"/>
        <v>0</v>
      </c>
      <c r="G274" s="24">
        <f t="shared" si="146"/>
        <v>0</v>
      </c>
      <c r="H274" s="25">
        <f t="shared" si="146"/>
        <v>0</v>
      </c>
      <c r="I274" s="3">
        <f t="shared" si="144"/>
        <v>0</v>
      </c>
    </row>
    <row r="275" spans="1:9" hidden="1" x14ac:dyDescent="0.2">
      <c r="A275" s="26" t="s">
        <v>11</v>
      </c>
      <c r="B275" s="50" t="s">
        <v>12</v>
      </c>
      <c r="C275" s="24">
        <f>SUM(C276:C278)</f>
        <v>0</v>
      </c>
      <c r="D275" s="24">
        <f t="shared" ref="D275:H275" si="147">SUM(D276:D278)</f>
        <v>0</v>
      </c>
      <c r="E275" s="24">
        <f t="shared" si="147"/>
        <v>0</v>
      </c>
      <c r="F275" s="24">
        <f t="shared" si="147"/>
        <v>0</v>
      </c>
      <c r="G275" s="24">
        <f t="shared" si="147"/>
        <v>0</v>
      </c>
      <c r="H275" s="25">
        <f t="shared" si="147"/>
        <v>0</v>
      </c>
      <c r="I275" s="3">
        <f t="shared" si="144"/>
        <v>0</v>
      </c>
    </row>
    <row r="276" spans="1:9" hidden="1" x14ac:dyDescent="0.2">
      <c r="A276" s="27" t="s">
        <v>13</v>
      </c>
      <c r="B276" s="51" t="s">
        <v>14</v>
      </c>
      <c r="C276" s="21"/>
      <c r="D276" s="21"/>
      <c r="E276" s="21">
        <f t="shared" ref="E276:E278" si="148">SUM(C276,D276)</f>
        <v>0</v>
      </c>
      <c r="F276" s="21"/>
      <c r="G276" s="21"/>
      <c r="H276" s="22"/>
      <c r="I276" s="3">
        <f t="shared" si="144"/>
        <v>0</v>
      </c>
    </row>
    <row r="277" spans="1:9" hidden="1" x14ac:dyDescent="0.2">
      <c r="A277" s="27" t="s">
        <v>15</v>
      </c>
      <c r="B277" s="52" t="s">
        <v>16</v>
      </c>
      <c r="C277" s="21"/>
      <c r="D277" s="21"/>
      <c r="E277" s="21">
        <f t="shared" si="148"/>
        <v>0</v>
      </c>
      <c r="F277" s="21"/>
      <c r="G277" s="21"/>
      <c r="H277" s="22"/>
      <c r="I277" s="3">
        <f t="shared" si="144"/>
        <v>0</v>
      </c>
    </row>
    <row r="278" spans="1:9" hidden="1" x14ac:dyDescent="0.2">
      <c r="A278" s="27" t="s">
        <v>17</v>
      </c>
      <c r="B278" s="52" t="s">
        <v>18</v>
      </c>
      <c r="C278" s="21"/>
      <c r="D278" s="21"/>
      <c r="E278" s="21">
        <f t="shared" si="148"/>
        <v>0</v>
      </c>
      <c r="F278" s="21"/>
      <c r="G278" s="21"/>
      <c r="H278" s="22"/>
      <c r="I278" s="3">
        <f t="shared" si="144"/>
        <v>0</v>
      </c>
    </row>
    <row r="279" spans="1:9" hidden="1" x14ac:dyDescent="0.2">
      <c r="A279" s="26" t="s">
        <v>19</v>
      </c>
      <c r="B279" s="53" t="s">
        <v>20</v>
      </c>
      <c r="C279" s="24">
        <f>SUM(C280:C282)</f>
        <v>0</v>
      </c>
      <c r="D279" s="24">
        <f t="shared" ref="D279:H279" si="149">SUM(D280:D282)</f>
        <v>0</v>
      </c>
      <c r="E279" s="24">
        <f t="shared" si="149"/>
        <v>0</v>
      </c>
      <c r="F279" s="24">
        <f t="shared" si="149"/>
        <v>0</v>
      </c>
      <c r="G279" s="24">
        <f t="shared" si="149"/>
        <v>0</v>
      </c>
      <c r="H279" s="25">
        <f t="shared" si="149"/>
        <v>0</v>
      </c>
      <c r="I279" s="3">
        <f t="shared" si="144"/>
        <v>0</v>
      </c>
    </row>
    <row r="280" spans="1:9" hidden="1" x14ac:dyDescent="0.2">
      <c r="A280" s="27" t="s">
        <v>13</v>
      </c>
      <c r="B280" s="52" t="s">
        <v>21</v>
      </c>
      <c r="C280" s="21"/>
      <c r="D280" s="21"/>
      <c r="E280" s="21">
        <f t="shared" ref="E280:E282" si="150">SUM(C280,D280)</f>
        <v>0</v>
      </c>
      <c r="F280" s="21"/>
      <c r="G280" s="21"/>
      <c r="H280" s="22"/>
      <c r="I280" s="3">
        <f t="shared" si="144"/>
        <v>0</v>
      </c>
    </row>
    <row r="281" spans="1:9" hidden="1" x14ac:dyDescent="0.2">
      <c r="A281" s="27" t="s">
        <v>15</v>
      </c>
      <c r="B281" s="52" t="s">
        <v>22</v>
      </c>
      <c r="C281" s="21"/>
      <c r="D281" s="21"/>
      <c r="E281" s="21">
        <f t="shared" si="150"/>
        <v>0</v>
      </c>
      <c r="F281" s="21"/>
      <c r="G281" s="21"/>
      <c r="H281" s="22"/>
      <c r="I281" s="3">
        <f t="shared" si="144"/>
        <v>0</v>
      </c>
    </row>
    <row r="282" spans="1:9" hidden="1" x14ac:dyDescent="0.2">
      <c r="A282" s="27" t="s">
        <v>17</v>
      </c>
      <c r="B282" s="52" t="s">
        <v>23</v>
      </c>
      <c r="C282" s="21"/>
      <c r="D282" s="21"/>
      <c r="E282" s="21">
        <f t="shared" si="150"/>
        <v>0</v>
      </c>
      <c r="F282" s="21"/>
      <c r="G282" s="21"/>
      <c r="H282" s="22"/>
      <c r="I282" s="3">
        <f t="shared" si="144"/>
        <v>0</v>
      </c>
    </row>
    <row r="283" spans="1:9" hidden="1" x14ac:dyDescent="0.2">
      <c r="A283" s="26" t="s">
        <v>24</v>
      </c>
      <c r="B283" s="53" t="s">
        <v>25</v>
      </c>
      <c r="C283" s="24">
        <f>SUM(C284:C286)</f>
        <v>0</v>
      </c>
      <c r="D283" s="24">
        <f t="shared" ref="D283:H283" si="151">SUM(D284:D286)</f>
        <v>0</v>
      </c>
      <c r="E283" s="24">
        <f t="shared" si="151"/>
        <v>0</v>
      </c>
      <c r="F283" s="24">
        <f t="shared" si="151"/>
        <v>0</v>
      </c>
      <c r="G283" s="24">
        <f t="shared" si="151"/>
        <v>0</v>
      </c>
      <c r="H283" s="25">
        <f t="shared" si="151"/>
        <v>0</v>
      </c>
      <c r="I283" s="3">
        <f t="shared" si="144"/>
        <v>0</v>
      </c>
    </row>
    <row r="284" spans="1:9" hidden="1" x14ac:dyDescent="0.2">
      <c r="A284" s="27" t="s">
        <v>13</v>
      </c>
      <c r="B284" s="52" t="s">
        <v>26</v>
      </c>
      <c r="C284" s="21"/>
      <c r="D284" s="21"/>
      <c r="E284" s="21">
        <f t="shared" ref="E284:E286" si="152">SUM(C284,D284)</f>
        <v>0</v>
      </c>
      <c r="F284" s="21"/>
      <c r="G284" s="21"/>
      <c r="H284" s="22"/>
      <c r="I284" s="3">
        <f t="shared" si="144"/>
        <v>0</v>
      </c>
    </row>
    <row r="285" spans="1:9" hidden="1" x14ac:dyDescent="0.2">
      <c r="A285" s="27" t="s">
        <v>15</v>
      </c>
      <c r="B285" s="52" t="s">
        <v>27</v>
      </c>
      <c r="C285" s="21"/>
      <c r="D285" s="21"/>
      <c r="E285" s="21">
        <f t="shared" si="152"/>
        <v>0</v>
      </c>
      <c r="F285" s="21"/>
      <c r="G285" s="21"/>
      <c r="H285" s="22"/>
      <c r="I285" s="3">
        <f t="shared" si="144"/>
        <v>0</v>
      </c>
    </row>
    <row r="286" spans="1:9" hidden="1" x14ac:dyDescent="0.2">
      <c r="A286" s="27" t="s">
        <v>17</v>
      </c>
      <c r="B286" s="52" t="s">
        <v>28</v>
      </c>
      <c r="C286" s="21"/>
      <c r="D286" s="21"/>
      <c r="E286" s="21">
        <f t="shared" si="152"/>
        <v>0</v>
      </c>
      <c r="F286" s="21"/>
      <c r="G286" s="21"/>
      <c r="H286" s="22"/>
      <c r="I286" s="3">
        <f t="shared" si="144"/>
        <v>0</v>
      </c>
    </row>
    <row r="287" spans="1:9" s="40" customFormat="1" x14ac:dyDescent="0.2">
      <c r="A287" s="36" t="s">
        <v>80</v>
      </c>
      <c r="B287" s="65"/>
      <c r="C287" s="37">
        <f>SUM(C288,C291,C314)</f>
        <v>191</v>
      </c>
      <c r="D287" s="37">
        <f t="shared" ref="D287:H287" si="153">SUM(D288,D291,D314)</f>
        <v>0</v>
      </c>
      <c r="E287" s="37">
        <f t="shared" si="153"/>
        <v>191</v>
      </c>
      <c r="F287" s="37">
        <f t="shared" si="153"/>
        <v>0</v>
      </c>
      <c r="G287" s="37">
        <f t="shared" si="153"/>
        <v>0</v>
      </c>
      <c r="H287" s="38">
        <f t="shared" si="153"/>
        <v>0</v>
      </c>
      <c r="I287" s="39">
        <f t="shared" si="144"/>
        <v>191</v>
      </c>
    </row>
    <row r="288" spans="1:9" x14ac:dyDescent="0.2">
      <c r="A288" s="31" t="s">
        <v>30</v>
      </c>
      <c r="B288" s="55">
        <v>20</v>
      </c>
      <c r="C288" s="24">
        <f>SUM(C289)</f>
        <v>2</v>
      </c>
      <c r="D288" s="24">
        <f t="shared" ref="D288:H288" si="154">SUM(D289)</f>
        <v>0</v>
      </c>
      <c r="E288" s="24">
        <f t="shared" si="154"/>
        <v>2</v>
      </c>
      <c r="F288" s="24">
        <f t="shared" si="154"/>
        <v>0</v>
      </c>
      <c r="G288" s="24">
        <f t="shared" si="154"/>
        <v>0</v>
      </c>
      <c r="H288" s="25">
        <f t="shared" si="154"/>
        <v>0</v>
      </c>
      <c r="I288" s="3">
        <f t="shared" si="144"/>
        <v>2</v>
      </c>
    </row>
    <row r="289" spans="1:11" x14ac:dyDescent="0.2">
      <c r="A289" s="27" t="s">
        <v>31</v>
      </c>
      <c r="B289" s="56" t="s">
        <v>32</v>
      </c>
      <c r="C289" s="21">
        <v>2</v>
      </c>
      <c r="D289" s="21"/>
      <c r="E289" s="21">
        <f>C289+D289</f>
        <v>2</v>
      </c>
      <c r="F289" s="21"/>
      <c r="G289" s="21"/>
      <c r="H289" s="22"/>
      <c r="I289" s="3">
        <f t="shared" si="144"/>
        <v>2</v>
      </c>
    </row>
    <row r="290" spans="1:11" hidden="1" x14ac:dyDescent="0.2">
      <c r="A290" s="27"/>
      <c r="B290" s="51"/>
      <c r="C290" s="21"/>
      <c r="D290" s="21"/>
      <c r="E290" s="21"/>
      <c r="F290" s="21"/>
      <c r="G290" s="21"/>
      <c r="H290" s="22"/>
      <c r="I290" s="3">
        <f t="shared" si="144"/>
        <v>0</v>
      </c>
    </row>
    <row r="291" spans="1:11" ht="25.5" x14ac:dyDescent="0.2">
      <c r="A291" s="31" t="s">
        <v>33</v>
      </c>
      <c r="B291" s="57">
        <v>58</v>
      </c>
      <c r="C291" s="24">
        <f>SUM(C292,C299,C306)</f>
        <v>189</v>
      </c>
      <c r="D291" s="24">
        <f t="shared" ref="D291:H291" si="155">SUM(D292,D299,D306)</f>
        <v>0</v>
      </c>
      <c r="E291" s="24">
        <f t="shared" si="155"/>
        <v>189</v>
      </c>
      <c r="F291" s="24">
        <f t="shared" si="155"/>
        <v>0</v>
      </c>
      <c r="G291" s="24">
        <f t="shared" si="155"/>
        <v>0</v>
      </c>
      <c r="H291" s="25">
        <f t="shared" si="155"/>
        <v>0</v>
      </c>
      <c r="I291" s="3">
        <f t="shared" si="144"/>
        <v>189</v>
      </c>
    </row>
    <row r="292" spans="1:11" x14ac:dyDescent="0.2">
      <c r="A292" s="31" t="s">
        <v>34</v>
      </c>
      <c r="B292" s="58" t="s">
        <v>35</v>
      </c>
      <c r="C292" s="24">
        <f>SUM(C296,C297,C298)</f>
        <v>189</v>
      </c>
      <c r="D292" s="24">
        <f t="shared" ref="D292:H292" si="156">SUM(D296,D297,D298)</f>
        <v>0</v>
      </c>
      <c r="E292" s="24">
        <f t="shared" si="156"/>
        <v>189</v>
      </c>
      <c r="F292" s="24">
        <f t="shared" si="156"/>
        <v>0</v>
      </c>
      <c r="G292" s="24">
        <f t="shared" si="156"/>
        <v>0</v>
      </c>
      <c r="H292" s="25">
        <f t="shared" si="156"/>
        <v>0</v>
      </c>
      <c r="I292" s="3">
        <f t="shared" si="144"/>
        <v>189</v>
      </c>
    </row>
    <row r="293" spans="1:11" hidden="1" x14ac:dyDescent="0.2">
      <c r="A293" s="32" t="s">
        <v>1</v>
      </c>
      <c r="B293" s="59"/>
      <c r="C293" s="24"/>
      <c r="D293" s="24"/>
      <c r="E293" s="24"/>
      <c r="F293" s="24"/>
      <c r="G293" s="24"/>
      <c r="H293" s="25"/>
      <c r="I293" s="3">
        <f t="shared" si="144"/>
        <v>0</v>
      </c>
    </row>
    <row r="294" spans="1:11" x14ac:dyDescent="0.2">
      <c r="A294" s="32" t="s">
        <v>36</v>
      </c>
      <c r="B294" s="59"/>
      <c r="C294" s="24">
        <f>C296+C297+C298-C295</f>
        <v>189</v>
      </c>
      <c r="D294" s="24">
        <f t="shared" ref="D294:H294" si="157">D296+D297+D298-D295</f>
        <v>0</v>
      </c>
      <c r="E294" s="24">
        <f t="shared" si="157"/>
        <v>189</v>
      </c>
      <c r="F294" s="24">
        <f t="shared" si="157"/>
        <v>0</v>
      </c>
      <c r="G294" s="24">
        <f t="shared" si="157"/>
        <v>0</v>
      </c>
      <c r="H294" s="25">
        <f t="shared" si="157"/>
        <v>0</v>
      </c>
      <c r="I294" s="3">
        <f t="shared" si="144"/>
        <v>189</v>
      </c>
    </row>
    <row r="295" spans="1:11" hidden="1" x14ac:dyDescent="0.2">
      <c r="A295" s="32" t="s">
        <v>37</v>
      </c>
      <c r="B295" s="59"/>
      <c r="C295" s="24">
        <v>0</v>
      </c>
      <c r="D295" s="24"/>
      <c r="E295" s="24">
        <f t="shared" ref="E295:E298" si="158">C295+D295</f>
        <v>0</v>
      </c>
      <c r="F295" s="24"/>
      <c r="G295" s="24"/>
      <c r="H295" s="25"/>
      <c r="I295" s="3">
        <f t="shared" si="144"/>
        <v>0</v>
      </c>
    </row>
    <row r="296" spans="1:11" x14ac:dyDescent="0.2">
      <c r="A296" s="20" t="s">
        <v>38</v>
      </c>
      <c r="B296" s="60" t="s">
        <v>39</v>
      </c>
      <c r="C296" s="21">
        <f>ROUND(189*(J296+K296),)</f>
        <v>28</v>
      </c>
      <c r="D296" s="21"/>
      <c r="E296" s="21">
        <f t="shared" si="158"/>
        <v>28</v>
      </c>
      <c r="F296" s="21"/>
      <c r="G296" s="21"/>
      <c r="H296" s="22"/>
      <c r="I296" s="3">
        <f t="shared" si="144"/>
        <v>28</v>
      </c>
      <c r="J296" s="2">
        <v>0.02</v>
      </c>
      <c r="K296" s="2">
        <v>0.13</v>
      </c>
    </row>
    <row r="297" spans="1:11" x14ac:dyDescent="0.2">
      <c r="A297" s="20" t="s">
        <v>40</v>
      </c>
      <c r="B297" s="60" t="s">
        <v>41</v>
      </c>
      <c r="C297" s="21">
        <f>ROUND(189*(J297+K297),)</f>
        <v>161</v>
      </c>
      <c r="D297" s="21"/>
      <c r="E297" s="21">
        <f t="shared" si="158"/>
        <v>161</v>
      </c>
      <c r="F297" s="21"/>
      <c r="G297" s="21"/>
      <c r="H297" s="22"/>
      <c r="I297" s="3">
        <f t="shared" si="144"/>
        <v>161</v>
      </c>
      <c r="J297" s="2">
        <v>0.85</v>
      </c>
    </row>
    <row r="298" spans="1:11" hidden="1" x14ac:dyDescent="0.2">
      <c r="A298" s="20" t="s">
        <v>42</v>
      </c>
      <c r="B298" s="61" t="s">
        <v>43</v>
      </c>
      <c r="C298" s="21"/>
      <c r="D298" s="21"/>
      <c r="E298" s="21">
        <f t="shared" si="158"/>
        <v>0</v>
      </c>
      <c r="F298" s="21"/>
      <c r="G298" s="21"/>
      <c r="H298" s="22"/>
      <c r="I298" s="3">
        <f t="shared" si="144"/>
        <v>0</v>
      </c>
    </row>
    <row r="299" spans="1:11" hidden="1" x14ac:dyDescent="0.2">
      <c r="A299" s="31" t="s">
        <v>44</v>
      </c>
      <c r="B299" s="62" t="s">
        <v>45</v>
      </c>
      <c r="C299" s="24">
        <f>SUM(C303,C304,C305)</f>
        <v>0</v>
      </c>
      <c r="D299" s="24">
        <f t="shared" ref="D299:H299" si="159">SUM(D303,D304,D305)</f>
        <v>0</v>
      </c>
      <c r="E299" s="24">
        <f t="shared" si="159"/>
        <v>0</v>
      </c>
      <c r="F299" s="24">
        <f t="shared" si="159"/>
        <v>0</v>
      </c>
      <c r="G299" s="24">
        <f t="shared" si="159"/>
        <v>0</v>
      </c>
      <c r="H299" s="25">
        <f t="shared" si="159"/>
        <v>0</v>
      </c>
      <c r="I299" s="3">
        <f t="shared" si="144"/>
        <v>0</v>
      </c>
    </row>
    <row r="300" spans="1:11" hidden="1" x14ac:dyDescent="0.2">
      <c r="A300" s="82" t="s">
        <v>1</v>
      </c>
      <c r="B300" s="62"/>
      <c r="C300" s="24"/>
      <c r="D300" s="24"/>
      <c r="E300" s="24"/>
      <c r="F300" s="24"/>
      <c r="G300" s="24"/>
      <c r="H300" s="25"/>
      <c r="I300" s="3">
        <f t="shared" si="144"/>
        <v>0</v>
      </c>
    </row>
    <row r="301" spans="1:11" hidden="1" x14ac:dyDescent="0.2">
      <c r="A301" s="32" t="s">
        <v>36</v>
      </c>
      <c r="B301" s="59"/>
      <c r="C301" s="24">
        <f>C303+C304+C305-C302</f>
        <v>0</v>
      </c>
      <c r="D301" s="24">
        <f t="shared" ref="D301:H301" si="160">D303+D304+D305-D302</f>
        <v>0</v>
      </c>
      <c r="E301" s="24">
        <f t="shared" si="160"/>
        <v>0</v>
      </c>
      <c r="F301" s="24">
        <f t="shared" si="160"/>
        <v>0</v>
      </c>
      <c r="G301" s="24">
        <f t="shared" si="160"/>
        <v>0</v>
      </c>
      <c r="H301" s="25">
        <f t="shared" si="160"/>
        <v>0</v>
      </c>
      <c r="I301" s="3">
        <f t="shared" si="144"/>
        <v>0</v>
      </c>
    </row>
    <row r="302" spans="1:11" hidden="1" x14ac:dyDescent="0.2">
      <c r="A302" s="32" t="s">
        <v>37</v>
      </c>
      <c r="B302" s="59"/>
      <c r="C302" s="24"/>
      <c r="D302" s="24"/>
      <c r="E302" s="24">
        <f t="shared" ref="E302:E305" si="161">C302+D302</f>
        <v>0</v>
      </c>
      <c r="F302" s="24"/>
      <c r="G302" s="24"/>
      <c r="H302" s="25"/>
      <c r="I302" s="3">
        <f t="shared" si="144"/>
        <v>0</v>
      </c>
    </row>
    <row r="303" spans="1:11" hidden="1" x14ac:dyDescent="0.2">
      <c r="A303" s="20" t="s">
        <v>38</v>
      </c>
      <c r="B303" s="61" t="s">
        <v>46</v>
      </c>
      <c r="C303" s="21"/>
      <c r="D303" s="21"/>
      <c r="E303" s="21">
        <f t="shared" si="161"/>
        <v>0</v>
      </c>
      <c r="F303" s="21"/>
      <c r="G303" s="21"/>
      <c r="H303" s="22"/>
      <c r="I303" s="3">
        <f t="shared" si="144"/>
        <v>0</v>
      </c>
    </row>
    <row r="304" spans="1:11" hidden="1" x14ac:dyDescent="0.2">
      <c r="A304" s="20" t="s">
        <v>40</v>
      </c>
      <c r="B304" s="61" t="s">
        <v>47</v>
      </c>
      <c r="C304" s="21"/>
      <c r="D304" s="21"/>
      <c r="E304" s="21">
        <f t="shared" si="161"/>
        <v>0</v>
      </c>
      <c r="F304" s="21"/>
      <c r="G304" s="21"/>
      <c r="H304" s="22"/>
      <c r="I304" s="3">
        <f t="shared" si="144"/>
        <v>0</v>
      </c>
    </row>
    <row r="305" spans="1:9" hidden="1" x14ac:dyDescent="0.2">
      <c r="A305" s="20" t="s">
        <v>42</v>
      </c>
      <c r="B305" s="61" t="s">
        <v>48</v>
      </c>
      <c r="C305" s="21"/>
      <c r="D305" s="21"/>
      <c r="E305" s="21">
        <f t="shared" si="161"/>
        <v>0</v>
      </c>
      <c r="F305" s="21"/>
      <c r="G305" s="21"/>
      <c r="H305" s="22"/>
      <c r="I305" s="3">
        <f t="shared" si="144"/>
        <v>0</v>
      </c>
    </row>
    <row r="306" spans="1:9" hidden="1" x14ac:dyDescent="0.2">
      <c r="A306" s="31" t="s">
        <v>49</v>
      </c>
      <c r="B306" s="63" t="s">
        <v>50</v>
      </c>
      <c r="C306" s="24">
        <f>SUM(C310,C311,C312)</f>
        <v>0</v>
      </c>
      <c r="D306" s="24">
        <f t="shared" ref="D306:H306" si="162">SUM(D310,D311,D312)</f>
        <v>0</v>
      </c>
      <c r="E306" s="24">
        <f t="shared" si="162"/>
        <v>0</v>
      </c>
      <c r="F306" s="24">
        <f t="shared" si="162"/>
        <v>0</v>
      </c>
      <c r="G306" s="24">
        <f t="shared" si="162"/>
        <v>0</v>
      </c>
      <c r="H306" s="25">
        <f t="shared" si="162"/>
        <v>0</v>
      </c>
      <c r="I306" s="3">
        <f t="shared" si="144"/>
        <v>0</v>
      </c>
    </row>
    <row r="307" spans="1:9" hidden="1" x14ac:dyDescent="0.2">
      <c r="A307" s="82" t="s">
        <v>1</v>
      </c>
      <c r="B307" s="63"/>
      <c r="C307" s="24"/>
      <c r="D307" s="24"/>
      <c r="E307" s="24"/>
      <c r="F307" s="24"/>
      <c r="G307" s="24"/>
      <c r="H307" s="25"/>
      <c r="I307" s="3">
        <f t="shared" si="144"/>
        <v>0</v>
      </c>
    </row>
    <row r="308" spans="1:9" hidden="1" x14ac:dyDescent="0.2">
      <c r="A308" s="32" t="s">
        <v>36</v>
      </c>
      <c r="B308" s="59"/>
      <c r="C308" s="24">
        <f>C310+C311+C312-C309</f>
        <v>0</v>
      </c>
      <c r="D308" s="24">
        <f t="shared" ref="D308:H308" si="163">D310+D311+D312-D309</f>
        <v>0</v>
      </c>
      <c r="E308" s="24">
        <f t="shared" si="163"/>
        <v>0</v>
      </c>
      <c r="F308" s="24">
        <f t="shared" si="163"/>
        <v>0</v>
      </c>
      <c r="G308" s="24">
        <f t="shared" si="163"/>
        <v>0</v>
      </c>
      <c r="H308" s="25">
        <f t="shared" si="163"/>
        <v>0</v>
      </c>
      <c r="I308" s="3">
        <f t="shared" si="144"/>
        <v>0</v>
      </c>
    </row>
    <row r="309" spans="1:9" hidden="1" x14ac:dyDescent="0.2">
      <c r="A309" s="32" t="s">
        <v>37</v>
      </c>
      <c r="B309" s="59"/>
      <c r="C309" s="24"/>
      <c r="D309" s="24"/>
      <c r="E309" s="24">
        <f t="shared" ref="E309:E312" si="164">C309+D309</f>
        <v>0</v>
      </c>
      <c r="F309" s="24"/>
      <c r="G309" s="24"/>
      <c r="H309" s="25"/>
      <c r="I309" s="3">
        <f t="shared" si="144"/>
        <v>0</v>
      </c>
    </row>
    <row r="310" spans="1:9" hidden="1" x14ac:dyDescent="0.2">
      <c r="A310" s="20" t="s">
        <v>38</v>
      </c>
      <c r="B310" s="61" t="s">
        <v>51</v>
      </c>
      <c r="C310" s="21"/>
      <c r="D310" s="21"/>
      <c r="E310" s="21">
        <f t="shared" si="164"/>
        <v>0</v>
      </c>
      <c r="F310" s="21"/>
      <c r="G310" s="21"/>
      <c r="H310" s="22"/>
      <c r="I310" s="3">
        <f t="shared" si="144"/>
        <v>0</v>
      </c>
    </row>
    <row r="311" spans="1:9" hidden="1" x14ac:dyDescent="0.2">
      <c r="A311" s="20" t="s">
        <v>40</v>
      </c>
      <c r="B311" s="61" t="s">
        <v>52</v>
      </c>
      <c r="C311" s="21"/>
      <c r="D311" s="21"/>
      <c r="E311" s="21">
        <f t="shared" si="164"/>
        <v>0</v>
      </c>
      <c r="F311" s="21"/>
      <c r="G311" s="21"/>
      <c r="H311" s="22"/>
      <c r="I311" s="3">
        <f t="shared" si="144"/>
        <v>0</v>
      </c>
    </row>
    <row r="312" spans="1:9" hidden="1" x14ac:dyDescent="0.2">
      <c r="A312" s="20" t="s">
        <v>42</v>
      </c>
      <c r="B312" s="61" t="s">
        <v>53</v>
      </c>
      <c r="C312" s="21"/>
      <c r="D312" s="21"/>
      <c r="E312" s="21">
        <f t="shared" si="164"/>
        <v>0</v>
      </c>
      <c r="F312" s="21"/>
      <c r="G312" s="21"/>
      <c r="H312" s="22"/>
      <c r="I312" s="3">
        <f t="shared" si="144"/>
        <v>0</v>
      </c>
    </row>
    <row r="313" spans="1:9" hidden="1" x14ac:dyDescent="0.2">
      <c r="A313" s="83"/>
      <c r="B313" s="95"/>
      <c r="C313" s="21"/>
      <c r="D313" s="21"/>
      <c r="E313" s="21"/>
      <c r="F313" s="21"/>
      <c r="G313" s="21"/>
      <c r="H313" s="22"/>
      <c r="I313" s="3">
        <f t="shared" si="144"/>
        <v>0</v>
      </c>
    </row>
    <row r="314" spans="1:9" hidden="1" x14ac:dyDescent="0.2">
      <c r="A314" s="26" t="s">
        <v>54</v>
      </c>
      <c r="B314" s="63" t="s">
        <v>55</v>
      </c>
      <c r="C314" s="24"/>
      <c r="D314" s="24"/>
      <c r="E314" s="24">
        <f>C314+D314</f>
        <v>0</v>
      </c>
      <c r="F314" s="24"/>
      <c r="G314" s="24"/>
      <c r="H314" s="25"/>
      <c r="I314" s="3">
        <f t="shared" si="144"/>
        <v>0</v>
      </c>
    </row>
    <row r="315" spans="1:9" hidden="1" x14ac:dyDescent="0.2">
      <c r="A315" s="83"/>
      <c r="B315" s="95"/>
      <c r="C315" s="21"/>
      <c r="D315" s="21"/>
      <c r="E315" s="21"/>
      <c r="F315" s="21"/>
      <c r="G315" s="21"/>
      <c r="H315" s="22"/>
      <c r="I315" s="3">
        <f t="shared" si="144"/>
        <v>0</v>
      </c>
    </row>
    <row r="316" spans="1:9" hidden="1" x14ac:dyDescent="0.2">
      <c r="A316" s="26" t="s">
        <v>56</v>
      </c>
      <c r="B316" s="63"/>
      <c r="C316" s="24">
        <f t="shared" ref="C316:H316" si="165">C269-C287</f>
        <v>0</v>
      </c>
      <c r="D316" s="24">
        <f t="shared" si="165"/>
        <v>0</v>
      </c>
      <c r="E316" s="24">
        <f t="shared" si="165"/>
        <v>0</v>
      </c>
      <c r="F316" s="24">
        <f t="shared" si="165"/>
        <v>0</v>
      </c>
      <c r="G316" s="24">
        <f t="shared" si="165"/>
        <v>0</v>
      </c>
      <c r="H316" s="25">
        <f t="shared" si="165"/>
        <v>0</v>
      </c>
      <c r="I316" s="3">
        <f t="shared" si="144"/>
        <v>0</v>
      </c>
    </row>
    <row r="317" spans="1:9" hidden="1" x14ac:dyDescent="0.2">
      <c r="A317" s="81"/>
      <c r="B317" s="95"/>
      <c r="C317" s="21"/>
      <c r="D317" s="21"/>
      <c r="E317" s="21"/>
      <c r="F317" s="21"/>
      <c r="G317" s="21"/>
      <c r="H317" s="22"/>
      <c r="I317" s="3">
        <f t="shared" si="144"/>
        <v>0</v>
      </c>
    </row>
    <row r="318" spans="1:9" hidden="1" x14ac:dyDescent="0.2">
      <c r="A318" s="81"/>
      <c r="B318" s="95"/>
      <c r="C318" s="21"/>
      <c r="D318" s="21"/>
      <c r="E318" s="21"/>
      <c r="F318" s="21"/>
      <c r="G318" s="21"/>
      <c r="H318" s="22"/>
      <c r="I318" s="3">
        <f t="shared" si="144"/>
        <v>0</v>
      </c>
    </row>
    <row r="319" spans="1:9" s="6" customFormat="1" x14ac:dyDescent="0.2">
      <c r="A319" s="28" t="s">
        <v>76</v>
      </c>
      <c r="B319" s="54" t="s">
        <v>3</v>
      </c>
      <c r="C319" s="29">
        <f>SUM(C349)</f>
        <v>4113</v>
      </c>
      <c r="D319" s="29">
        <f t="shared" ref="D319:H319" si="166">SUM(D349)</f>
        <v>0</v>
      </c>
      <c r="E319" s="29">
        <f t="shared" si="166"/>
        <v>4113</v>
      </c>
      <c r="F319" s="29">
        <f t="shared" si="166"/>
        <v>8235</v>
      </c>
      <c r="G319" s="29">
        <f t="shared" si="166"/>
        <v>0</v>
      </c>
      <c r="H319" s="30">
        <f t="shared" si="166"/>
        <v>0</v>
      </c>
      <c r="I319" s="19">
        <f t="shared" si="144"/>
        <v>12348</v>
      </c>
    </row>
    <row r="320" spans="1:9" x14ac:dyDescent="0.2">
      <c r="A320" s="33" t="s">
        <v>80</v>
      </c>
      <c r="B320" s="64"/>
      <c r="C320" s="34">
        <f>SUM(C321,C324,C347)</f>
        <v>4113</v>
      </c>
      <c r="D320" s="34">
        <f t="shared" ref="D320:H320" si="167">SUM(D321,D324,D347)</f>
        <v>0</v>
      </c>
      <c r="E320" s="34">
        <f t="shared" si="167"/>
        <v>4113</v>
      </c>
      <c r="F320" s="34">
        <f t="shared" si="167"/>
        <v>8235</v>
      </c>
      <c r="G320" s="34">
        <f t="shared" si="167"/>
        <v>0</v>
      </c>
      <c r="H320" s="35">
        <f t="shared" si="167"/>
        <v>0</v>
      </c>
      <c r="I320" s="3">
        <f t="shared" si="144"/>
        <v>12348</v>
      </c>
    </row>
    <row r="321" spans="1:9" x14ac:dyDescent="0.2">
      <c r="A321" s="31" t="s">
        <v>30</v>
      </c>
      <c r="B321" s="55">
        <v>20</v>
      </c>
      <c r="C321" s="24">
        <f>SUM(C322)</f>
        <v>2</v>
      </c>
      <c r="D321" s="24">
        <f t="shared" ref="D321:H321" si="168">SUM(D322)</f>
        <v>0</v>
      </c>
      <c r="E321" s="24">
        <f t="shared" si="168"/>
        <v>2</v>
      </c>
      <c r="F321" s="24">
        <f t="shared" si="168"/>
        <v>0</v>
      </c>
      <c r="G321" s="24">
        <f t="shared" si="168"/>
        <v>0</v>
      </c>
      <c r="H321" s="25">
        <f t="shared" si="168"/>
        <v>0</v>
      </c>
      <c r="I321" s="3">
        <f t="shared" si="144"/>
        <v>2</v>
      </c>
    </row>
    <row r="322" spans="1:9" x14ac:dyDescent="0.2">
      <c r="A322" s="27" t="s">
        <v>31</v>
      </c>
      <c r="B322" s="56" t="s">
        <v>32</v>
      </c>
      <c r="C322" s="21">
        <f>C369</f>
        <v>2</v>
      </c>
      <c r="D322" s="21">
        <f>D369</f>
        <v>0</v>
      </c>
      <c r="E322" s="21">
        <f>C322+D322</f>
        <v>2</v>
      </c>
      <c r="F322" s="21">
        <f t="shared" ref="F322:H322" si="169">F369</f>
        <v>0</v>
      </c>
      <c r="G322" s="21">
        <f t="shared" si="169"/>
        <v>0</v>
      </c>
      <c r="H322" s="22">
        <f t="shared" si="169"/>
        <v>0</v>
      </c>
      <c r="I322" s="3">
        <f t="shared" si="144"/>
        <v>2</v>
      </c>
    </row>
    <row r="323" spans="1:9" hidden="1" x14ac:dyDescent="0.2">
      <c r="A323" s="27"/>
      <c r="B323" s="51"/>
      <c r="C323" s="21"/>
      <c r="D323" s="21"/>
      <c r="E323" s="21"/>
      <c r="F323" s="21"/>
      <c r="G323" s="21"/>
      <c r="H323" s="22"/>
      <c r="I323" s="3">
        <f t="shared" si="144"/>
        <v>0</v>
      </c>
    </row>
    <row r="324" spans="1:9" ht="25.5" x14ac:dyDescent="0.2">
      <c r="A324" s="31" t="s">
        <v>33</v>
      </c>
      <c r="B324" s="57">
        <v>58</v>
      </c>
      <c r="C324" s="24">
        <f>SUM(C325,C332,C339)</f>
        <v>4111</v>
      </c>
      <c r="D324" s="24">
        <f t="shared" ref="D324:H324" si="170">SUM(D325,D332,D339)</f>
        <v>0</v>
      </c>
      <c r="E324" s="24">
        <f t="shared" si="170"/>
        <v>4111</v>
      </c>
      <c r="F324" s="24">
        <f t="shared" si="170"/>
        <v>8235</v>
      </c>
      <c r="G324" s="24">
        <f t="shared" si="170"/>
        <v>0</v>
      </c>
      <c r="H324" s="25">
        <f t="shared" si="170"/>
        <v>0</v>
      </c>
      <c r="I324" s="3">
        <f t="shared" si="144"/>
        <v>12346</v>
      </c>
    </row>
    <row r="325" spans="1:9" x14ac:dyDescent="0.2">
      <c r="A325" s="31" t="s">
        <v>34</v>
      </c>
      <c r="B325" s="58" t="s">
        <v>35</v>
      </c>
      <c r="C325" s="24">
        <f>SUM(C329,C330,C331)</f>
        <v>4111</v>
      </c>
      <c r="D325" s="24">
        <f t="shared" ref="D325:H325" si="171">SUM(D329,D330,D331)</f>
        <v>0</v>
      </c>
      <c r="E325" s="24">
        <f t="shared" si="171"/>
        <v>4111</v>
      </c>
      <c r="F325" s="24">
        <f t="shared" si="171"/>
        <v>8235</v>
      </c>
      <c r="G325" s="24">
        <f t="shared" si="171"/>
        <v>0</v>
      </c>
      <c r="H325" s="25">
        <f t="shared" si="171"/>
        <v>0</v>
      </c>
      <c r="I325" s="3">
        <f t="shared" si="144"/>
        <v>12346</v>
      </c>
    </row>
    <row r="326" spans="1:9" hidden="1" x14ac:dyDescent="0.2">
      <c r="A326" s="32" t="s">
        <v>1</v>
      </c>
      <c r="B326" s="59"/>
      <c r="C326" s="24"/>
      <c r="D326" s="24"/>
      <c r="E326" s="24"/>
      <c r="F326" s="24"/>
      <c r="G326" s="24"/>
      <c r="H326" s="25"/>
      <c r="I326" s="3">
        <f t="shared" si="144"/>
        <v>0</v>
      </c>
    </row>
    <row r="327" spans="1:9" hidden="1" x14ac:dyDescent="0.2">
      <c r="A327" s="32" t="s">
        <v>36</v>
      </c>
      <c r="B327" s="59"/>
      <c r="C327" s="24">
        <f>C329+C330+C331-C328</f>
        <v>0</v>
      </c>
      <c r="D327" s="24">
        <f t="shared" ref="D327:E327" si="172">D329+D330+D331-D328</f>
        <v>0</v>
      </c>
      <c r="E327" s="24">
        <f t="shared" si="172"/>
        <v>0</v>
      </c>
      <c r="F327" s="24">
        <f>F329+F330+F331-F328</f>
        <v>0</v>
      </c>
      <c r="G327" s="24">
        <f t="shared" ref="G327:H327" si="173">G329+G330+G331-G328</f>
        <v>0</v>
      </c>
      <c r="H327" s="25">
        <f t="shared" si="173"/>
        <v>0</v>
      </c>
      <c r="I327" s="3">
        <f t="shared" si="144"/>
        <v>0</v>
      </c>
    </row>
    <row r="328" spans="1:9" x14ac:dyDescent="0.2">
      <c r="A328" s="32" t="s">
        <v>37</v>
      </c>
      <c r="B328" s="59"/>
      <c r="C328" s="24">
        <f t="shared" ref="C328:H331" si="174">C375</f>
        <v>4111</v>
      </c>
      <c r="D328" s="24">
        <f t="shared" si="174"/>
        <v>0</v>
      </c>
      <c r="E328" s="24">
        <f t="shared" si="174"/>
        <v>4111</v>
      </c>
      <c r="F328" s="24">
        <f t="shared" si="174"/>
        <v>8235</v>
      </c>
      <c r="G328" s="24">
        <f t="shared" si="174"/>
        <v>0</v>
      </c>
      <c r="H328" s="25">
        <f t="shared" si="174"/>
        <v>0</v>
      </c>
      <c r="I328" s="3">
        <f t="shared" si="144"/>
        <v>12346</v>
      </c>
    </row>
    <row r="329" spans="1:9" x14ac:dyDescent="0.2">
      <c r="A329" s="20" t="s">
        <v>38</v>
      </c>
      <c r="B329" s="60" t="s">
        <v>39</v>
      </c>
      <c r="C329" s="21">
        <f t="shared" si="174"/>
        <v>638</v>
      </c>
      <c r="D329" s="21">
        <f t="shared" si="174"/>
        <v>0</v>
      </c>
      <c r="E329" s="21">
        <f t="shared" ref="E329:E331" si="175">C329+D329</f>
        <v>638</v>
      </c>
      <c r="F329" s="21">
        <f>F376</f>
        <v>1277</v>
      </c>
      <c r="G329" s="21">
        <f>G376</f>
        <v>0</v>
      </c>
      <c r="H329" s="22">
        <f>H376</f>
        <v>0</v>
      </c>
      <c r="I329" s="3">
        <f t="shared" si="144"/>
        <v>1915</v>
      </c>
    </row>
    <row r="330" spans="1:9" x14ac:dyDescent="0.2">
      <c r="A330" s="20" t="s">
        <v>40</v>
      </c>
      <c r="B330" s="60" t="s">
        <v>41</v>
      </c>
      <c r="C330" s="21">
        <f t="shared" si="174"/>
        <v>3473</v>
      </c>
      <c r="D330" s="21">
        <f t="shared" si="174"/>
        <v>0</v>
      </c>
      <c r="E330" s="21">
        <f t="shared" si="175"/>
        <v>3473</v>
      </c>
      <c r="F330" s="21">
        <f t="shared" ref="F330:H331" si="176">F377</f>
        <v>6958</v>
      </c>
      <c r="G330" s="21">
        <f t="shared" si="176"/>
        <v>0</v>
      </c>
      <c r="H330" s="22">
        <f t="shared" si="176"/>
        <v>0</v>
      </c>
      <c r="I330" s="3">
        <f t="shared" si="144"/>
        <v>10431</v>
      </c>
    </row>
    <row r="331" spans="1:9" hidden="1" x14ac:dyDescent="0.2">
      <c r="A331" s="20" t="s">
        <v>42</v>
      </c>
      <c r="B331" s="61" t="s">
        <v>43</v>
      </c>
      <c r="C331" s="21">
        <f t="shared" si="174"/>
        <v>0</v>
      </c>
      <c r="D331" s="21">
        <f t="shared" si="174"/>
        <v>0</v>
      </c>
      <c r="E331" s="21">
        <f t="shared" si="175"/>
        <v>0</v>
      </c>
      <c r="F331" s="21">
        <f t="shared" si="176"/>
        <v>0</v>
      </c>
      <c r="G331" s="21">
        <f t="shared" si="176"/>
        <v>0</v>
      </c>
      <c r="H331" s="22">
        <f t="shared" si="176"/>
        <v>0</v>
      </c>
      <c r="I331" s="3">
        <f t="shared" si="144"/>
        <v>0</v>
      </c>
    </row>
    <row r="332" spans="1:9" hidden="1" x14ac:dyDescent="0.2">
      <c r="A332" s="31" t="s">
        <v>44</v>
      </c>
      <c r="B332" s="62" t="s">
        <v>45</v>
      </c>
      <c r="C332" s="24">
        <f>SUM(C336,C337,C338)</f>
        <v>0</v>
      </c>
      <c r="D332" s="24">
        <f t="shared" ref="D332:H332" si="177">SUM(D336,D337,D338)</f>
        <v>0</v>
      </c>
      <c r="E332" s="24">
        <f t="shared" si="177"/>
        <v>0</v>
      </c>
      <c r="F332" s="24">
        <f t="shared" si="177"/>
        <v>0</v>
      </c>
      <c r="G332" s="24">
        <f t="shared" si="177"/>
        <v>0</v>
      </c>
      <c r="H332" s="25">
        <f t="shared" si="177"/>
        <v>0</v>
      </c>
      <c r="I332" s="3">
        <f t="shared" si="144"/>
        <v>0</v>
      </c>
    </row>
    <row r="333" spans="1:9" hidden="1" x14ac:dyDescent="0.2">
      <c r="A333" s="82" t="s">
        <v>1</v>
      </c>
      <c r="B333" s="62"/>
      <c r="C333" s="24"/>
      <c r="D333" s="24"/>
      <c r="E333" s="24"/>
      <c r="F333" s="24"/>
      <c r="G333" s="24"/>
      <c r="H333" s="25"/>
      <c r="I333" s="3">
        <f t="shared" si="144"/>
        <v>0</v>
      </c>
    </row>
    <row r="334" spans="1:9" hidden="1" x14ac:dyDescent="0.2">
      <c r="A334" s="32" t="s">
        <v>36</v>
      </c>
      <c r="B334" s="59"/>
      <c r="C334" s="24">
        <f>C336+C337+C338-C335</f>
        <v>0</v>
      </c>
      <c r="D334" s="24">
        <f t="shared" ref="D334:H334" si="178">D336+D337+D338-D335</f>
        <v>0</v>
      </c>
      <c r="E334" s="24">
        <f t="shared" si="178"/>
        <v>0</v>
      </c>
      <c r="F334" s="24">
        <f t="shared" si="178"/>
        <v>0</v>
      </c>
      <c r="G334" s="24">
        <f t="shared" si="178"/>
        <v>0</v>
      </c>
      <c r="H334" s="25">
        <f t="shared" si="178"/>
        <v>0</v>
      </c>
      <c r="I334" s="3">
        <f t="shared" ref="I334:I397" si="179">SUM(E334:H334)</f>
        <v>0</v>
      </c>
    </row>
    <row r="335" spans="1:9" hidden="1" x14ac:dyDescent="0.2">
      <c r="A335" s="32" t="s">
        <v>37</v>
      </c>
      <c r="B335" s="59"/>
      <c r="C335" s="24">
        <f t="shared" ref="C335:H338" si="180">C382</f>
        <v>0</v>
      </c>
      <c r="D335" s="24">
        <f t="shared" si="180"/>
        <v>0</v>
      </c>
      <c r="E335" s="24">
        <f t="shared" si="180"/>
        <v>0</v>
      </c>
      <c r="F335" s="24">
        <f t="shared" si="180"/>
        <v>0</v>
      </c>
      <c r="G335" s="24">
        <f t="shared" si="180"/>
        <v>0</v>
      </c>
      <c r="H335" s="25">
        <f t="shared" si="180"/>
        <v>0</v>
      </c>
      <c r="I335" s="3">
        <f t="shared" si="179"/>
        <v>0</v>
      </c>
    </row>
    <row r="336" spans="1:9" hidden="1" x14ac:dyDescent="0.2">
      <c r="A336" s="20" t="s">
        <v>38</v>
      </c>
      <c r="B336" s="61" t="s">
        <v>46</v>
      </c>
      <c r="C336" s="21">
        <f t="shared" si="180"/>
        <v>0</v>
      </c>
      <c r="D336" s="21">
        <f t="shared" si="180"/>
        <v>0</v>
      </c>
      <c r="E336" s="21">
        <f t="shared" ref="E336:E338" si="181">C336+D336</f>
        <v>0</v>
      </c>
      <c r="F336" s="21">
        <f t="shared" si="180"/>
        <v>0</v>
      </c>
      <c r="G336" s="21">
        <f t="shared" si="180"/>
        <v>0</v>
      </c>
      <c r="H336" s="22">
        <f t="shared" si="180"/>
        <v>0</v>
      </c>
      <c r="I336" s="3">
        <f t="shared" si="179"/>
        <v>0</v>
      </c>
    </row>
    <row r="337" spans="1:11" hidden="1" x14ac:dyDescent="0.2">
      <c r="A337" s="20" t="s">
        <v>40</v>
      </c>
      <c r="B337" s="61" t="s">
        <v>47</v>
      </c>
      <c r="C337" s="21">
        <f t="shared" si="180"/>
        <v>0</v>
      </c>
      <c r="D337" s="21">
        <f t="shared" si="180"/>
        <v>0</v>
      </c>
      <c r="E337" s="21">
        <f t="shared" si="181"/>
        <v>0</v>
      </c>
      <c r="F337" s="21">
        <f t="shared" si="180"/>
        <v>0</v>
      </c>
      <c r="G337" s="21">
        <f t="shared" si="180"/>
        <v>0</v>
      </c>
      <c r="H337" s="22">
        <f t="shared" si="180"/>
        <v>0</v>
      </c>
      <c r="I337" s="3">
        <f t="shared" si="179"/>
        <v>0</v>
      </c>
    </row>
    <row r="338" spans="1:11" hidden="1" x14ac:dyDescent="0.2">
      <c r="A338" s="20" t="s">
        <v>42</v>
      </c>
      <c r="B338" s="61" t="s">
        <v>48</v>
      </c>
      <c r="C338" s="21">
        <f t="shared" si="180"/>
        <v>0</v>
      </c>
      <c r="D338" s="21">
        <f t="shared" si="180"/>
        <v>0</v>
      </c>
      <c r="E338" s="21">
        <f t="shared" si="181"/>
        <v>0</v>
      </c>
      <c r="F338" s="21">
        <f t="shared" si="180"/>
        <v>0</v>
      </c>
      <c r="G338" s="21">
        <f t="shared" si="180"/>
        <v>0</v>
      </c>
      <c r="H338" s="22">
        <f t="shared" si="180"/>
        <v>0</v>
      </c>
      <c r="I338" s="3">
        <f t="shared" si="179"/>
        <v>0</v>
      </c>
    </row>
    <row r="339" spans="1:11" hidden="1" x14ac:dyDescent="0.2">
      <c r="A339" s="31" t="s">
        <v>49</v>
      </c>
      <c r="B339" s="63" t="s">
        <v>50</v>
      </c>
      <c r="C339" s="24">
        <f>SUM(C343,C344,C345)</f>
        <v>0</v>
      </c>
      <c r="D339" s="24">
        <f t="shared" ref="D339:H339" si="182">SUM(D343,D344,D345)</f>
        <v>0</v>
      </c>
      <c r="E339" s="24">
        <f t="shared" si="182"/>
        <v>0</v>
      </c>
      <c r="F339" s="24">
        <f t="shared" si="182"/>
        <v>0</v>
      </c>
      <c r="G339" s="24">
        <f t="shared" si="182"/>
        <v>0</v>
      </c>
      <c r="H339" s="25">
        <f t="shared" si="182"/>
        <v>0</v>
      </c>
      <c r="I339" s="3">
        <f t="shared" si="179"/>
        <v>0</v>
      </c>
    </row>
    <row r="340" spans="1:11" hidden="1" x14ac:dyDescent="0.2">
      <c r="A340" s="82" t="s">
        <v>1</v>
      </c>
      <c r="B340" s="63"/>
      <c r="C340" s="24"/>
      <c r="D340" s="24"/>
      <c r="E340" s="24"/>
      <c r="F340" s="24"/>
      <c r="G340" s="24"/>
      <c r="H340" s="25"/>
      <c r="I340" s="3">
        <f t="shared" si="179"/>
        <v>0</v>
      </c>
    </row>
    <row r="341" spans="1:11" hidden="1" x14ac:dyDescent="0.2">
      <c r="A341" s="32" t="s">
        <v>36</v>
      </c>
      <c r="B341" s="59"/>
      <c r="C341" s="24">
        <f>C343+C344+C345-C342</f>
        <v>0</v>
      </c>
      <c r="D341" s="24">
        <f t="shared" ref="D341:H341" si="183">D343+D344+D345-D342</f>
        <v>0</v>
      </c>
      <c r="E341" s="24">
        <f t="shared" si="183"/>
        <v>0</v>
      </c>
      <c r="F341" s="24">
        <f t="shared" si="183"/>
        <v>0</v>
      </c>
      <c r="G341" s="24">
        <f t="shared" si="183"/>
        <v>0</v>
      </c>
      <c r="H341" s="25">
        <f t="shared" si="183"/>
        <v>0</v>
      </c>
      <c r="I341" s="3">
        <f t="shared" si="179"/>
        <v>0</v>
      </c>
    </row>
    <row r="342" spans="1:11" hidden="1" x14ac:dyDescent="0.2">
      <c r="A342" s="32" t="s">
        <v>37</v>
      </c>
      <c r="B342" s="59"/>
      <c r="C342" s="24">
        <f t="shared" ref="C342:H345" si="184">C389</f>
        <v>0</v>
      </c>
      <c r="D342" s="24">
        <f t="shared" si="184"/>
        <v>0</v>
      </c>
      <c r="E342" s="24">
        <f t="shared" si="184"/>
        <v>0</v>
      </c>
      <c r="F342" s="24">
        <f t="shared" si="184"/>
        <v>0</v>
      </c>
      <c r="G342" s="24">
        <f t="shared" si="184"/>
        <v>0</v>
      </c>
      <c r="H342" s="25">
        <f t="shared" si="184"/>
        <v>0</v>
      </c>
      <c r="I342" s="3">
        <f t="shared" si="179"/>
        <v>0</v>
      </c>
    </row>
    <row r="343" spans="1:11" hidden="1" x14ac:dyDescent="0.2">
      <c r="A343" s="20" t="s">
        <v>38</v>
      </c>
      <c r="B343" s="61" t="s">
        <v>51</v>
      </c>
      <c r="C343" s="21">
        <f t="shared" si="184"/>
        <v>0</v>
      </c>
      <c r="D343" s="21">
        <f t="shared" si="184"/>
        <v>0</v>
      </c>
      <c r="E343" s="21">
        <f t="shared" ref="E343:E345" si="185">C343+D343</f>
        <v>0</v>
      </c>
      <c r="F343" s="21">
        <f t="shared" si="184"/>
        <v>0</v>
      </c>
      <c r="G343" s="21">
        <f t="shared" si="184"/>
        <v>0</v>
      </c>
      <c r="H343" s="22">
        <f t="shared" si="184"/>
        <v>0</v>
      </c>
      <c r="I343" s="3">
        <f t="shared" si="179"/>
        <v>0</v>
      </c>
    </row>
    <row r="344" spans="1:11" hidden="1" x14ac:dyDescent="0.2">
      <c r="A344" s="20" t="s">
        <v>40</v>
      </c>
      <c r="B344" s="61" t="s">
        <v>52</v>
      </c>
      <c r="C344" s="21">
        <f t="shared" si="184"/>
        <v>0</v>
      </c>
      <c r="D344" s="21">
        <f t="shared" si="184"/>
        <v>0</v>
      </c>
      <c r="E344" s="21">
        <f t="shared" si="185"/>
        <v>0</v>
      </c>
      <c r="F344" s="21">
        <f t="shared" si="184"/>
        <v>0</v>
      </c>
      <c r="G344" s="21">
        <f t="shared" si="184"/>
        <v>0</v>
      </c>
      <c r="H344" s="22">
        <f t="shared" si="184"/>
        <v>0</v>
      </c>
      <c r="I344" s="3">
        <f t="shared" si="179"/>
        <v>0</v>
      </c>
    </row>
    <row r="345" spans="1:11" hidden="1" x14ac:dyDescent="0.2">
      <c r="A345" s="20" t="s">
        <v>42</v>
      </c>
      <c r="B345" s="61" t="s">
        <v>53</v>
      </c>
      <c r="C345" s="21">
        <f t="shared" si="184"/>
        <v>0</v>
      </c>
      <c r="D345" s="21">
        <f t="shared" si="184"/>
        <v>0</v>
      </c>
      <c r="E345" s="21">
        <f t="shared" si="185"/>
        <v>0</v>
      </c>
      <c r="F345" s="21">
        <f t="shared" si="184"/>
        <v>0</v>
      </c>
      <c r="G345" s="21">
        <f t="shared" si="184"/>
        <v>0</v>
      </c>
      <c r="H345" s="22">
        <f t="shared" si="184"/>
        <v>0</v>
      </c>
      <c r="I345" s="3">
        <f t="shared" si="179"/>
        <v>0</v>
      </c>
    </row>
    <row r="346" spans="1:11" hidden="1" x14ac:dyDescent="0.2">
      <c r="A346" s="83"/>
      <c r="B346" s="95"/>
      <c r="C346" s="21"/>
      <c r="D346" s="21"/>
      <c r="E346" s="21"/>
      <c r="F346" s="21"/>
      <c r="G346" s="21"/>
      <c r="H346" s="22"/>
      <c r="I346" s="3">
        <f t="shared" si="179"/>
        <v>0</v>
      </c>
    </row>
    <row r="347" spans="1:11" hidden="1" x14ac:dyDescent="0.2">
      <c r="A347" s="26" t="s">
        <v>54</v>
      </c>
      <c r="B347" s="63" t="s">
        <v>55</v>
      </c>
      <c r="C347" s="24">
        <f t="shared" ref="C347:D347" si="186">C394</f>
        <v>0</v>
      </c>
      <c r="D347" s="24">
        <f t="shared" si="186"/>
        <v>0</v>
      </c>
      <c r="E347" s="24">
        <f>C347+D347</f>
        <v>0</v>
      </c>
      <c r="F347" s="24">
        <f t="shared" ref="F347:H347" si="187">F394</f>
        <v>0</v>
      </c>
      <c r="G347" s="24">
        <f t="shared" si="187"/>
        <v>0</v>
      </c>
      <c r="H347" s="25">
        <f t="shared" si="187"/>
        <v>0</v>
      </c>
      <c r="I347" s="3">
        <f t="shared" si="179"/>
        <v>0</v>
      </c>
    </row>
    <row r="348" spans="1:11" hidden="1" x14ac:dyDescent="0.2">
      <c r="A348" s="81"/>
      <c r="B348" s="95"/>
      <c r="C348" s="21"/>
      <c r="D348" s="21"/>
      <c r="E348" s="21"/>
      <c r="F348" s="21"/>
      <c r="G348" s="21"/>
      <c r="H348" s="22"/>
      <c r="I348" s="3">
        <f t="shared" si="179"/>
        <v>0</v>
      </c>
    </row>
    <row r="349" spans="1:11" s="6" customFormat="1" ht="25.5" x14ac:dyDescent="0.2">
      <c r="A349" s="77" t="s">
        <v>65</v>
      </c>
      <c r="B349" s="78"/>
      <c r="C349" s="79">
        <f>C350</f>
        <v>4113</v>
      </c>
      <c r="D349" s="79">
        <f t="shared" ref="D349:H349" si="188">D350</f>
        <v>0</v>
      </c>
      <c r="E349" s="79">
        <f t="shared" si="188"/>
        <v>4113</v>
      </c>
      <c r="F349" s="79">
        <f t="shared" si="188"/>
        <v>8235</v>
      </c>
      <c r="G349" s="79">
        <f t="shared" si="188"/>
        <v>0</v>
      </c>
      <c r="H349" s="80">
        <f t="shared" si="188"/>
        <v>0</v>
      </c>
      <c r="I349" s="19">
        <f t="shared" si="179"/>
        <v>12348</v>
      </c>
    </row>
    <row r="350" spans="1:11" s="40" customFormat="1" x14ac:dyDescent="0.2">
      <c r="A350" s="36" t="s">
        <v>61</v>
      </c>
      <c r="B350" s="65"/>
      <c r="C350" s="37">
        <f t="shared" ref="C350:H350" si="189">SUM(C351,C352,C353,C354)</f>
        <v>4113</v>
      </c>
      <c r="D350" s="37">
        <f t="shared" si="189"/>
        <v>0</v>
      </c>
      <c r="E350" s="37">
        <f t="shared" si="189"/>
        <v>4113</v>
      </c>
      <c r="F350" s="37">
        <f t="shared" si="189"/>
        <v>8235</v>
      </c>
      <c r="G350" s="37">
        <f t="shared" si="189"/>
        <v>0</v>
      </c>
      <c r="H350" s="38">
        <f t="shared" si="189"/>
        <v>0</v>
      </c>
      <c r="I350" s="39">
        <f t="shared" si="179"/>
        <v>12348</v>
      </c>
    </row>
    <row r="351" spans="1:11" x14ac:dyDescent="0.2">
      <c r="A351" s="20" t="s">
        <v>6</v>
      </c>
      <c r="B351" s="48"/>
      <c r="C351" s="21">
        <v>1502</v>
      </c>
      <c r="D351" s="21"/>
      <c r="E351" s="21">
        <f>SUM(C351,D351)</f>
        <v>1502</v>
      </c>
      <c r="F351" s="21">
        <f>ROUND(8235*K351,)</f>
        <v>213</v>
      </c>
      <c r="G351" s="21"/>
      <c r="H351" s="22"/>
      <c r="I351" s="3">
        <f t="shared" si="179"/>
        <v>1715</v>
      </c>
      <c r="K351" s="2">
        <v>2.5899999999999999E-2</v>
      </c>
    </row>
    <row r="352" spans="1:11" hidden="1" x14ac:dyDescent="0.2">
      <c r="A352" s="20" t="s">
        <v>7</v>
      </c>
      <c r="B352" s="94"/>
      <c r="C352" s="21"/>
      <c r="D352" s="21"/>
      <c r="E352" s="21">
        <f t="shared" ref="E352:E353" si="190">SUM(C352,D352)</f>
        <v>0</v>
      </c>
      <c r="F352" s="21"/>
      <c r="G352" s="21"/>
      <c r="H352" s="22"/>
      <c r="I352" s="3">
        <f t="shared" si="179"/>
        <v>0</v>
      </c>
    </row>
    <row r="353" spans="1:11" ht="38.25" x14ac:dyDescent="0.2">
      <c r="A353" s="20" t="s">
        <v>8</v>
      </c>
      <c r="B353" s="48">
        <v>420269</v>
      </c>
      <c r="C353" s="21">
        <f>ROUND((4111-1500)*K353/(K353+K355),)</f>
        <v>346</v>
      </c>
      <c r="D353" s="21"/>
      <c r="E353" s="21">
        <f t="shared" si="190"/>
        <v>346</v>
      </c>
      <c r="F353" s="21">
        <f>ROUND(8235*K353,)</f>
        <v>1064</v>
      </c>
      <c r="G353" s="21"/>
      <c r="H353" s="22"/>
      <c r="I353" s="3">
        <f t="shared" si="179"/>
        <v>1410</v>
      </c>
      <c r="K353" s="2">
        <v>0.12920000000000001</v>
      </c>
    </row>
    <row r="354" spans="1:11" ht="25.5" x14ac:dyDescent="0.2">
      <c r="A354" s="23" t="s">
        <v>9</v>
      </c>
      <c r="B354" s="49" t="s">
        <v>10</v>
      </c>
      <c r="C354" s="24">
        <f>SUM(C355,C359,C363)</f>
        <v>2265</v>
      </c>
      <c r="D354" s="24">
        <f t="shared" ref="D354:H354" si="191">SUM(D355,D359,D363)</f>
        <v>0</v>
      </c>
      <c r="E354" s="24">
        <f t="shared" si="191"/>
        <v>2265</v>
      </c>
      <c r="F354" s="24">
        <f t="shared" si="191"/>
        <v>6958</v>
      </c>
      <c r="G354" s="24">
        <f t="shared" si="191"/>
        <v>0</v>
      </c>
      <c r="H354" s="25">
        <f t="shared" si="191"/>
        <v>0</v>
      </c>
      <c r="I354" s="3">
        <f t="shared" si="179"/>
        <v>9223</v>
      </c>
    </row>
    <row r="355" spans="1:11" x14ac:dyDescent="0.2">
      <c r="A355" s="26" t="s">
        <v>11</v>
      </c>
      <c r="B355" s="50" t="s">
        <v>12</v>
      </c>
      <c r="C355" s="24">
        <f>SUM(C356:C358)</f>
        <v>2265</v>
      </c>
      <c r="D355" s="24">
        <f t="shared" ref="D355:H355" si="192">SUM(D356:D358)</f>
        <v>0</v>
      </c>
      <c r="E355" s="24">
        <f t="shared" si="192"/>
        <v>2265</v>
      </c>
      <c r="F355" s="24">
        <f t="shared" si="192"/>
        <v>6958</v>
      </c>
      <c r="G355" s="24">
        <f t="shared" si="192"/>
        <v>0</v>
      </c>
      <c r="H355" s="25">
        <f t="shared" si="192"/>
        <v>0</v>
      </c>
      <c r="I355" s="3">
        <f t="shared" si="179"/>
        <v>9223</v>
      </c>
      <c r="K355" s="2">
        <v>0.84489999999999998</v>
      </c>
    </row>
    <row r="356" spans="1:11" x14ac:dyDescent="0.2">
      <c r="A356" s="27" t="s">
        <v>13</v>
      </c>
      <c r="B356" s="51" t="s">
        <v>14</v>
      </c>
      <c r="C356" s="21">
        <f>ROUND((4111-1500)*K355/(K353+K355),)</f>
        <v>2265</v>
      </c>
      <c r="D356" s="21"/>
      <c r="E356" s="21">
        <f t="shared" ref="E356:E358" si="193">SUM(C356,D356)</f>
        <v>2265</v>
      </c>
      <c r="F356" s="21">
        <f>ROUND(8235*K355,)</f>
        <v>6958</v>
      </c>
      <c r="G356" s="21"/>
      <c r="H356" s="22"/>
      <c r="I356" s="3">
        <f t="shared" si="179"/>
        <v>9223</v>
      </c>
    </row>
    <row r="357" spans="1:11" hidden="1" x14ac:dyDescent="0.2">
      <c r="A357" s="27" t="s">
        <v>15</v>
      </c>
      <c r="B357" s="52" t="s">
        <v>16</v>
      </c>
      <c r="C357" s="21"/>
      <c r="D357" s="21"/>
      <c r="E357" s="21">
        <f t="shared" si="193"/>
        <v>0</v>
      </c>
      <c r="F357" s="21"/>
      <c r="G357" s="21"/>
      <c r="H357" s="22"/>
      <c r="I357" s="3">
        <f t="shared" si="179"/>
        <v>0</v>
      </c>
    </row>
    <row r="358" spans="1:11" hidden="1" x14ac:dyDescent="0.2">
      <c r="A358" s="27" t="s">
        <v>17</v>
      </c>
      <c r="B358" s="52" t="s">
        <v>18</v>
      </c>
      <c r="C358" s="21"/>
      <c r="D358" s="21"/>
      <c r="E358" s="21">
        <f t="shared" si="193"/>
        <v>0</v>
      </c>
      <c r="F358" s="21"/>
      <c r="G358" s="21"/>
      <c r="H358" s="22"/>
      <c r="I358" s="3">
        <f t="shared" si="179"/>
        <v>0</v>
      </c>
    </row>
    <row r="359" spans="1:11" hidden="1" x14ac:dyDescent="0.2">
      <c r="A359" s="26" t="s">
        <v>19</v>
      </c>
      <c r="B359" s="53" t="s">
        <v>20</v>
      </c>
      <c r="C359" s="24">
        <f>SUM(C360:C362)</f>
        <v>0</v>
      </c>
      <c r="D359" s="24">
        <f t="shared" ref="D359:H359" si="194">SUM(D360:D362)</f>
        <v>0</v>
      </c>
      <c r="E359" s="24">
        <f t="shared" si="194"/>
        <v>0</v>
      </c>
      <c r="F359" s="24">
        <f t="shared" si="194"/>
        <v>0</v>
      </c>
      <c r="G359" s="24">
        <f t="shared" si="194"/>
        <v>0</v>
      </c>
      <c r="H359" s="25">
        <f t="shared" si="194"/>
        <v>0</v>
      </c>
      <c r="I359" s="3">
        <f t="shared" si="179"/>
        <v>0</v>
      </c>
    </row>
    <row r="360" spans="1:11" hidden="1" x14ac:dyDescent="0.2">
      <c r="A360" s="27" t="s">
        <v>13</v>
      </c>
      <c r="B360" s="52" t="s">
        <v>21</v>
      </c>
      <c r="C360" s="21"/>
      <c r="D360" s="21"/>
      <c r="E360" s="21">
        <f t="shared" ref="E360:E362" si="195">SUM(C360,D360)</f>
        <v>0</v>
      </c>
      <c r="F360" s="21"/>
      <c r="G360" s="21"/>
      <c r="H360" s="22"/>
      <c r="I360" s="3">
        <f t="shared" si="179"/>
        <v>0</v>
      </c>
    </row>
    <row r="361" spans="1:11" hidden="1" x14ac:dyDescent="0.2">
      <c r="A361" s="27" t="s">
        <v>15</v>
      </c>
      <c r="B361" s="52" t="s">
        <v>22</v>
      </c>
      <c r="C361" s="21"/>
      <c r="D361" s="21"/>
      <c r="E361" s="21">
        <f t="shared" si="195"/>
        <v>0</v>
      </c>
      <c r="F361" s="21"/>
      <c r="G361" s="21"/>
      <c r="H361" s="22"/>
      <c r="I361" s="3">
        <f t="shared" si="179"/>
        <v>0</v>
      </c>
    </row>
    <row r="362" spans="1:11" hidden="1" x14ac:dyDescent="0.2">
      <c r="A362" s="27" t="s">
        <v>17</v>
      </c>
      <c r="B362" s="52" t="s">
        <v>23</v>
      </c>
      <c r="C362" s="21"/>
      <c r="D362" s="21"/>
      <c r="E362" s="21">
        <f t="shared" si="195"/>
        <v>0</v>
      </c>
      <c r="F362" s="21"/>
      <c r="G362" s="21"/>
      <c r="H362" s="22"/>
      <c r="I362" s="3">
        <f t="shared" si="179"/>
        <v>0</v>
      </c>
    </row>
    <row r="363" spans="1:11" hidden="1" x14ac:dyDescent="0.2">
      <c r="A363" s="26" t="s">
        <v>24</v>
      </c>
      <c r="B363" s="53" t="s">
        <v>25</v>
      </c>
      <c r="C363" s="24">
        <f>SUM(C364:C366)</f>
        <v>0</v>
      </c>
      <c r="D363" s="24">
        <f t="shared" ref="D363:H363" si="196">SUM(D364:D366)</f>
        <v>0</v>
      </c>
      <c r="E363" s="24">
        <f t="shared" si="196"/>
        <v>0</v>
      </c>
      <c r="F363" s="24">
        <f t="shared" si="196"/>
        <v>0</v>
      </c>
      <c r="G363" s="24">
        <f t="shared" si="196"/>
        <v>0</v>
      </c>
      <c r="H363" s="25">
        <f t="shared" si="196"/>
        <v>0</v>
      </c>
      <c r="I363" s="3">
        <f t="shared" si="179"/>
        <v>0</v>
      </c>
    </row>
    <row r="364" spans="1:11" hidden="1" x14ac:dyDescent="0.2">
      <c r="A364" s="27" t="s">
        <v>13</v>
      </c>
      <c r="B364" s="52" t="s">
        <v>26</v>
      </c>
      <c r="C364" s="21"/>
      <c r="D364" s="21"/>
      <c r="E364" s="21">
        <f t="shared" ref="E364:E366" si="197">SUM(C364,D364)</f>
        <v>0</v>
      </c>
      <c r="F364" s="21"/>
      <c r="G364" s="21"/>
      <c r="H364" s="22"/>
      <c r="I364" s="3">
        <f t="shared" si="179"/>
        <v>0</v>
      </c>
    </row>
    <row r="365" spans="1:11" hidden="1" x14ac:dyDescent="0.2">
      <c r="A365" s="27" t="s">
        <v>15</v>
      </c>
      <c r="B365" s="52" t="s">
        <v>27</v>
      </c>
      <c r="C365" s="21"/>
      <c r="D365" s="21"/>
      <c r="E365" s="21">
        <f t="shared" si="197"/>
        <v>0</v>
      </c>
      <c r="F365" s="21"/>
      <c r="G365" s="21"/>
      <c r="H365" s="22"/>
      <c r="I365" s="3">
        <f t="shared" si="179"/>
        <v>0</v>
      </c>
    </row>
    <row r="366" spans="1:11" hidden="1" x14ac:dyDescent="0.2">
      <c r="A366" s="27" t="s">
        <v>17</v>
      </c>
      <c r="B366" s="52" t="s">
        <v>28</v>
      </c>
      <c r="C366" s="21"/>
      <c r="D366" s="21"/>
      <c r="E366" s="21">
        <f t="shared" si="197"/>
        <v>0</v>
      </c>
      <c r="F366" s="21"/>
      <c r="G366" s="21"/>
      <c r="H366" s="22"/>
      <c r="I366" s="3">
        <f t="shared" si="179"/>
        <v>0</v>
      </c>
    </row>
    <row r="367" spans="1:11" s="40" customFormat="1" x14ac:dyDescent="0.2">
      <c r="A367" s="36" t="s">
        <v>80</v>
      </c>
      <c r="B367" s="65"/>
      <c r="C367" s="37">
        <f>SUM(C368,C371,C394)</f>
        <v>4113</v>
      </c>
      <c r="D367" s="37">
        <f t="shared" ref="D367:H367" si="198">SUM(D368,D371,D394)</f>
        <v>0</v>
      </c>
      <c r="E367" s="37">
        <f t="shared" si="198"/>
        <v>4113</v>
      </c>
      <c r="F367" s="37">
        <f t="shared" si="198"/>
        <v>8235</v>
      </c>
      <c r="G367" s="37">
        <f t="shared" si="198"/>
        <v>0</v>
      </c>
      <c r="H367" s="38">
        <f t="shared" si="198"/>
        <v>0</v>
      </c>
      <c r="I367" s="39">
        <f t="shared" si="179"/>
        <v>12348</v>
      </c>
    </row>
    <row r="368" spans="1:11" x14ac:dyDescent="0.2">
      <c r="A368" s="31" t="s">
        <v>30</v>
      </c>
      <c r="B368" s="55">
        <v>20</v>
      </c>
      <c r="C368" s="24">
        <f>SUM(C369)</f>
        <v>2</v>
      </c>
      <c r="D368" s="24">
        <f t="shared" ref="D368:H368" si="199">SUM(D369)</f>
        <v>0</v>
      </c>
      <c r="E368" s="24">
        <f t="shared" si="199"/>
        <v>2</v>
      </c>
      <c r="F368" s="24">
        <f t="shared" si="199"/>
        <v>0</v>
      </c>
      <c r="G368" s="24">
        <f t="shared" si="199"/>
        <v>0</v>
      </c>
      <c r="H368" s="25">
        <f t="shared" si="199"/>
        <v>0</v>
      </c>
      <c r="I368" s="3">
        <f t="shared" si="179"/>
        <v>2</v>
      </c>
    </row>
    <row r="369" spans="1:11" x14ac:dyDescent="0.2">
      <c r="A369" s="27" t="s">
        <v>31</v>
      </c>
      <c r="B369" s="56" t="s">
        <v>32</v>
      </c>
      <c r="C369" s="21">
        <v>2</v>
      </c>
      <c r="D369" s="21"/>
      <c r="E369" s="21">
        <f>C369+D369</f>
        <v>2</v>
      </c>
      <c r="F369" s="21"/>
      <c r="G369" s="21"/>
      <c r="H369" s="22"/>
      <c r="I369" s="3">
        <f t="shared" si="179"/>
        <v>2</v>
      </c>
    </row>
    <row r="370" spans="1:11" hidden="1" x14ac:dyDescent="0.2">
      <c r="A370" s="27"/>
      <c r="B370" s="51"/>
      <c r="C370" s="21"/>
      <c r="D370" s="21"/>
      <c r="E370" s="21"/>
      <c r="F370" s="21"/>
      <c r="G370" s="21"/>
      <c r="H370" s="22"/>
      <c r="I370" s="3">
        <f t="shared" si="179"/>
        <v>0</v>
      </c>
    </row>
    <row r="371" spans="1:11" ht="25.5" x14ac:dyDescent="0.2">
      <c r="A371" s="31" t="s">
        <v>33</v>
      </c>
      <c r="B371" s="57">
        <v>58</v>
      </c>
      <c r="C371" s="24">
        <f>SUM(C372,C379,C386)</f>
        <v>4111</v>
      </c>
      <c r="D371" s="24">
        <f t="shared" ref="D371:H371" si="200">SUM(D372,D379,D386)</f>
        <v>0</v>
      </c>
      <c r="E371" s="24">
        <f t="shared" si="200"/>
        <v>4111</v>
      </c>
      <c r="F371" s="24">
        <f t="shared" si="200"/>
        <v>8235</v>
      </c>
      <c r="G371" s="24">
        <f t="shared" si="200"/>
        <v>0</v>
      </c>
      <c r="H371" s="25">
        <f t="shared" si="200"/>
        <v>0</v>
      </c>
      <c r="I371" s="3">
        <f t="shared" si="179"/>
        <v>12346</v>
      </c>
    </row>
    <row r="372" spans="1:11" x14ac:dyDescent="0.2">
      <c r="A372" s="31" t="s">
        <v>34</v>
      </c>
      <c r="B372" s="58" t="s">
        <v>35</v>
      </c>
      <c r="C372" s="24">
        <f>SUM(C376,C377,C378)</f>
        <v>4111</v>
      </c>
      <c r="D372" s="24">
        <f t="shared" ref="D372:H372" si="201">SUM(D376,D377,D378)</f>
        <v>0</v>
      </c>
      <c r="E372" s="24">
        <f t="shared" si="201"/>
        <v>4111</v>
      </c>
      <c r="F372" s="24">
        <f t="shared" si="201"/>
        <v>8235</v>
      </c>
      <c r="G372" s="24">
        <f t="shared" si="201"/>
        <v>0</v>
      </c>
      <c r="H372" s="25">
        <f t="shared" si="201"/>
        <v>0</v>
      </c>
      <c r="I372" s="3">
        <f t="shared" si="179"/>
        <v>12346</v>
      </c>
    </row>
    <row r="373" spans="1:11" hidden="1" x14ac:dyDescent="0.2">
      <c r="A373" s="32" t="s">
        <v>1</v>
      </c>
      <c r="B373" s="59"/>
      <c r="C373" s="24"/>
      <c r="D373" s="24"/>
      <c r="E373" s="24"/>
      <c r="F373" s="24"/>
      <c r="G373" s="24"/>
      <c r="H373" s="25"/>
      <c r="I373" s="3">
        <f t="shared" si="179"/>
        <v>0</v>
      </c>
    </row>
    <row r="374" spans="1:11" hidden="1" x14ac:dyDescent="0.2">
      <c r="A374" s="32" t="s">
        <v>36</v>
      </c>
      <c r="B374" s="59"/>
      <c r="C374" s="24">
        <f>C376+C377+C378-C375</f>
        <v>0</v>
      </c>
      <c r="D374" s="24">
        <f t="shared" ref="D374:H374" si="202">D376+D377+D378-D375</f>
        <v>0</v>
      </c>
      <c r="E374" s="24">
        <f t="shared" si="202"/>
        <v>0</v>
      </c>
      <c r="F374" s="24">
        <f t="shared" si="202"/>
        <v>0</v>
      </c>
      <c r="G374" s="24">
        <f t="shared" si="202"/>
        <v>0</v>
      </c>
      <c r="H374" s="25">
        <f t="shared" si="202"/>
        <v>0</v>
      </c>
      <c r="I374" s="3">
        <f t="shared" si="179"/>
        <v>0</v>
      </c>
    </row>
    <row r="375" spans="1:11" x14ac:dyDescent="0.2">
      <c r="A375" s="32" t="s">
        <v>37</v>
      </c>
      <c r="B375" s="59"/>
      <c r="C375" s="24">
        <v>4111</v>
      </c>
      <c r="D375" s="24"/>
      <c r="E375" s="24">
        <f t="shared" ref="E375:E378" si="203">C375+D375</f>
        <v>4111</v>
      </c>
      <c r="F375" s="24">
        <v>8235</v>
      </c>
      <c r="G375" s="24"/>
      <c r="H375" s="25"/>
      <c r="I375" s="3">
        <f t="shared" si="179"/>
        <v>12346</v>
      </c>
    </row>
    <row r="376" spans="1:11" x14ac:dyDescent="0.2">
      <c r="A376" s="20" t="s">
        <v>38</v>
      </c>
      <c r="B376" s="60" t="s">
        <v>39</v>
      </c>
      <c r="C376" s="21">
        <f>ROUND(4111*(J376+K376),)</f>
        <v>638</v>
      </c>
      <c r="D376" s="21"/>
      <c r="E376" s="21">
        <f t="shared" si="203"/>
        <v>638</v>
      </c>
      <c r="F376" s="21">
        <f>ROUND(8235*(J376+K376),)</f>
        <v>1277</v>
      </c>
      <c r="G376" s="21"/>
      <c r="H376" s="22"/>
      <c r="I376" s="3">
        <f t="shared" si="179"/>
        <v>1915</v>
      </c>
      <c r="J376" s="2">
        <v>2.5899999999999999E-2</v>
      </c>
      <c r="K376" s="2">
        <v>0.12920000000000001</v>
      </c>
    </row>
    <row r="377" spans="1:11" x14ac:dyDescent="0.2">
      <c r="A377" s="20" t="s">
        <v>40</v>
      </c>
      <c r="B377" s="60" t="s">
        <v>41</v>
      </c>
      <c r="C377" s="21">
        <f>ROUND(4111*(J377+K377),)</f>
        <v>3473</v>
      </c>
      <c r="D377" s="21"/>
      <c r="E377" s="21">
        <f t="shared" si="203"/>
        <v>3473</v>
      </c>
      <c r="F377" s="21">
        <f>ROUND(8235*(J377+K377),)</f>
        <v>6958</v>
      </c>
      <c r="G377" s="21"/>
      <c r="H377" s="22"/>
      <c r="I377" s="3">
        <f t="shared" si="179"/>
        <v>10431</v>
      </c>
      <c r="J377" s="2">
        <v>0.84489999999999998</v>
      </c>
    </row>
    <row r="378" spans="1:11" hidden="1" x14ac:dyDescent="0.2">
      <c r="A378" s="20" t="s">
        <v>42</v>
      </c>
      <c r="B378" s="61" t="s">
        <v>43</v>
      </c>
      <c r="C378" s="21"/>
      <c r="D378" s="21"/>
      <c r="E378" s="21">
        <f t="shared" si="203"/>
        <v>0</v>
      </c>
      <c r="F378" s="21"/>
      <c r="G378" s="21"/>
      <c r="H378" s="22"/>
      <c r="I378" s="3">
        <f t="shared" si="179"/>
        <v>0</v>
      </c>
    </row>
    <row r="379" spans="1:11" hidden="1" x14ac:dyDescent="0.2">
      <c r="A379" s="31" t="s">
        <v>44</v>
      </c>
      <c r="B379" s="62" t="s">
        <v>45</v>
      </c>
      <c r="C379" s="24">
        <f>SUM(C383,C384,C385)</f>
        <v>0</v>
      </c>
      <c r="D379" s="24">
        <f t="shared" ref="D379:H379" si="204">SUM(D383,D384,D385)</f>
        <v>0</v>
      </c>
      <c r="E379" s="24">
        <f t="shared" si="204"/>
        <v>0</v>
      </c>
      <c r="F379" s="24">
        <f t="shared" si="204"/>
        <v>0</v>
      </c>
      <c r="G379" s="24">
        <f t="shared" si="204"/>
        <v>0</v>
      </c>
      <c r="H379" s="25">
        <f t="shared" si="204"/>
        <v>0</v>
      </c>
      <c r="I379" s="3">
        <f t="shared" si="179"/>
        <v>0</v>
      </c>
    </row>
    <row r="380" spans="1:11" hidden="1" x14ac:dyDescent="0.2">
      <c r="A380" s="82" t="s">
        <v>1</v>
      </c>
      <c r="B380" s="62"/>
      <c r="C380" s="24"/>
      <c r="D380" s="24"/>
      <c r="E380" s="24"/>
      <c r="F380" s="24"/>
      <c r="G380" s="24"/>
      <c r="H380" s="25"/>
      <c r="I380" s="3">
        <f t="shared" si="179"/>
        <v>0</v>
      </c>
    </row>
    <row r="381" spans="1:11" hidden="1" x14ac:dyDescent="0.2">
      <c r="A381" s="32" t="s">
        <v>36</v>
      </c>
      <c r="B381" s="59"/>
      <c r="C381" s="24">
        <f>C383+C384+C385-C382</f>
        <v>0</v>
      </c>
      <c r="D381" s="24">
        <f t="shared" ref="D381:H381" si="205">D383+D384+D385-D382</f>
        <v>0</v>
      </c>
      <c r="E381" s="24">
        <f t="shared" si="205"/>
        <v>0</v>
      </c>
      <c r="F381" s="24">
        <f t="shared" si="205"/>
        <v>0</v>
      </c>
      <c r="G381" s="24">
        <f t="shared" si="205"/>
        <v>0</v>
      </c>
      <c r="H381" s="25">
        <f t="shared" si="205"/>
        <v>0</v>
      </c>
      <c r="I381" s="3">
        <f t="shared" si="179"/>
        <v>0</v>
      </c>
    </row>
    <row r="382" spans="1:11" hidden="1" x14ac:dyDescent="0.2">
      <c r="A382" s="32" t="s">
        <v>37</v>
      </c>
      <c r="B382" s="59"/>
      <c r="C382" s="24"/>
      <c r="D382" s="24"/>
      <c r="E382" s="24">
        <f t="shared" ref="E382:E385" si="206">C382+D382</f>
        <v>0</v>
      </c>
      <c r="F382" s="24"/>
      <c r="G382" s="24"/>
      <c r="H382" s="25"/>
      <c r="I382" s="3">
        <f t="shared" si="179"/>
        <v>0</v>
      </c>
    </row>
    <row r="383" spans="1:11" hidden="1" x14ac:dyDescent="0.2">
      <c r="A383" s="20" t="s">
        <v>38</v>
      </c>
      <c r="B383" s="61" t="s">
        <v>46</v>
      </c>
      <c r="C383" s="21"/>
      <c r="D383" s="21"/>
      <c r="E383" s="21">
        <f t="shared" si="206"/>
        <v>0</v>
      </c>
      <c r="F383" s="21"/>
      <c r="G383" s="21"/>
      <c r="H383" s="22"/>
      <c r="I383" s="3">
        <f t="shared" si="179"/>
        <v>0</v>
      </c>
    </row>
    <row r="384" spans="1:11" hidden="1" x14ac:dyDescent="0.2">
      <c r="A384" s="20" t="s">
        <v>40</v>
      </c>
      <c r="B384" s="61" t="s">
        <v>47</v>
      </c>
      <c r="C384" s="21"/>
      <c r="D384" s="21"/>
      <c r="E384" s="21">
        <f t="shared" si="206"/>
        <v>0</v>
      </c>
      <c r="F384" s="21"/>
      <c r="G384" s="21"/>
      <c r="H384" s="22"/>
      <c r="I384" s="3">
        <f t="shared" si="179"/>
        <v>0</v>
      </c>
    </row>
    <row r="385" spans="1:9" hidden="1" x14ac:dyDescent="0.2">
      <c r="A385" s="20" t="s">
        <v>42</v>
      </c>
      <c r="B385" s="61" t="s">
        <v>48</v>
      </c>
      <c r="C385" s="21"/>
      <c r="D385" s="21"/>
      <c r="E385" s="21">
        <f t="shared" si="206"/>
        <v>0</v>
      </c>
      <c r="F385" s="21"/>
      <c r="G385" s="21"/>
      <c r="H385" s="22"/>
      <c r="I385" s="3">
        <f t="shared" si="179"/>
        <v>0</v>
      </c>
    </row>
    <row r="386" spans="1:9" hidden="1" x14ac:dyDescent="0.2">
      <c r="A386" s="31" t="s">
        <v>49</v>
      </c>
      <c r="B386" s="63" t="s">
        <v>50</v>
      </c>
      <c r="C386" s="24">
        <f>SUM(C390,C391,C392)</f>
        <v>0</v>
      </c>
      <c r="D386" s="24">
        <f t="shared" ref="D386:H386" si="207">SUM(D390,D391,D392)</f>
        <v>0</v>
      </c>
      <c r="E386" s="24">
        <f t="shared" si="207"/>
        <v>0</v>
      </c>
      <c r="F386" s="24">
        <f t="shared" si="207"/>
        <v>0</v>
      </c>
      <c r="G386" s="24">
        <f t="shared" si="207"/>
        <v>0</v>
      </c>
      <c r="H386" s="25">
        <f t="shared" si="207"/>
        <v>0</v>
      </c>
      <c r="I386" s="3">
        <f t="shared" si="179"/>
        <v>0</v>
      </c>
    </row>
    <row r="387" spans="1:9" hidden="1" x14ac:dyDescent="0.2">
      <c r="A387" s="82" t="s">
        <v>1</v>
      </c>
      <c r="B387" s="63"/>
      <c r="C387" s="24"/>
      <c r="D387" s="24"/>
      <c r="E387" s="24"/>
      <c r="F387" s="24"/>
      <c r="G387" s="24"/>
      <c r="H387" s="25"/>
      <c r="I387" s="3">
        <f t="shared" si="179"/>
        <v>0</v>
      </c>
    </row>
    <row r="388" spans="1:9" hidden="1" x14ac:dyDescent="0.2">
      <c r="A388" s="32" t="s">
        <v>36</v>
      </c>
      <c r="B388" s="59"/>
      <c r="C388" s="24">
        <f>C390+C391+C392-C389</f>
        <v>0</v>
      </c>
      <c r="D388" s="24">
        <f t="shared" ref="D388:H388" si="208">D390+D391+D392-D389</f>
        <v>0</v>
      </c>
      <c r="E388" s="24">
        <f t="shared" si="208"/>
        <v>0</v>
      </c>
      <c r="F388" s="24">
        <f t="shared" si="208"/>
        <v>0</v>
      </c>
      <c r="G388" s="24">
        <f t="shared" si="208"/>
        <v>0</v>
      </c>
      <c r="H388" s="25">
        <f t="shared" si="208"/>
        <v>0</v>
      </c>
      <c r="I388" s="3">
        <f t="shared" si="179"/>
        <v>0</v>
      </c>
    </row>
    <row r="389" spans="1:9" hidden="1" x14ac:dyDescent="0.2">
      <c r="A389" s="32" t="s">
        <v>37</v>
      </c>
      <c r="B389" s="59"/>
      <c r="C389" s="24"/>
      <c r="D389" s="24"/>
      <c r="E389" s="24">
        <f t="shared" ref="E389:E392" si="209">C389+D389</f>
        <v>0</v>
      </c>
      <c r="F389" s="24"/>
      <c r="G389" s="24"/>
      <c r="H389" s="25"/>
      <c r="I389" s="3">
        <f t="shared" si="179"/>
        <v>0</v>
      </c>
    </row>
    <row r="390" spans="1:9" hidden="1" x14ac:dyDescent="0.2">
      <c r="A390" s="20" t="s">
        <v>38</v>
      </c>
      <c r="B390" s="61" t="s">
        <v>51</v>
      </c>
      <c r="C390" s="21"/>
      <c r="D390" s="21"/>
      <c r="E390" s="21">
        <f t="shared" si="209"/>
        <v>0</v>
      </c>
      <c r="F390" s="21"/>
      <c r="G390" s="21"/>
      <c r="H390" s="22"/>
      <c r="I390" s="3">
        <f t="shared" si="179"/>
        <v>0</v>
      </c>
    </row>
    <row r="391" spans="1:9" hidden="1" x14ac:dyDescent="0.2">
      <c r="A391" s="20" t="s">
        <v>40</v>
      </c>
      <c r="B391" s="61" t="s">
        <v>52</v>
      </c>
      <c r="C391" s="21"/>
      <c r="D391" s="21"/>
      <c r="E391" s="21">
        <f t="shared" si="209"/>
        <v>0</v>
      </c>
      <c r="F391" s="21"/>
      <c r="G391" s="21"/>
      <c r="H391" s="22"/>
      <c r="I391" s="3">
        <f t="shared" si="179"/>
        <v>0</v>
      </c>
    </row>
    <row r="392" spans="1:9" hidden="1" x14ac:dyDescent="0.2">
      <c r="A392" s="20" t="s">
        <v>42</v>
      </c>
      <c r="B392" s="61" t="s">
        <v>53</v>
      </c>
      <c r="C392" s="21"/>
      <c r="D392" s="21"/>
      <c r="E392" s="21">
        <f t="shared" si="209"/>
        <v>0</v>
      </c>
      <c r="F392" s="21"/>
      <c r="G392" s="21"/>
      <c r="H392" s="22"/>
      <c r="I392" s="3">
        <f t="shared" si="179"/>
        <v>0</v>
      </c>
    </row>
    <row r="393" spans="1:9" hidden="1" x14ac:dyDescent="0.2">
      <c r="A393" s="83"/>
      <c r="B393" s="95"/>
      <c r="C393" s="21"/>
      <c r="D393" s="21"/>
      <c r="E393" s="21"/>
      <c r="F393" s="21"/>
      <c r="G393" s="21"/>
      <c r="H393" s="22"/>
      <c r="I393" s="3">
        <f t="shared" si="179"/>
        <v>0</v>
      </c>
    </row>
    <row r="394" spans="1:9" hidden="1" x14ac:dyDescent="0.2">
      <c r="A394" s="26" t="s">
        <v>54</v>
      </c>
      <c r="B394" s="63" t="s">
        <v>55</v>
      </c>
      <c r="C394" s="24"/>
      <c r="D394" s="24"/>
      <c r="E394" s="24">
        <f>C394+D394</f>
        <v>0</v>
      </c>
      <c r="F394" s="24"/>
      <c r="G394" s="24"/>
      <c r="H394" s="25"/>
      <c r="I394" s="3">
        <f t="shared" si="179"/>
        <v>0</v>
      </c>
    </row>
    <row r="395" spans="1:9" hidden="1" x14ac:dyDescent="0.2">
      <c r="A395" s="83"/>
      <c r="B395" s="95"/>
      <c r="C395" s="21"/>
      <c r="D395" s="21"/>
      <c r="E395" s="21"/>
      <c r="F395" s="21"/>
      <c r="G395" s="21"/>
      <c r="H395" s="22"/>
      <c r="I395" s="3">
        <f t="shared" si="179"/>
        <v>0</v>
      </c>
    </row>
    <row r="396" spans="1:9" hidden="1" x14ac:dyDescent="0.2">
      <c r="A396" s="26" t="s">
        <v>56</v>
      </c>
      <c r="B396" s="63"/>
      <c r="C396" s="24">
        <f t="shared" ref="C396:H396" si="210">C349-C367</f>
        <v>0</v>
      </c>
      <c r="D396" s="24">
        <f t="shared" si="210"/>
        <v>0</v>
      </c>
      <c r="E396" s="24">
        <f t="shared" si="210"/>
        <v>0</v>
      </c>
      <c r="F396" s="24">
        <f t="shared" si="210"/>
        <v>0</v>
      </c>
      <c r="G396" s="24">
        <f t="shared" si="210"/>
        <v>0</v>
      </c>
      <c r="H396" s="25">
        <f t="shared" si="210"/>
        <v>0</v>
      </c>
      <c r="I396" s="3">
        <f t="shared" si="179"/>
        <v>0</v>
      </c>
    </row>
    <row r="397" spans="1:9" hidden="1" x14ac:dyDescent="0.2">
      <c r="A397" s="81"/>
      <c r="B397" s="95"/>
      <c r="C397" s="21"/>
      <c r="D397" s="21"/>
      <c r="E397" s="21"/>
      <c r="F397" s="21"/>
      <c r="G397" s="21"/>
      <c r="H397" s="22"/>
      <c r="I397" s="3">
        <f t="shared" si="179"/>
        <v>0</v>
      </c>
    </row>
    <row r="398" spans="1:9" x14ac:dyDescent="0.2">
      <c r="A398" s="88" t="s">
        <v>83</v>
      </c>
      <c r="B398" s="97" t="s">
        <v>4</v>
      </c>
      <c r="C398" s="89">
        <f t="shared" ref="C398:H398" si="211">SUM(C428,C477,C525,C574)</f>
        <v>8000</v>
      </c>
      <c r="D398" s="89">
        <f t="shared" si="211"/>
        <v>0</v>
      </c>
      <c r="E398" s="89">
        <f t="shared" si="211"/>
        <v>8000</v>
      </c>
      <c r="F398" s="89">
        <f t="shared" si="211"/>
        <v>3626</v>
      </c>
      <c r="G398" s="89">
        <f t="shared" si="211"/>
        <v>0</v>
      </c>
      <c r="H398" s="90">
        <f t="shared" si="211"/>
        <v>0</v>
      </c>
      <c r="I398" s="3">
        <f t="shared" ref="I398:I461" si="212">SUM(E398:H398)</f>
        <v>11626</v>
      </c>
    </row>
    <row r="399" spans="1:9" x14ac:dyDescent="0.2">
      <c r="A399" s="33" t="s">
        <v>84</v>
      </c>
      <c r="B399" s="64"/>
      <c r="C399" s="34">
        <f>SUM(C400,C403,C426)</f>
        <v>8000</v>
      </c>
      <c r="D399" s="34">
        <f t="shared" ref="D399:H399" si="213">SUM(D400,D403,D426)</f>
        <v>0</v>
      </c>
      <c r="E399" s="34">
        <f t="shared" si="213"/>
        <v>8000</v>
      </c>
      <c r="F399" s="34">
        <f t="shared" si="213"/>
        <v>3626</v>
      </c>
      <c r="G399" s="34">
        <f t="shared" si="213"/>
        <v>0</v>
      </c>
      <c r="H399" s="35">
        <f t="shared" si="213"/>
        <v>0</v>
      </c>
      <c r="I399" s="3">
        <f t="shared" si="212"/>
        <v>11626</v>
      </c>
    </row>
    <row r="400" spans="1:9" hidden="1" x14ac:dyDescent="0.2">
      <c r="A400" s="31" t="s">
        <v>30</v>
      </c>
      <c r="B400" s="55">
        <v>20</v>
      </c>
      <c r="C400" s="24">
        <f>SUM(C401)</f>
        <v>0</v>
      </c>
      <c r="D400" s="24">
        <f t="shared" ref="D400:H400" si="214">SUM(D401)</f>
        <v>0</v>
      </c>
      <c r="E400" s="24">
        <f t="shared" si="214"/>
        <v>0</v>
      </c>
      <c r="F400" s="24">
        <f t="shared" si="214"/>
        <v>0</v>
      </c>
      <c r="G400" s="24">
        <f t="shared" si="214"/>
        <v>0</v>
      </c>
      <c r="H400" s="25">
        <f t="shared" si="214"/>
        <v>0</v>
      </c>
      <c r="I400" s="3">
        <f t="shared" si="212"/>
        <v>0</v>
      </c>
    </row>
    <row r="401" spans="1:9" hidden="1" x14ac:dyDescent="0.2">
      <c r="A401" s="27" t="s">
        <v>31</v>
      </c>
      <c r="B401" s="56" t="s">
        <v>32</v>
      </c>
      <c r="C401" s="21">
        <f>SUM(C448,C497,C545,C594)</f>
        <v>0</v>
      </c>
      <c r="D401" s="21">
        <f>SUM(D448,D497,D545,D594)</f>
        <v>0</v>
      </c>
      <c r="E401" s="21">
        <f>C401+D401</f>
        <v>0</v>
      </c>
      <c r="F401" s="21">
        <f>SUM(F448,F497,F545,F594)</f>
        <v>0</v>
      </c>
      <c r="G401" s="21">
        <f>SUM(G448,G497,G545,G594)</f>
        <v>0</v>
      </c>
      <c r="H401" s="22">
        <f>SUM(H448,H497,H545,H594)</f>
        <v>0</v>
      </c>
      <c r="I401" s="3">
        <f t="shared" si="212"/>
        <v>0</v>
      </c>
    </row>
    <row r="402" spans="1:9" hidden="1" x14ac:dyDescent="0.2">
      <c r="A402" s="27"/>
      <c r="B402" s="51"/>
      <c r="C402" s="21"/>
      <c r="D402" s="21"/>
      <c r="E402" s="21"/>
      <c r="F402" s="21"/>
      <c r="G402" s="21"/>
      <c r="H402" s="22"/>
      <c r="I402" s="3">
        <f t="shared" si="212"/>
        <v>0</v>
      </c>
    </row>
    <row r="403" spans="1:9" ht="25.5" x14ac:dyDescent="0.2">
      <c r="A403" s="31" t="s">
        <v>33</v>
      </c>
      <c r="B403" s="57">
        <v>58</v>
      </c>
      <c r="C403" s="24">
        <f>SUM(C404,C411,C418)</f>
        <v>8000</v>
      </c>
      <c r="D403" s="24">
        <f t="shared" ref="D403:H403" si="215">SUM(D404,D411,D418)</f>
        <v>0</v>
      </c>
      <c r="E403" s="24">
        <f t="shared" si="215"/>
        <v>8000</v>
      </c>
      <c r="F403" s="24">
        <f t="shared" si="215"/>
        <v>3626</v>
      </c>
      <c r="G403" s="24">
        <f t="shared" si="215"/>
        <v>0</v>
      </c>
      <c r="H403" s="25">
        <f t="shared" si="215"/>
        <v>0</v>
      </c>
      <c r="I403" s="3">
        <f t="shared" si="212"/>
        <v>11626</v>
      </c>
    </row>
    <row r="404" spans="1:9" x14ac:dyDescent="0.2">
      <c r="A404" s="31" t="s">
        <v>34</v>
      </c>
      <c r="B404" s="58" t="s">
        <v>35</v>
      </c>
      <c r="C404" s="24">
        <f>SUM(C408,C409,C410)</f>
        <v>4000</v>
      </c>
      <c r="D404" s="24">
        <f t="shared" ref="D404:H404" si="216">SUM(D408,D409,D410)</f>
        <v>0</v>
      </c>
      <c r="E404" s="24">
        <f t="shared" si="216"/>
        <v>4000</v>
      </c>
      <c r="F404" s="24">
        <f t="shared" si="216"/>
        <v>3626</v>
      </c>
      <c r="G404" s="24">
        <f t="shared" si="216"/>
        <v>0</v>
      </c>
      <c r="H404" s="25">
        <f t="shared" si="216"/>
        <v>0</v>
      </c>
      <c r="I404" s="3">
        <f t="shared" si="212"/>
        <v>7626</v>
      </c>
    </row>
    <row r="405" spans="1:9" hidden="1" x14ac:dyDescent="0.2">
      <c r="A405" s="32" t="s">
        <v>1</v>
      </c>
      <c r="B405" s="59"/>
      <c r="C405" s="24"/>
      <c r="D405" s="24"/>
      <c r="E405" s="24"/>
      <c r="F405" s="24"/>
      <c r="G405" s="24"/>
      <c r="H405" s="25"/>
      <c r="I405" s="3">
        <f t="shared" si="212"/>
        <v>0</v>
      </c>
    </row>
    <row r="406" spans="1:9" hidden="1" x14ac:dyDescent="0.2">
      <c r="A406" s="32" t="s">
        <v>36</v>
      </c>
      <c r="B406" s="59"/>
      <c r="C406" s="24">
        <f>C408+C409+C410-C407</f>
        <v>0</v>
      </c>
      <c r="D406" s="24">
        <f t="shared" ref="D406:H406" si="217">D408+D409+D410-D407</f>
        <v>0</v>
      </c>
      <c r="E406" s="24">
        <f t="shared" si="217"/>
        <v>0</v>
      </c>
      <c r="F406" s="24">
        <f t="shared" si="217"/>
        <v>0</v>
      </c>
      <c r="G406" s="24">
        <f t="shared" si="217"/>
        <v>0</v>
      </c>
      <c r="H406" s="25">
        <f t="shared" si="217"/>
        <v>0</v>
      </c>
      <c r="I406" s="3">
        <f t="shared" si="212"/>
        <v>0</v>
      </c>
    </row>
    <row r="407" spans="1:9" x14ac:dyDescent="0.2">
      <c r="A407" s="32" t="s">
        <v>37</v>
      </c>
      <c r="B407" s="59"/>
      <c r="C407" s="24">
        <f t="shared" ref="C407:H410" si="218">SUM(C454,C503,C551,C600)</f>
        <v>4000</v>
      </c>
      <c r="D407" s="24">
        <f t="shared" si="218"/>
        <v>0</v>
      </c>
      <c r="E407" s="24">
        <f t="shared" si="218"/>
        <v>4000</v>
      </c>
      <c r="F407" s="24">
        <f t="shared" si="218"/>
        <v>3626</v>
      </c>
      <c r="G407" s="24">
        <f t="shared" si="218"/>
        <v>0</v>
      </c>
      <c r="H407" s="25">
        <f t="shared" si="218"/>
        <v>0</v>
      </c>
      <c r="I407" s="3">
        <f t="shared" si="212"/>
        <v>7626</v>
      </c>
    </row>
    <row r="408" spans="1:9" x14ac:dyDescent="0.2">
      <c r="A408" s="20" t="s">
        <v>38</v>
      </c>
      <c r="B408" s="60" t="s">
        <v>39</v>
      </c>
      <c r="C408" s="21">
        <f t="shared" si="218"/>
        <v>711</v>
      </c>
      <c r="D408" s="21">
        <f t="shared" si="218"/>
        <v>0</v>
      </c>
      <c r="E408" s="21">
        <f t="shared" ref="E408:E410" si="219">C408+D408</f>
        <v>711</v>
      </c>
      <c r="F408" s="21">
        <f t="shared" si="218"/>
        <v>644</v>
      </c>
      <c r="G408" s="21">
        <f t="shared" si="218"/>
        <v>0</v>
      </c>
      <c r="H408" s="22">
        <f t="shared" si="218"/>
        <v>0</v>
      </c>
      <c r="I408" s="3">
        <f t="shared" si="212"/>
        <v>1355</v>
      </c>
    </row>
    <row r="409" spans="1:9" x14ac:dyDescent="0.2">
      <c r="A409" s="20" t="s">
        <v>40</v>
      </c>
      <c r="B409" s="60" t="s">
        <v>41</v>
      </c>
      <c r="C409" s="21">
        <f t="shared" si="218"/>
        <v>1658.6</v>
      </c>
      <c r="D409" s="21">
        <f t="shared" si="218"/>
        <v>0</v>
      </c>
      <c r="E409" s="21">
        <f t="shared" si="219"/>
        <v>1658.6</v>
      </c>
      <c r="F409" s="21">
        <f t="shared" si="218"/>
        <v>1504</v>
      </c>
      <c r="G409" s="21">
        <f t="shared" si="218"/>
        <v>0</v>
      </c>
      <c r="H409" s="22">
        <f t="shared" si="218"/>
        <v>0</v>
      </c>
      <c r="I409" s="3">
        <f t="shared" si="212"/>
        <v>3162.6</v>
      </c>
    </row>
    <row r="410" spans="1:9" x14ac:dyDescent="0.2">
      <c r="A410" s="20" t="s">
        <v>42</v>
      </c>
      <c r="B410" s="61" t="s">
        <v>43</v>
      </c>
      <c r="C410" s="21">
        <f t="shared" si="218"/>
        <v>1630.4</v>
      </c>
      <c r="D410" s="21">
        <f t="shared" si="218"/>
        <v>0</v>
      </c>
      <c r="E410" s="21">
        <f t="shared" si="219"/>
        <v>1630.4</v>
      </c>
      <c r="F410" s="21">
        <f t="shared" si="218"/>
        <v>1478</v>
      </c>
      <c r="G410" s="21">
        <f t="shared" si="218"/>
        <v>0</v>
      </c>
      <c r="H410" s="22">
        <f t="shared" si="218"/>
        <v>0</v>
      </c>
      <c r="I410" s="3">
        <f t="shared" si="212"/>
        <v>3108.4</v>
      </c>
    </row>
    <row r="411" spans="1:9" x14ac:dyDescent="0.2">
      <c r="A411" s="31" t="s">
        <v>44</v>
      </c>
      <c r="B411" s="62" t="s">
        <v>45</v>
      </c>
      <c r="C411" s="24">
        <f>SUM(C415,C416,C417)</f>
        <v>4000</v>
      </c>
      <c r="D411" s="24">
        <f t="shared" ref="D411:H411" si="220">SUM(D415,D416,D417)</f>
        <v>0</v>
      </c>
      <c r="E411" s="24">
        <f t="shared" si="220"/>
        <v>4000</v>
      </c>
      <c r="F411" s="24">
        <f t="shared" si="220"/>
        <v>0</v>
      </c>
      <c r="G411" s="24">
        <f t="shared" si="220"/>
        <v>0</v>
      </c>
      <c r="H411" s="25">
        <f t="shared" si="220"/>
        <v>0</v>
      </c>
      <c r="I411" s="3">
        <f t="shared" si="212"/>
        <v>4000</v>
      </c>
    </row>
    <row r="412" spans="1:9" hidden="1" x14ac:dyDescent="0.2">
      <c r="A412" s="82" t="s">
        <v>1</v>
      </c>
      <c r="B412" s="62"/>
      <c r="C412" s="24"/>
      <c r="D412" s="24"/>
      <c r="E412" s="24"/>
      <c r="F412" s="24"/>
      <c r="G412" s="24"/>
      <c r="H412" s="25"/>
      <c r="I412" s="3">
        <f t="shared" si="212"/>
        <v>0</v>
      </c>
    </row>
    <row r="413" spans="1:9" x14ac:dyDescent="0.2">
      <c r="A413" s="32" t="s">
        <v>36</v>
      </c>
      <c r="B413" s="59"/>
      <c r="C413" s="24">
        <f>C415+C416+C417-C414</f>
        <v>3942</v>
      </c>
      <c r="D413" s="24">
        <f t="shared" ref="D413:H413" si="221">D415+D416+D417-D414</f>
        <v>0</v>
      </c>
      <c r="E413" s="24">
        <f t="shared" si="221"/>
        <v>3942</v>
      </c>
      <c r="F413" s="24">
        <f t="shared" si="221"/>
        <v>0</v>
      </c>
      <c r="G413" s="24">
        <f t="shared" si="221"/>
        <v>0</v>
      </c>
      <c r="H413" s="25">
        <f t="shared" si="221"/>
        <v>0</v>
      </c>
      <c r="I413" s="3">
        <f t="shared" si="212"/>
        <v>3942</v>
      </c>
    </row>
    <row r="414" spans="1:9" x14ac:dyDescent="0.2">
      <c r="A414" s="32" t="s">
        <v>37</v>
      </c>
      <c r="B414" s="59"/>
      <c r="C414" s="24">
        <f t="shared" ref="C414:H417" si="222">SUM(C461,C510,C558,C607)</f>
        <v>58</v>
      </c>
      <c r="D414" s="24">
        <f t="shared" si="222"/>
        <v>0</v>
      </c>
      <c r="E414" s="24">
        <f t="shared" si="222"/>
        <v>58</v>
      </c>
      <c r="F414" s="24">
        <f t="shared" si="222"/>
        <v>0</v>
      </c>
      <c r="G414" s="24">
        <f t="shared" si="222"/>
        <v>0</v>
      </c>
      <c r="H414" s="25">
        <f t="shared" si="222"/>
        <v>0</v>
      </c>
      <c r="I414" s="3">
        <f t="shared" si="212"/>
        <v>58</v>
      </c>
    </row>
    <row r="415" spans="1:9" x14ac:dyDescent="0.2">
      <c r="A415" s="20" t="s">
        <v>38</v>
      </c>
      <c r="B415" s="61" t="s">
        <v>46</v>
      </c>
      <c r="C415" s="21">
        <f t="shared" si="222"/>
        <v>614</v>
      </c>
      <c r="D415" s="21">
        <f t="shared" si="222"/>
        <v>0</v>
      </c>
      <c r="E415" s="21">
        <f t="shared" ref="E415:E417" si="223">C415+D415</f>
        <v>614</v>
      </c>
      <c r="F415" s="21">
        <f t="shared" si="222"/>
        <v>0</v>
      </c>
      <c r="G415" s="21">
        <f t="shared" si="222"/>
        <v>0</v>
      </c>
      <c r="H415" s="22">
        <f t="shared" si="222"/>
        <v>0</v>
      </c>
      <c r="I415" s="3">
        <f t="shared" si="212"/>
        <v>614</v>
      </c>
    </row>
    <row r="416" spans="1:9" x14ac:dyDescent="0.2">
      <c r="A416" s="20" t="s">
        <v>40</v>
      </c>
      <c r="B416" s="61" t="s">
        <v>47</v>
      </c>
      <c r="C416" s="21">
        <f t="shared" si="222"/>
        <v>3386</v>
      </c>
      <c r="D416" s="21">
        <f t="shared" si="222"/>
        <v>0</v>
      </c>
      <c r="E416" s="21">
        <f t="shared" si="223"/>
        <v>3386</v>
      </c>
      <c r="F416" s="21">
        <f t="shared" si="222"/>
        <v>0</v>
      </c>
      <c r="G416" s="21">
        <f t="shared" si="222"/>
        <v>0</v>
      </c>
      <c r="H416" s="22">
        <f t="shared" si="222"/>
        <v>0</v>
      </c>
      <c r="I416" s="3">
        <f t="shared" si="212"/>
        <v>3386</v>
      </c>
    </row>
    <row r="417" spans="1:9" hidden="1" x14ac:dyDescent="0.2">
      <c r="A417" s="20" t="s">
        <v>42</v>
      </c>
      <c r="B417" s="61" t="s">
        <v>48</v>
      </c>
      <c r="C417" s="21">
        <f t="shared" si="222"/>
        <v>0</v>
      </c>
      <c r="D417" s="21">
        <f t="shared" si="222"/>
        <v>0</v>
      </c>
      <c r="E417" s="21">
        <f t="shared" si="223"/>
        <v>0</v>
      </c>
      <c r="F417" s="21">
        <f t="shared" si="222"/>
        <v>0</v>
      </c>
      <c r="G417" s="21">
        <f t="shared" si="222"/>
        <v>0</v>
      </c>
      <c r="H417" s="22">
        <f t="shared" si="222"/>
        <v>0</v>
      </c>
      <c r="I417" s="3">
        <f t="shared" si="212"/>
        <v>0</v>
      </c>
    </row>
    <row r="418" spans="1:9" hidden="1" x14ac:dyDescent="0.2">
      <c r="A418" s="31" t="s">
        <v>49</v>
      </c>
      <c r="B418" s="63" t="s">
        <v>50</v>
      </c>
      <c r="C418" s="24">
        <f>SUM(C422,C423,C424)</f>
        <v>0</v>
      </c>
      <c r="D418" s="24">
        <f t="shared" ref="D418:H418" si="224">SUM(D422,D423,D424)</f>
        <v>0</v>
      </c>
      <c r="E418" s="24">
        <f t="shared" si="224"/>
        <v>0</v>
      </c>
      <c r="F418" s="24">
        <f t="shared" si="224"/>
        <v>0</v>
      </c>
      <c r="G418" s="24">
        <f t="shared" si="224"/>
        <v>0</v>
      </c>
      <c r="H418" s="25">
        <f t="shared" si="224"/>
        <v>0</v>
      </c>
      <c r="I418" s="3">
        <f t="shared" si="212"/>
        <v>0</v>
      </c>
    </row>
    <row r="419" spans="1:9" hidden="1" x14ac:dyDescent="0.2">
      <c r="A419" s="82" t="s">
        <v>1</v>
      </c>
      <c r="B419" s="63"/>
      <c r="C419" s="24"/>
      <c r="D419" s="24"/>
      <c r="E419" s="24"/>
      <c r="F419" s="24"/>
      <c r="G419" s="24"/>
      <c r="H419" s="25"/>
      <c r="I419" s="3">
        <f t="shared" si="212"/>
        <v>0</v>
      </c>
    </row>
    <row r="420" spans="1:9" hidden="1" x14ac:dyDescent="0.2">
      <c r="A420" s="32" t="s">
        <v>36</v>
      </c>
      <c r="B420" s="59"/>
      <c r="C420" s="24">
        <f>C422+C423+C424-C421</f>
        <v>0</v>
      </c>
      <c r="D420" s="24">
        <f t="shared" ref="D420:H420" si="225">D422+D423+D424-D421</f>
        <v>0</v>
      </c>
      <c r="E420" s="24">
        <f t="shared" si="225"/>
        <v>0</v>
      </c>
      <c r="F420" s="24">
        <f t="shared" si="225"/>
        <v>0</v>
      </c>
      <c r="G420" s="24">
        <f t="shared" si="225"/>
        <v>0</v>
      </c>
      <c r="H420" s="25">
        <f t="shared" si="225"/>
        <v>0</v>
      </c>
      <c r="I420" s="3">
        <f t="shared" si="212"/>
        <v>0</v>
      </c>
    </row>
    <row r="421" spans="1:9" hidden="1" x14ac:dyDescent="0.2">
      <c r="A421" s="32" t="s">
        <v>37</v>
      </c>
      <c r="B421" s="59"/>
      <c r="C421" s="24">
        <f t="shared" ref="C421:H424" si="226">SUM(C468,C517,C565,C614)</f>
        <v>0</v>
      </c>
      <c r="D421" s="24">
        <f t="shared" si="226"/>
        <v>0</v>
      </c>
      <c r="E421" s="24">
        <f t="shared" si="226"/>
        <v>0</v>
      </c>
      <c r="F421" s="24">
        <f t="shared" si="226"/>
        <v>0</v>
      </c>
      <c r="G421" s="24">
        <f t="shared" si="226"/>
        <v>0</v>
      </c>
      <c r="H421" s="25">
        <f t="shared" si="226"/>
        <v>0</v>
      </c>
      <c r="I421" s="3">
        <f t="shared" si="212"/>
        <v>0</v>
      </c>
    </row>
    <row r="422" spans="1:9" hidden="1" x14ac:dyDescent="0.2">
      <c r="A422" s="20" t="s">
        <v>38</v>
      </c>
      <c r="B422" s="61" t="s">
        <v>51</v>
      </c>
      <c r="C422" s="21">
        <f t="shared" si="226"/>
        <v>0</v>
      </c>
      <c r="D422" s="21">
        <f t="shared" si="226"/>
        <v>0</v>
      </c>
      <c r="E422" s="21">
        <f t="shared" ref="E422:E424" si="227">C422+D422</f>
        <v>0</v>
      </c>
      <c r="F422" s="21">
        <f t="shared" si="226"/>
        <v>0</v>
      </c>
      <c r="G422" s="21">
        <f t="shared" si="226"/>
        <v>0</v>
      </c>
      <c r="H422" s="22">
        <f t="shared" si="226"/>
        <v>0</v>
      </c>
      <c r="I422" s="3">
        <f t="shared" si="212"/>
        <v>0</v>
      </c>
    </row>
    <row r="423" spans="1:9" hidden="1" x14ac:dyDescent="0.2">
      <c r="A423" s="20" t="s">
        <v>40</v>
      </c>
      <c r="B423" s="61" t="s">
        <v>52</v>
      </c>
      <c r="C423" s="21">
        <f t="shared" si="226"/>
        <v>0</v>
      </c>
      <c r="D423" s="21">
        <f t="shared" si="226"/>
        <v>0</v>
      </c>
      <c r="E423" s="21">
        <f t="shared" si="227"/>
        <v>0</v>
      </c>
      <c r="F423" s="21">
        <f t="shared" si="226"/>
        <v>0</v>
      </c>
      <c r="G423" s="21">
        <f t="shared" si="226"/>
        <v>0</v>
      </c>
      <c r="H423" s="22">
        <f t="shared" si="226"/>
        <v>0</v>
      </c>
      <c r="I423" s="3">
        <f t="shared" si="212"/>
        <v>0</v>
      </c>
    </row>
    <row r="424" spans="1:9" hidden="1" x14ac:dyDescent="0.2">
      <c r="A424" s="20" t="s">
        <v>42</v>
      </c>
      <c r="B424" s="61" t="s">
        <v>53</v>
      </c>
      <c r="C424" s="21">
        <f t="shared" si="226"/>
        <v>0</v>
      </c>
      <c r="D424" s="21">
        <f t="shared" si="226"/>
        <v>0</v>
      </c>
      <c r="E424" s="21">
        <f t="shared" si="227"/>
        <v>0</v>
      </c>
      <c r="F424" s="21">
        <f t="shared" si="226"/>
        <v>0</v>
      </c>
      <c r="G424" s="21">
        <f t="shared" si="226"/>
        <v>0</v>
      </c>
      <c r="H424" s="22">
        <f t="shared" si="226"/>
        <v>0</v>
      </c>
      <c r="I424" s="3">
        <f t="shared" si="212"/>
        <v>0</v>
      </c>
    </row>
    <row r="425" spans="1:9" hidden="1" x14ac:dyDescent="0.2">
      <c r="A425" s="83"/>
      <c r="B425" s="95"/>
      <c r="C425" s="21"/>
      <c r="D425" s="21"/>
      <c r="E425" s="21"/>
      <c r="F425" s="21"/>
      <c r="G425" s="21"/>
      <c r="H425" s="22"/>
      <c r="I425" s="3">
        <f t="shared" si="212"/>
        <v>0</v>
      </c>
    </row>
    <row r="426" spans="1:9" hidden="1" x14ac:dyDescent="0.2">
      <c r="A426" s="26" t="s">
        <v>54</v>
      </c>
      <c r="B426" s="63" t="s">
        <v>55</v>
      </c>
      <c r="C426" s="24">
        <f>SUM(C473,C522,C570,C619)</f>
        <v>0</v>
      </c>
      <c r="D426" s="24">
        <f>SUM(D473,D522,D570,D619)</f>
        <v>0</v>
      </c>
      <c r="E426" s="24">
        <f>C426+D426</f>
        <v>0</v>
      </c>
      <c r="F426" s="24">
        <f>SUM(F473,F522,F570,F619)</f>
        <v>0</v>
      </c>
      <c r="G426" s="24">
        <f>SUM(G473,G522,G570,G619)</f>
        <v>0</v>
      </c>
      <c r="H426" s="25">
        <f>SUM(H473,H522,H570,H619)</f>
        <v>0</v>
      </c>
      <c r="I426" s="3">
        <f t="shared" si="212"/>
        <v>0</v>
      </c>
    </row>
    <row r="427" spans="1:9" hidden="1" x14ac:dyDescent="0.2">
      <c r="A427" s="81"/>
      <c r="B427" s="95"/>
      <c r="C427" s="21"/>
      <c r="D427" s="21"/>
      <c r="E427" s="21"/>
      <c r="F427" s="21"/>
      <c r="G427" s="21"/>
      <c r="H427" s="22"/>
      <c r="I427" s="3">
        <f t="shared" si="212"/>
        <v>0</v>
      </c>
    </row>
    <row r="428" spans="1:9" s="6" customFormat="1" ht="25.5" x14ac:dyDescent="0.2">
      <c r="A428" s="77" t="s">
        <v>66</v>
      </c>
      <c r="B428" s="78"/>
      <c r="C428" s="79">
        <f>C429</f>
        <v>4000</v>
      </c>
      <c r="D428" s="79">
        <f t="shared" ref="D428:H428" si="228">D429</f>
        <v>0</v>
      </c>
      <c r="E428" s="79">
        <f t="shared" si="228"/>
        <v>4000</v>
      </c>
      <c r="F428" s="79">
        <f t="shared" si="228"/>
        <v>3626</v>
      </c>
      <c r="G428" s="79">
        <f t="shared" si="228"/>
        <v>0</v>
      </c>
      <c r="H428" s="80">
        <f t="shared" si="228"/>
        <v>0</v>
      </c>
      <c r="I428" s="19">
        <f t="shared" si="212"/>
        <v>7626</v>
      </c>
    </row>
    <row r="429" spans="1:9" x14ac:dyDescent="0.2">
      <c r="A429" s="33" t="s">
        <v>61</v>
      </c>
      <c r="B429" s="64"/>
      <c r="C429" s="34">
        <f t="shared" ref="C429:H429" si="229">SUM(C430,C431,C432,C433)</f>
        <v>4000</v>
      </c>
      <c r="D429" s="34">
        <f t="shared" si="229"/>
        <v>0</v>
      </c>
      <c r="E429" s="34">
        <f t="shared" si="229"/>
        <v>4000</v>
      </c>
      <c r="F429" s="34">
        <f t="shared" si="229"/>
        <v>3626</v>
      </c>
      <c r="G429" s="34">
        <f t="shared" si="229"/>
        <v>0</v>
      </c>
      <c r="H429" s="35">
        <f t="shared" si="229"/>
        <v>0</v>
      </c>
      <c r="I429" s="3">
        <f t="shared" si="212"/>
        <v>7626</v>
      </c>
    </row>
    <row r="430" spans="1:9" x14ac:dyDescent="0.2">
      <c r="A430" s="20" t="s">
        <v>6</v>
      </c>
      <c r="B430" s="48"/>
      <c r="C430" s="21">
        <v>4000</v>
      </c>
      <c r="D430" s="21"/>
      <c r="E430" s="21">
        <f t="shared" ref="E430" si="230">C430+D430</f>
        <v>4000</v>
      </c>
      <c r="F430" s="21">
        <v>3626</v>
      </c>
      <c r="G430" s="21"/>
      <c r="H430" s="22"/>
      <c r="I430" s="3">
        <f t="shared" si="212"/>
        <v>7626</v>
      </c>
    </row>
    <row r="431" spans="1:9" hidden="1" x14ac:dyDescent="0.2">
      <c r="A431" s="20" t="s">
        <v>7</v>
      </c>
      <c r="B431" s="94"/>
      <c r="C431" s="21"/>
      <c r="D431" s="21"/>
      <c r="E431" s="21">
        <v>0</v>
      </c>
      <c r="F431" s="21"/>
      <c r="G431" s="21"/>
      <c r="H431" s="22"/>
      <c r="I431" s="3">
        <f t="shared" si="212"/>
        <v>0</v>
      </c>
    </row>
    <row r="432" spans="1:9" ht="38.25" hidden="1" x14ac:dyDescent="0.2">
      <c r="A432" s="20" t="s">
        <v>8</v>
      </c>
      <c r="B432" s="48">
        <v>420269</v>
      </c>
      <c r="C432" s="21"/>
      <c r="D432" s="21"/>
      <c r="E432" s="21">
        <v>0</v>
      </c>
      <c r="F432" s="21"/>
      <c r="G432" s="21"/>
      <c r="H432" s="22"/>
      <c r="I432" s="3">
        <f t="shared" si="212"/>
        <v>0</v>
      </c>
    </row>
    <row r="433" spans="1:9" ht="25.5" hidden="1" x14ac:dyDescent="0.2">
      <c r="A433" s="23" t="s">
        <v>9</v>
      </c>
      <c r="B433" s="49" t="s">
        <v>10</v>
      </c>
      <c r="C433" s="24">
        <v>0</v>
      </c>
      <c r="D433" s="24">
        <v>0</v>
      </c>
      <c r="E433" s="24">
        <v>0</v>
      </c>
      <c r="F433" s="24">
        <v>0</v>
      </c>
      <c r="G433" s="24">
        <v>0</v>
      </c>
      <c r="H433" s="25">
        <v>0</v>
      </c>
      <c r="I433" s="3">
        <f t="shared" si="212"/>
        <v>0</v>
      </c>
    </row>
    <row r="434" spans="1:9" hidden="1" x14ac:dyDescent="0.2">
      <c r="A434" s="26" t="s">
        <v>11</v>
      </c>
      <c r="B434" s="50" t="s">
        <v>12</v>
      </c>
      <c r="C434" s="24">
        <v>0</v>
      </c>
      <c r="D434" s="24">
        <v>0</v>
      </c>
      <c r="E434" s="24">
        <v>0</v>
      </c>
      <c r="F434" s="24">
        <v>0</v>
      </c>
      <c r="G434" s="24">
        <v>0</v>
      </c>
      <c r="H434" s="25">
        <v>0</v>
      </c>
      <c r="I434" s="3">
        <f t="shared" si="212"/>
        <v>0</v>
      </c>
    </row>
    <row r="435" spans="1:9" hidden="1" x14ac:dyDescent="0.2">
      <c r="A435" s="27" t="s">
        <v>13</v>
      </c>
      <c r="B435" s="51" t="s">
        <v>14</v>
      </c>
      <c r="C435" s="21"/>
      <c r="D435" s="21"/>
      <c r="E435" s="21">
        <v>0</v>
      </c>
      <c r="F435" s="21"/>
      <c r="G435" s="21"/>
      <c r="H435" s="22"/>
      <c r="I435" s="3">
        <f t="shared" si="212"/>
        <v>0</v>
      </c>
    </row>
    <row r="436" spans="1:9" hidden="1" x14ac:dyDescent="0.2">
      <c r="A436" s="27" t="s">
        <v>15</v>
      </c>
      <c r="B436" s="52" t="s">
        <v>16</v>
      </c>
      <c r="C436" s="21"/>
      <c r="D436" s="21"/>
      <c r="E436" s="21">
        <v>0</v>
      </c>
      <c r="F436" s="21"/>
      <c r="G436" s="21"/>
      <c r="H436" s="22"/>
      <c r="I436" s="3">
        <f t="shared" si="212"/>
        <v>0</v>
      </c>
    </row>
    <row r="437" spans="1:9" hidden="1" x14ac:dyDescent="0.2">
      <c r="A437" s="27" t="s">
        <v>17</v>
      </c>
      <c r="B437" s="52" t="s">
        <v>18</v>
      </c>
      <c r="C437" s="21"/>
      <c r="D437" s="21"/>
      <c r="E437" s="21">
        <v>0</v>
      </c>
      <c r="F437" s="21"/>
      <c r="G437" s="21"/>
      <c r="H437" s="22"/>
      <c r="I437" s="3">
        <f t="shared" si="212"/>
        <v>0</v>
      </c>
    </row>
    <row r="438" spans="1:9" hidden="1" x14ac:dyDescent="0.2">
      <c r="A438" s="26" t="s">
        <v>19</v>
      </c>
      <c r="B438" s="53" t="s">
        <v>20</v>
      </c>
      <c r="C438" s="24">
        <v>0</v>
      </c>
      <c r="D438" s="24">
        <v>0</v>
      </c>
      <c r="E438" s="24">
        <v>0</v>
      </c>
      <c r="F438" s="24">
        <v>0</v>
      </c>
      <c r="G438" s="24">
        <v>0</v>
      </c>
      <c r="H438" s="25">
        <v>0</v>
      </c>
      <c r="I438" s="3">
        <f t="shared" si="212"/>
        <v>0</v>
      </c>
    </row>
    <row r="439" spans="1:9" hidden="1" x14ac:dyDescent="0.2">
      <c r="A439" s="27" t="s">
        <v>13</v>
      </c>
      <c r="B439" s="52" t="s">
        <v>21</v>
      </c>
      <c r="C439" s="21"/>
      <c r="D439" s="21"/>
      <c r="E439" s="21">
        <v>0</v>
      </c>
      <c r="F439" s="21"/>
      <c r="G439" s="21"/>
      <c r="H439" s="22"/>
      <c r="I439" s="3">
        <f t="shared" si="212"/>
        <v>0</v>
      </c>
    </row>
    <row r="440" spans="1:9" hidden="1" x14ac:dyDescent="0.2">
      <c r="A440" s="27" t="s">
        <v>15</v>
      </c>
      <c r="B440" s="52" t="s">
        <v>22</v>
      </c>
      <c r="C440" s="21"/>
      <c r="D440" s="21"/>
      <c r="E440" s="21">
        <v>0</v>
      </c>
      <c r="F440" s="21"/>
      <c r="G440" s="21"/>
      <c r="H440" s="22"/>
      <c r="I440" s="3">
        <f t="shared" si="212"/>
        <v>0</v>
      </c>
    </row>
    <row r="441" spans="1:9" hidden="1" x14ac:dyDescent="0.2">
      <c r="A441" s="27" t="s">
        <v>17</v>
      </c>
      <c r="B441" s="52" t="s">
        <v>23</v>
      </c>
      <c r="C441" s="21"/>
      <c r="D441" s="21"/>
      <c r="E441" s="21">
        <v>0</v>
      </c>
      <c r="F441" s="21"/>
      <c r="G441" s="21"/>
      <c r="H441" s="22"/>
      <c r="I441" s="3">
        <f t="shared" si="212"/>
        <v>0</v>
      </c>
    </row>
    <row r="442" spans="1:9" hidden="1" x14ac:dyDescent="0.2">
      <c r="A442" s="26" t="s">
        <v>24</v>
      </c>
      <c r="B442" s="53" t="s">
        <v>25</v>
      </c>
      <c r="C442" s="24">
        <v>0</v>
      </c>
      <c r="D442" s="24">
        <v>0</v>
      </c>
      <c r="E442" s="24">
        <v>0</v>
      </c>
      <c r="F442" s="24">
        <v>0</v>
      </c>
      <c r="G442" s="24">
        <v>0</v>
      </c>
      <c r="H442" s="25">
        <v>0</v>
      </c>
      <c r="I442" s="3">
        <f t="shared" si="212"/>
        <v>0</v>
      </c>
    </row>
    <row r="443" spans="1:9" hidden="1" x14ac:dyDescent="0.2">
      <c r="A443" s="27" t="s">
        <v>13</v>
      </c>
      <c r="B443" s="52" t="s">
        <v>26</v>
      </c>
      <c r="C443" s="21"/>
      <c r="D443" s="21"/>
      <c r="E443" s="21">
        <v>0</v>
      </c>
      <c r="F443" s="21"/>
      <c r="G443" s="21"/>
      <c r="H443" s="22"/>
      <c r="I443" s="3">
        <f t="shared" si="212"/>
        <v>0</v>
      </c>
    </row>
    <row r="444" spans="1:9" hidden="1" x14ac:dyDescent="0.2">
      <c r="A444" s="27" t="s">
        <v>15</v>
      </c>
      <c r="B444" s="52" t="s">
        <v>27</v>
      </c>
      <c r="C444" s="21"/>
      <c r="D444" s="21"/>
      <c r="E444" s="21">
        <v>0</v>
      </c>
      <c r="F444" s="21"/>
      <c r="G444" s="21"/>
      <c r="H444" s="22"/>
      <c r="I444" s="3">
        <f t="shared" si="212"/>
        <v>0</v>
      </c>
    </row>
    <row r="445" spans="1:9" hidden="1" x14ac:dyDescent="0.2">
      <c r="A445" s="27" t="s">
        <v>17</v>
      </c>
      <c r="B445" s="52" t="s">
        <v>28</v>
      </c>
      <c r="C445" s="21"/>
      <c r="D445" s="21"/>
      <c r="E445" s="21">
        <v>0</v>
      </c>
      <c r="F445" s="21"/>
      <c r="G445" s="21"/>
      <c r="H445" s="22"/>
      <c r="I445" s="3">
        <f t="shared" si="212"/>
        <v>0</v>
      </c>
    </row>
    <row r="446" spans="1:9" x14ac:dyDescent="0.2">
      <c r="A446" s="33" t="s">
        <v>80</v>
      </c>
      <c r="B446" s="64"/>
      <c r="C446" s="34">
        <f>SUM(C447,C450,C473)</f>
        <v>4000</v>
      </c>
      <c r="D446" s="34">
        <f t="shared" ref="D446:H446" si="231">SUM(D447,D450,D473)</f>
        <v>0</v>
      </c>
      <c r="E446" s="34">
        <f t="shared" si="231"/>
        <v>4000</v>
      </c>
      <c r="F446" s="34">
        <f t="shared" si="231"/>
        <v>3626</v>
      </c>
      <c r="G446" s="34">
        <f t="shared" si="231"/>
        <v>0</v>
      </c>
      <c r="H446" s="35">
        <f t="shared" si="231"/>
        <v>0</v>
      </c>
      <c r="I446" s="3">
        <f t="shared" si="212"/>
        <v>7626</v>
      </c>
    </row>
    <row r="447" spans="1:9" hidden="1" x14ac:dyDescent="0.2">
      <c r="A447" s="31" t="s">
        <v>30</v>
      </c>
      <c r="B447" s="55">
        <v>20</v>
      </c>
      <c r="C447" s="24">
        <f>SUM(C448)</f>
        <v>0</v>
      </c>
      <c r="D447" s="24">
        <f t="shared" ref="D447:H447" si="232">SUM(D448)</f>
        <v>0</v>
      </c>
      <c r="E447" s="24">
        <f t="shared" si="232"/>
        <v>0</v>
      </c>
      <c r="F447" s="24">
        <f t="shared" si="232"/>
        <v>0</v>
      </c>
      <c r="G447" s="24">
        <f t="shared" si="232"/>
        <v>0</v>
      </c>
      <c r="H447" s="25">
        <f t="shared" si="232"/>
        <v>0</v>
      </c>
      <c r="I447" s="3">
        <f t="shared" si="212"/>
        <v>0</v>
      </c>
    </row>
    <row r="448" spans="1:9" hidden="1" x14ac:dyDescent="0.2">
      <c r="A448" s="27" t="s">
        <v>31</v>
      </c>
      <c r="B448" s="56" t="s">
        <v>32</v>
      </c>
      <c r="C448" s="21"/>
      <c r="D448" s="21"/>
      <c r="E448" s="21">
        <f>C448+D448</f>
        <v>0</v>
      </c>
      <c r="F448" s="21"/>
      <c r="G448" s="21"/>
      <c r="H448" s="22"/>
      <c r="I448" s="3">
        <f t="shared" si="212"/>
        <v>0</v>
      </c>
    </row>
    <row r="449" spans="1:9" hidden="1" x14ac:dyDescent="0.2">
      <c r="A449" s="27"/>
      <c r="B449" s="51"/>
      <c r="C449" s="21"/>
      <c r="D449" s="21"/>
      <c r="E449" s="21"/>
      <c r="F449" s="21"/>
      <c r="G449" s="21"/>
      <c r="H449" s="22"/>
      <c r="I449" s="3">
        <f t="shared" si="212"/>
        <v>0</v>
      </c>
    </row>
    <row r="450" spans="1:9" ht="25.5" x14ac:dyDescent="0.2">
      <c r="A450" s="31" t="s">
        <v>33</v>
      </c>
      <c r="B450" s="57">
        <v>58</v>
      </c>
      <c r="C450" s="24">
        <f>SUM(C451,C458,C465)</f>
        <v>4000</v>
      </c>
      <c r="D450" s="24">
        <f t="shared" ref="D450:H450" si="233">SUM(D451,D458,D465)</f>
        <v>0</v>
      </c>
      <c r="E450" s="24">
        <f t="shared" si="233"/>
        <v>4000</v>
      </c>
      <c r="F450" s="24">
        <f t="shared" si="233"/>
        <v>3626</v>
      </c>
      <c r="G450" s="24">
        <f t="shared" si="233"/>
        <v>0</v>
      </c>
      <c r="H450" s="25">
        <f t="shared" si="233"/>
        <v>0</v>
      </c>
      <c r="I450" s="3">
        <f t="shared" si="212"/>
        <v>7626</v>
      </c>
    </row>
    <row r="451" spans="1:9" x14ac:dyDescent="0.2">
      <c r="A451" s="31" t="s">
        <v>34</v>
      </c>
      <c r="B451" s="58" t="s">
        <v>35</v>
      </c>
      <c r="C451" s="24">
        <f>SUM(C455,C456,C457)</f>
        <v>4000</v>
      </c>
      <c r="D451" s="24">
        <f t="shared" ref="D451:H451" si="234">SUM(D455,D456,D457)</f>
        <v>0</v>
      </c>
      <c r="E451" s="24">
        <f t="shared" si="234"/>
        <v>4000</v>
      </c>
      <c r="F451" s="24">
        <f t="shared" si="234"/>
        <v>3626</v>
      </c>
      <c r="G451" s="24">
        <f t="shared" si="234"/>
        <v>0</v>
      </c>
      <c r="H451" s="25">
        <f t="shared" si="234"/>
        <v>0</v>
      </c>
      <c r="I451" s="3">
        <f t="shared" si="212"/>
        <v>7626</v>
      </c>
    </row>
    <row r="452" spans="1:9" hidden="1" x14ac:dyDescent="0.2">
      <c r="A452" s="32" t="s">
        <v>1</v>
      </c>
      <c r="B452" s="59"/>
      <c r="C452" s="24"/>
      <c r="D452" s="24"/>
      <c r="E452" s="24"/>
      <c r="F452" s="24"/>
      <c r="G452" s="24"/>
      <c r="H452" s="25"/>
      <c r="I452" s="3">
        <f t="shared" si="212"/>
        <v>0</v>
      </c>
    </row>
    <row r="453" spans="1:9" hidden="1" x14ac:dyDescent="0.2">
      <c r="A453" s="32" t="s">
        <v>36</v>
      </c>
      <c r="B453" s="59"/>
      <c r="C453" s="24">
        <f>C455+C456+C457-C454</f>
        <v>0</v>
      </c>
      <c r="D453" s="24">
        <f t="shared" ref="D453:H453" si="235">D455+D456+D457-D454</f>
        <v>0</v>
      </c>
      <c r="E453" s="24">
        <f t="shared" si="235"/>
        <v>0</v>
      </c>
      <c r="F453" s="24">
        <f t="shared" si="235"/>
        <v>0</v>
      </c>
      <c r="G453" s="24">
        <f t="shared" si="235"/>
        <v>0</v>
      </c>
      <c r="H453" s="25">
        <f t="shared" si="235"/>
        <v>0</v>
      </c>
      <c r="I453" s="3">
        <f t="shared" si="212"/>
        <v>0</v>
      </c>
    </row>
    <row r="454" spans="1:9" x14ac:dyDescent="0.2">
      <c r="A454" s="32" t="s">
        <v>37</v>
      </c>
      <c r="B454" s="59"/>
      <c r="C454" s="24">
        <v>4000</v>
      </c>
      <c r="D454" s="24"/>
      <c r="E454" s="24">
        <f t="shared" ref="E454:E457" si="236">C454+D454</f>
        <v>4000</v>
      </c>
      <c r="F454" s="24">
        <v>3626</v>
      </c>
      <c r="G454" s="24"/>
      <c r="H454" s="25"/>
      <c r="I454" s="3">
        <f t="shared" si="212"/>
        <v>7626</v>
      </c>
    </row>
    <row r="455" spans="1:9" x14ac:dyDescent="0.2">
      <c r="A455" s="20" t="s">
        <v>38</v>
      </c>
      <c r="B455" s="60" t="s">
        <v>39</v>
      </c>
      <c r="C455" s="21">
        <v>711</v>
      </c>
      <c r="D455" s="21"/>
      <c r="E455" s="21">
        <f t="shared" si="236"/>
        <v>711</v>
      </c>
      <c r="F455" s="21">
        <f>ROUND(3626*E455/E$451,)-1</f>
        <v>644</v>
      </c>
      <c r="G455" s="21"/>
      <c r="H455" s="22"/>
      <c r="I455" s="3">
        <f t="shared" si="212"/>
        <v>1355</v>
      </c>
    </row>
    <row r="456" spans="1:9" x14ac:dyDescent="0.2">
      <c r="A456" s="20" t="s">
        <v>40</v>
      </c>
      <c r="B456" s="60" t="s">
        <v>41</v>
      </c>
      <c r="C456" s="21">
        <v>1658.6</v>
      </c>
      <c r="D456" s="21"/>
      <c r="E456" s="21">
        <f t="shared" si="236"/>
        <v>1658.6</v>
      </c>
      <c r="F456" s="21">
        <f t="shared" ref="F456:F457" si="237">ROUND(3626*E456/E$451,)</f>
        <v>1504</v>
      </c>
      <c r="G456" s="21"/>
      <c r="H456" s="22"/>
      <c r="I456" s="3">
        <f t="shared" si="212"/>
        <v>3162.6</v>
      </c>
    </row>
    <row r="457" spans="1:9" x14ac:dyDescent="0.2">
      <c r="A457" s="20" t="s">
        <v>42</v>
      </c>
      <c r="B457" s="61" t="s">
        <v>43</v>
      </c>
      <c r="C457" s="21">
        <v>1630.4</v>
      </c>
      <c r="D457" s="21"/>
      <c r="E457" s="21">
        <f t="shared" si="236"/>
        <v>1630.4</v>
      </c>
      <c r="F457" s="21">
        <f t="shared" si="237"/>
        <v>1478</v>
      </c>
      <c r="G457" s="21"/>
      <c r="H457" s="22"/>
      <c r="I457" s="3">
        <f t="shared" si="212"/>
        <v>3108.4</v>
      </c>
    </row>
    <row r="458" spans="1:9" hidden="1" x14ac:dyDescent="0.2">
      <c r="A458" s="31" t="s">
        <v>44</v>
      </c>
      <c r="B458" s="62" t="s">
        <v>45</v>
      </c>
      <c r="C458" s="24">
        <f>SUM(C462,C463,C464)</f>
        <v>0</v>
      </c>
      <c r="D458" s="24">
        <f t="shared" ref="D458:H458" si="238">SUM(D462,D463,D464)</f>
        <v>0</v>
      </c>
      <c r="E458" s="24">
        <f t="shared" si="238"/>
        <v>0</v>
      </c>
      <c r="F458" s="24">
        <f t="shared" si="238"/>
        <v>0</v>
      </c>
      <c r="G458" s="24">
        <f t="shared" si="238"/>
        <v>0</v>
      </c>
      <c r="H458" s="25">
        <f t="shared" si="238"/>
        <v>0</v>
      </c>
      <c r="I458" s="3">
        <f t="shared" si="212"/>
        <v>0</v>
      </c>
    </row>
    <row r="459" spans="1:9" hidden="1" x14ac:dyDescent="0.2">
      <c r="A459" s="82" t="s">
        <v>1</v>
      </c>
      <c r="B459" s="62"/>
      <c r="C459" s="24"/>
      <c r="D459" s="24"/>
      <c r="E459" s="24"/>
      <c r="F459" s="24"/>
      <c r="G459" s="24"/>
      <c r="H459" s="25"/>
      <c r="I459" s="3">
        <f t="shared" si="212"/>
        <v>0</v>
      </c>
    </row>
    <row r="460" spans="1:9" hidden="1" x14ac:dyDescent="0.2">
      <c r="A460" s="32" t="s">
        <v>36</v>
      </c>
      <c r="B460" s="59"/>
      <c r="C460" s="24">
        <f>C462+C463+C464-C461</f>
        <v>0</v>
      </c>
      <c r="D460" s="24">
        <f t="shared" ref="D460:H460" si="239">D462+D463+D464-D461</f>
        <v>0</v>
      </c>
      <c r="E460" s="24">
        <f t="shared" si="239"/>
        <v>0</v>
      </c>
      <c r="F460" s="24">
        <f t="shared" si="239"/>
        <v>0</v>
      </c>
      <c r="G460" s="24">
        <f t="shared" si="239"/>
        <v>0</v>
      </c>
      <c r="H460" s="25">
        <f t="shared" si="239"/>
        <v>0</v>
      </c>
      <c r="I460" s="3">
        <f t="shared" si="212"/>
        <v>0</v>
      </c>
    </row>
    <row r="461" spans="1:9" hidden="1" x14ac:dyDescent="0.2">
      <c r="A461" s="32" t="s">
        <v>37</v>
      </c>
      <c r="B461" s="59"/>
      <c r="C461" s="24"/>
      <c r="D461" s="24"/>
      <c r="E461" s="24">
        <f t="shared" ref="E461:E464" si="240">C461+D461</f>
        <v>0</v>
      </c>
      <c r="F461" s="24"/>
      <c r="G461" s="24"/>
      <c r="H461" s="25"/>
      <c r="I461" s="3">
        <f t="shared" si="212"/>
        <v>0</v>
      </c>
    </row>
    <row r="462" spans="1:9" hidden="1" x14ac:dyDescent="0.2">
      <c r="A462" s="20" t="s">
        <v>38</v>
      </c>
      <c r="B462" s="61" t="s">
        <v>46</v>
      </c>
      <c r="C462" s="21"/>
      <c r="D462" s="21"/>
      <c r="E462" s="21">
        <f t="shared" si="240"/>
        <v>0</v>
      </c>
      <c r="F462" s="21"/>
      <c r="G462" s="21"/>
      <c r="H462" s="22"/>
      <c r="I462" s="3">
        <f t="shared" ref="I462:I525" si="241">SUM(E462:H462)</f>
        <v>0</v>
      </c>
    </row>
    <row r="463" spans="1:9" hidden="1" x14ac:dyDescent="0.2">
      <c r="A463" s="20" t="s">
        <v>40</v>
      </c>
      <c r="B463" s="61" t="s">
        <v>47</v>
      </c>
      <c r="C463" s="21"/>
      <c r="D463" s="21"/>
      <c r="E463" s="21">
        <f t="shared" si="240"/>
        <v>0</v>
      </c>
      <c r="F463" s="21"/>
      <c r="G463" s="21"/>
      <c r="H463" s="22"/>
      <c r="I463" s="3">
        <f t="shared" si="241"/>
        <v>0</v>
      </c>
    </row>
    <row r="464" spans="1:9" hidden="1" x14ac:dyDescent="0.2">
      <c r="A464" s="20" t="s">
        <v>42</v>
      </c>
      <c r="B464" s="61" t="s">
        <v>48</v>
      </c>
      <c r="C464" s="21"/>
      <c r="D464" s="21"/>
      <c r="E464" s="21">
        <f t="shared" si="240"/>
        <v>0</v>
      </c>
      <c r="F464" s="21"/>
      <c r="G464" s="21"/>
      <c r="H464" s="22"/>
      <c r="I464" s="3">
        <f t="shared" si="241"/>
        <v>0</v>
      </c>
    </row>
    <row r="465" spans="1:9" hidden="1" x14ac:dyDescent="0.2">
      <c r="A465" s="31" t="s">
        <v>49</v>
      </c>
      <c r="B465" s="63" t="s">
        <v>50</v>
      </c>
      <c r="C465" s="24">
        <f>SUM(C469,C470,C471)</f>
        <v>0</v>
      </c>
      <c r="D465" s="24">
        <f t="shared" ref="D465:H465" si="242">SUM(D469,D470,D471)</f>
        <v>0</v>
      </c>
      <c r="E465" s="24">
        <f t="shared" si="242"/>
        <v>0</v>
      </c>
      <c r="F465" s="24">
        <f t="shared" si="242"/>
        <v>0</v>
      </c>
      <c r="G465" s="24">
        <f t="shared" si="242"/>
        <v>0</v>
      </c>
      <c r="H465" s="25">
        <f t="shared" si="242"/>
        <v>0</v>
      </c>
      <c r="I465" s="3">
        <f t="shared" si="241"/>
        <v>0</v>
      </c>
    </row>
    <row r="466" spans="1:9" hidden="1" x14ac:dyDescent="0.2">
      <c r="A466" s="82" t="s">
        <v>1</v>
      </c>
      <c r="B466" s="63"/>
      <c r="C466" s="24"/>
      <c r="D466" s="24"/>
      <c r="E466" s="24"/>
      <c r="F466" s="24"/>
      <c r="G466" s="24"/>
      <c r="H466" s="25"/>
      <c r="I466" s="3">
        <f t="shared" si="241"/>
        <v>0</v>
      </c>
    </row>
    <row r="467" spans="1:9" hidden="1" x14ac:dyDescent="0.2">
      <c r="A467" s="32" t="s">
        <v>36</v>
      </c>
      <c r="B467" s="59"/>
      <c r="C467" s="24">
        <f>C469+C470+C471-C468</f>
        <v>0</v>
      </c>
      <c r="D467" s="24">
        <f t="shared" ref="D467:H467" si="243">D469+D470+D471-D468</f>
        <v>0</v>
      </c>
      <c r="E467" s="24">
        <f t="shared" si="243"/>
        <v>0</v>
      </c>
      <c r="F467" s="24">
        <f t="shared" si="243"/>
        <v>0</v>
      </c>
      <c r="G467" s="24">
        <f t="shared" si="243"/>
        <v>0</v>
      </c>
      <c r="H467" s="25">
        <f t="shared" si="243"/>
        <v>0</v>
      </c>
      <c r="I467" s="3">
        <f t="shared" si="241"/>
        <v>0</v>
      </c>
    </row>
    <row r="468" spans="1:9" hidden="1" x14ac:dyDescent="0.2">
      <c r="A468" s="32" t="s">
        <v>37</v>
      </c>
      <c r="B468" s="59"/>
      <c r="C468" s="24"/>
      <c r="D468" s="24"/>
      <c r="E468" s="24">
        <f t="shared" ref="E468:E471" si="244">C468+D468</f>
        <v>0</v>
      </c>
      <c r="F468" s="24"/>
      <c r="G468" s="24"/>
      <c r="H468" s="25"/>
      <c r="I468" s="3">
        <f t="shared" si="241"/>
        <v>0</v>
      </c>
    </row>
    <row r="469" spans="1:9" hidden="1" x14ac:dyDescent="0.2">
      <c r="A469" s="20" t="s">
        <v>38</v>
      </c>
      <c r="B469" s="61" t="s">
        <v>51</v>
      </c>
      <c r="C469" s="21"/>
      <c r="D469" s="21"/>
      <c r="E469" s="21">
        <f t="shared" si="244"/>
        <v>0</v>
      </c>
      <c r="F469" s="21"/>
      <c r="G469" s="21"/>
      <c r="H469" s="22"/>
      <c r="I469" s="3">
        <f t="shared" si="241"/>
        <v>0</v>
      </c>
    </row>
    <row r="470" spans="1:9" hidden="1" x14ac:dyDescent="0.2">
      <c r="A470" s="20" t="s">
        <v>40</v>
      </c>
      <c r="B470" s="61" t="s">
        <v>52</v>
      </c>
      <c r="C470" s="21"/>
      <c r="D470" s="21"/>
      <c r="E470" s="21">
        <f t="shared" si="244"/>
        <v>0</v>
      </c>
      <c r="F470" s="21"/>
      <c r="G470" s="21"/>
      <c r="H470" s="22"/>
      <c r="I470" s="3">
        <f t="shared" si="241"/>
        <v>0</v>
      </c>
    </row>
    <row r="471" spans="1:9" hidden="1" x14ac:dyDescent="0.2">
      <c r="A471" s="20" t="s">
        <v>42</v>
      </c>
      <c r="B471" s="61" t="s">
        <v>53</v>
      </c>
      <c r="C471" s="21"/>
      <c r="D471" s="21"/>
      <c r="E471" s="21">
        <f t="shared" si="244"/>
        <v>0</v>
      </c>
      <c r="F471" s="21"/>
      <c r="G471" s="21"/>
      <c r="H471" s="22"/>
      <c r="I471" s="3">
        <f t="shared" si="241"/>
        <v>0</v>
      </c>
    </row>
    <row r="472" spans="1:9" hidden="1" x14ac:dyDescent="0.2">
      <c r="A472" s="83"/>
      <c r="B472" s="95"/>
      <c r="C472" s="21"/>
      <c r="D472" s="21"/>
      <c r="E472" s="21"/>
      <c r="F472" s="21"/>
      <c r="G472" s="21"/>
      <c r="H472" s="22"/>
      <c r="I472" s="3">
        <f t="shared" si="241"/>
        <v>0</v>
      </c>
    </row>
    <row r="473" spans="1:9" hidden="1" x14ac:dyDescent="0.2">
      <c r="A473" s="26" t="s">
        <v>54</v>
      </c>
      <c r="B473" s="63" t="s">
        <v>55</v>
      </c>
      <c r="C473" s="24"/>
      <c r="D473" s="24"/>
      <c r="E473" s="24">
        <f>C473+D473</f>
        <v>0</v>
      </c>
      <c r="F473" s="24"/>
      <c r="G473" s="24"/>
      <c r="H473" s="25"/>
      <c r="I473" s="3">
        <f t="shared" si="241"/>
        <v>0</v>
      </c>
    </row>
    <row r="474" spans="1:9" hidden="1" x14ac:dyDescent="0.2">
      <c r="A474" s="83"/>
      <c r="B474" s="95"/>
      <c r="C474" s="21"/>
      <c r="D474" s="21"/>
      <c r="E474" s="21"/>
      <c r="F474" s="21"/>
      <c r="G474" s="21"/>
      <c r="H474" s="22"/>
      <c r="I474" s="3">
        <f t="shared" si="241"/>
        <v>0</v>
      </c>
    </row>
    <row r="475" spans="1:9" hidden="1" x14ac:dyDescent="0.2">
      <c r="A475" s="26" t="s">
        <v>56</v>
      </c>
      <c r="B475" s="63"/>
      <c r="C475" s="24">
        <f t="shared" ref="C475:H475" si="245">C428-C446</f>
        <v>0</v>
      </c>
      <c r="D475" s="24">
        <f t="shared" si="245"/>
        <v>0</v>
      </c>
      <c r="E475" s="24">
        <f t="shared" si="245"/>
        <v>0</v>
      </c>
      <c r="F475" s="24">
        <f t="shared" si="245"/>
        <v>0</v>
      </c>
      <c r="G475" s="24">
        <f t="shared" si="245"/>
        <v>0</v>
      </c>
      <c r="H475" s="25">
        <f t="shared" si="245"/>
        <v>0</v>
      </c>
      <c r="I475" s="3">
        <f t="shared" si="241"/>
        <v>0</v>
      </c>
    </row>
    <row r="476" spans="1:9" hidden="1" x14ac:dyDescent="0.2">
      <c r="A476" s="81"/>
      <c r="B476" s="95"/>
      <c r="C476" s="21"/>
      <c r="D476" s="21"/>
      <c r="E476" s="21"/>
      <c r="F476" s="21"/>
      <c r="G476" s="21"/>
      <c r="H476" s="22"/>
      <c r="I476" s="3">
        <f t="shared" si="241"/>
        <v>0</v>
      </c>
    </row>
    <row r="477" spans="1:9" s="6" customFormat="1" ht="25.5" x14ac:dyDescent="0.2">
      <c r="A477" s="77" t="s">
        <v>67</v>
      </c>
      <c r="B477" s="78"/>
      <c r="C477" s="79">
        <f>C478</f>
        <v>3230</v>
      </c>
      <c r="D477" s="79">
        <f t="shared" ref="D477:H477" si="246">D478</f>
        <v>0</v>
      </c>
      <c r="E477" s="79">
        <f t="shared" si="246"/>
        <v>3230</v>
      </c>
      <c r="F477" s="79">
        <f t="shared" si="246"/>
        <v>0</v>
      </c>
      <c r="G477" s="79">
        <f t="shared" si="246"/>
        <v>0</v>
      </c>
      <c r="H477" s="80">
        <f t="shared" si="246"/>
        <v>0</v>
      </c>
      <c r="I477" s="19">
        <f t="shared" si="241"/>
        <v>3230</v>
      </c>
    </row>
    <row r="478" spans="1:9" x14ac:dyDescent="0.2">
      <c r="A478" s="33" t="s">
        <v>61</v>
      </c>
      <c r="B478" s="64"/>
      <c r="C478" s="34">
        <f t="shared" ref="C478:H478" si="247">SUM(C479,C480,C481,C482)</f>
        <v>3230</v>
      </c>
      <c r="D478" s="34">
        <f t="shared" si="247"/>
        <v>0</v>
      </c>
      <c r="E478" s="34">
        <f t="shared" si="247"/>
        <v>3230</v>
      </c>
      <c r="F478" s="34">
        <f t="shared" si="247"/>
        <v>0</v>
      </c>
      <c r="G478" s="34">
        <f t="shared" si="247"/>
        <v>0</v>
      </c>
      <c r="H478" s="35">
        <f t="shared" si="247"/>
        <v>0</v>
      </c>
      <c r="I478" s="3">
        <f t="shared" si="241"/>
        <v>3230</v>
      </c>
    </row>
    <row r="479" spans="1:9" x14ac:dyDescent="0.2">
      <c r="A479" s="20" t="s">
        <v>6</v>
      </c>
      <c r="B479" s="48"/>
      <c r="C479" s="21">
        <v>3230</v>
      </c>
      <c r="D479" s="21"/>
      <c r="E479" s="21">
        <f>SUM(C479,D479)</f>
        <v>3230</v>
      </c>
      <c r="F479" s="21"/>
      <c r="G479" s="21"/>
      <c r="H479" s="22"/>
      <c r="I479" s="3">
        <f t="shared" si="241"/>
        <v>3230</v>
      </c>
    </row>
    <row r="480" spans="1:9" hidden="1" x14ac:dyDescent="0.2">
      <c r="A480" s="20" t="s">
        <v>7</v>
      </c>
      <c r="B480" s="94"/>
      <c r="C480" s="21"/>
      <c r="D480" s="21"/>
      <c r="E480" s="21">
        <f t="shared" ref="E480:E481" si="248">SUM(C480,D480)</f>
        <v>0</v>
      </c>
      <c r="F480" s="21"/>
      <c r="G480" s="21"/>
      <c r="H480" s="22"/>
      <c r="I480" s="3">
        <f t="shared" si="241"/>
        <v>0</v>
      </c>
    </row>
    <row r="481" spans="1:9" ht="38.25" hidden="1" x14ac:dyDescent="0.2">
      <c r="A481" s="20" t="s">
        <v>8</v>
      </c>
      <c r="B481" s="48">
        <v>420269</v>
      </c>
      <c r="C481" s="21"/>
      <c r="D481" s="21"/>
      <c r="E481" s="21">
        <f t="shared" si="248"/>
        <v>0</v>
      </c>
      <c r="F481" s="21"/>
      <c r="G481" s="21"/>
      <c r="H481" s="22"/>
      <c r="I481" s="3">
        <f t="shared" si="241"/>
        <v>0</v>
      </c>
    </row>
    <row r="482" spans="1:9" ht="25.5" hidden="1" x14ac:dyDescent="0.2">
      <c r="A482" s="23" t="s">
        <v>9</v>
      </c>
      <c r="B482" s="49" t="s">
        <v>10</v>
      </c>
      <c r="C482" s="24">
        <f>SUM(C483,C487,C491)</f>
        <v>0</v>
      </c>
      <c r="D482" s="24">
        <f t="shared" ref="D482:H482" si="249">SUM(D483,D487,D491)</f>
        <v>0</v>
      </c>
      <c r="E482" s="24">
        <f t="shared" si="249"/>
        <v>0</v>
      </c>
      <c r="F482" s="24">
        <f t="shared" si="249"/>
        <v>0</v>
      </c>
      <c r="G482" s="24">
        <f t="shared" si="249"/>
        <v>0</v>
      </c>
      <c r="H482" s="25">
        <f t="shared" si="249"/>
        <v>0</v>
      </c>
      <c r="I482" s="3">
        <f t="shared" si="241"/>
        <v>0</v>
      </c>
    </row>
    <row r="483" spans="1:9" hidden="1" x14ac:dyDescent="0.2">
      <c r="A483" s="26" t="s">
        <v>11</v>
      </c>
      <c r="B483" s="50" t="s">
        <v>12</v>
      </c>
      <c r="C483" s="24">
        <f>SUM(C484:C486)</f>
        <v>0</v>
      </c>
      <c r="D483" s="24">
        <f t="shared" ref="D483:H483" si="250">SUM(D484:D486)</f>
        <v>0</v>
      </c>
      <c r="E483" s="24">
        <f t="shared" si="250"/>
        <v>0</v>
      </c>
      <c r="F483" s="24">
        <f t="shared" si="250"/>
        <v>0</v>
      </c>
      <c r="G483" s="24">
        <f t="shared" si="250"/>
        <v>0</v>
      </c>
      <c r="H483" s="25">
        <f t="shared" si="250"/>
        <v>0</v>
      </c>
      <c r="I483" s="3">
        <f t="shared" si="241"/>
        <v>0</v>
      </c>
    </row>
    <row r="484" spans="1:9" hidden="1" x14ac:dyDescent="0.2">
      <c r="A484" s="27" t="s">
        <v>13</v>
      </c>
      <c r="B484" s="51" t="s">
        <v>14</v>
      </c>
      <c r="C484" s="21"/>
      <c r="D484" s="21"/>
      <c r="E484" s="21">
        <f t="shared" ref="E484:E486" si="251">SUM(C484,D484)</f>
        <v>0</v>
      </c>
      <c r="F484" s="21"/>
      <c r="G484" s="21"/>
      <c r="H484" s="22"/>
      <c r="I484" s="3">
        <f t="shared" si="241"/>
        <v>0</v>
      </c>
    </row>
    <row r="485" spans="1:9" hidden="1" x14ac:dyDescent="0.2">
      <c r="A485" s="27" t="s">
        <v>15</v>
      </c>
      <c r="B485" s="52" t="s">
        <v>16</v>
      </c>
      <c r="C485" s="21"/>
      <c r="D485" s="21"/>
      <c r="E485" s="21">
        <f t="shared" si="251"/>
        <v>0</v>
      </c>
      <c r="F485" s="21"/>
      <c r="G485" s="21"/>
      <c r="H485" s="22"/>
      <c r="I485" s="3">
        <f t="shared" si="241"/>
        <v>0</v>
      </c>
    </row>
    <row r="486" spans="1:9" hidden="1" x14ac:dyDescent="0.2">
      <c r="A486" s="27" t="s">
        <v>17</v>
      </c>
      <c r="B486" s="52" t="s">
        <v>18</v>
      </c>
      <c r="C486" s="21"/>
      <c r="D486" s="21"/>
      <c r="E486" s="21">
        <f t="shared" si="251"/>
        <v>0</v>
      </c>
      <c r="F486" s="21"/>
      <c r="G486" s="21"/>
      <c r="H486" s="22"/>
      <c r="I486" s="3">
        <f t="shared" si="241"/>
        <v>0</v>
      </c>
    </row>
    <row r="487" spans="1:9" hidden="1" x14ac:dyDescent="0.2">
      <c r="A487" s="26" t="s">
        <v>19</v>
      </c>
      <c r="B487" s="53" t="s">
        <v>20</v>
      </c>
      <c r="C487" s="24">
        <f>SUM(C488:C490)</f>
        <v>0</v>
      </c>
      <c r="D487" s="24">
        <f t="shared" ref="D487:H487" si="252">SUM(D488:D490)</f>
        <v>0</v>
      </c>
      <c r="E487" s="24">
        <f t="shared" si="252"/>
        <v>0</v>
      </c>
      <c r="F487" s="24">
        <f t="shared" si="252"/>
        <v>0</v>
      </c>
      <c r="G487" s="24">
        <f t="shared" si="252"/>
        <v>0</v>
      </c>
      <c r="H487" s="25">
        <f t="shared" si="252"/>
        <v>0</v>
      </c>
      <c r="I487" s="3">
        <f t="shared" si="241"/>
        <v>0</v>
      </c>
    </row>
    <row r="488" spans="1:9" hidden="1" x14ac:dyDescent="0.2">
      <c r="A488" s="27" t="s">
        <v>13</v>
      </c>
      <c r="B488" s="52" t="s">
        <v>21</v>
      </c>
      <c r="C488" s="21"/>
      <c r="D488" s="21"/>
      <c r="E488" s="21">
        <f t="shared" ref="E488:E490" si="253">SUM(C488,D488)</f>
        <v>0</v>
      </c>
      <c r="F488" s="21"/>
      <c r="G488" s="21"/>
      <c r="H488" s="22"/>
      <c r="I488" s="3">
        <f t="shared" si="241"/>
        <v>0</v>
      </c>
    </row>
    <row r="489" spans="1:9" hidden="1" x14ac:dyDescent="0.2">
      <c r="A489" s="27" t="s">
        <v>15</v>
      </c>
      <c r="B489" s="52" t="s">
        <v>22</v>
      </c>
      <c r="C489" s="21"/>
      <c r="D489" s="21"/>
      <c r="E489" s="21">
        <f t="shared" si="253"/>
        <v>0</v>
      </c>
      <c r="F489" s="21"/>
      <c r="G489" s="21"/>
      <c r="H489" s="22"/>
      <c r="I489" s="3">
        <f t="shared" si="241"/>
        <v>0</v>
      </c>
    </row>
    <row r="490" spans="1:9" hidden="1" x14ac:dyDescent="0.2">
      <c r="A490" s="27" t="s">
        <v>17</v>
      </c>
      <c r="B490" s="52" t="s">
        <v>23</v>
      </c>
      <c r="C490" s="21"/>
      <c r="D490" s="21"/>
      <c r="E490" s="21">
        <f t="shared" si="253"/>
        <v>0</v>
      </c>
      <c r="F490" s="21"/>
      <c r="G490" s="21"/>
      <c r="H490" s="22"/>
      <c r="I490" s="3">
        <f t="shared" si="241"/>
        <v>0</v>
      </c>
    </row>
    <row r="491" spans="1:9" hidden="1" x14ac:dyDescent="0.2">
      <c r="A491" s="26" t="s">
        <v>24</v>
      </c>
      <c r="B491" s="53" t="s">
        <v>25</v>
      </c>
      <c r="C491" s="24">
        <f>SUM(C492:C494)</f>
        <v>0</v>
      </c>
      <c r="D491" s="24">
        <f t="shared" ref="D491:H491" si="254">SUM(D492:D494)</f>
        <v>0</v>
      </c>
      <c r="E491" s="24">
        <f t="shared" si="254"/>
        <v>0</v>
      </c>
      <c r="F491" s="24">
        <f t="shared" si="254"/>
        <v>0</v>
      </c>
      <c r="G491" s="24">
        <f t="shared" si="254"/>
        <v>0</v>
      </c>
      <c r="H491" s="25">
        <f t="shared" si="254"/>
        <v>0</v>
      </c>
      <c r="I491" s="3">
        <f t="shared" si="241"/>
        <v>0</v>
      </c>
    </row>
    <row r="492" spans="1:9" hidden="1" x14ac:dyDescent="0.2">
      <c r="A492" s="27" t="s">
        <v>13</v>
      </c>
      <c r="B492" s="52" t="s">
        <v>26</v>
      </c>
      <c r="C492" s="21"/>
      <c r="D492" s="21"/>
      <c r="E492" s="21">
        <f t="shared" ref="E492:E494" si="255">SUM(C492,D492)</f>
        <v>0</v>
      </c>
      <c r="F492" s="21"/>
      <c r="G492" s="21"/>
      <c r="H492" s="22"/>
      <c r="I492" s="3">
        <f t="shared" si="241"/>
        <v>0</v>
      </c>
    </row>
    <row r="493" spans="1:9" hidden="1" x14ac:dyDescent="0.2">
      <c r="A493" s="27" t="s">
        <v>15</v>
      </c>
      <c r="B493" s="52" t="s">
        <v>27</v>
      </c>
      <c r="C493" s="21"/>
      <c r="D493" s="21"/>
      <c r="E493" s="21">
        <f t="shared" si="255"/>
        <v>0</v>
      </c>
      <c r="F493" s="21"/>
      <c r="G493" s="21"/>
      <c r="H493" s="22"/>
      <c r="I493" s="3">
        <f t="shared" si="241"/>
        <v>0</v>
      </c>
    </row>
    <row r="494" spans="1:9" hidden="1" x14ac:dyDescent="0.2">
      <c r="A494" s="27" t="s">
        <v>17</v>
      </c>
      <c r="B494" s="52" t="s">
        <v>28</v>
      </c>
      <c r="C494" s="21"/>
      <c r="D494" s="21"/>
      <c r="E494" s="21">
        <f t="shared" si="255"/>
        <v>0</v>
      </c>
      <c r="F494" s="21"/>
      <c r="G494" s="21"/>
      <c r="H494" s="22"/>
      <c r="I494" s="3">
        <f t="shared" si="241"/>
        <v>0</v>
      </c>
    </row>
    <row r="495" spans="1:9" x14ac:dyDescent="0.2">
      <c r="A495" s="33" t="s">
        <v>80</v>
      </c>
      <c r="B495" s="64"/>
      <c r="C495" s="34">
        <f>SUM(C496,C499,C522)</f>
        <v>3230</v>
      </c>
      <c r="D495" s="34">
        <f t="shared" ref="D495:H495" si="256">SUM(D496,D499,D522)</f>
        <v>0</v>
      </c>
      <c r="E495" s="34">
        <f t="shared" si="256"/>
        <v>3230</v>
      </c>
      <c r="F495" s="34">
        <f t="shared" si="256"/>
        <v>0</v>
      </c>
      <c r="G495" s="34">
        <f t="shared" si="256"/>
        <v>0</v>
      </c>
      <c r="H495" s="35">
        <f t="shared" si="256"/>
        <v>0</v>
      </c>
      <c r="I495" s="3">
        <f t="shared" si="241"/>
        <v>3230</v>
      </c>
    </row>
    <row r="496" spans="1:9" hidden="1" x14ac:dyDescent="0.2">
      <c r="A496" s="31" t="s">
        <v>30</v>
      </c>
      <c r="B496" s="55">
        <v>20</v>
      </c>
      <c r="C496" s="24">
        <f>SUM(C497)</f>
        <v>0</v>
      </c>
      <c r="D496" s="24">
        <f t="shared" ref="D496:H496" si="257">SUM(D497)</f>
        <v>0</v>
      </c>
      <c r="E496" s="24">
        <f t="shared" si="257"/>
        <v>0</v>
      </c>
      <c r="F496" s="24">
        <f t="shared" si="257"/>
        <v>0</v>
      </c>
      <c r="G496" s="24">
        <f t="shared" si="257"/>
        <v>0</v>
      </c>
      <c r="H496" s="25">
        <f t="shared" si="257"/>
        <v>0</v>
      </c>
      <c r="I496" s="3">
        <f t="shared" si="241"/>
        <v>0</v>
      </c>
    </row>
    <row r="497" spans="1:9" hidden="1" x14ac:dyDescent="0.2">
      <c r="A497" s="27" t="s">
        <v>31</v>
      </c>
      <c r="B497" s="56" t="s">
        <v>32</v>
      </c>
      <c r="C497" s="21"/>
      <c r="D497" s="21"/>
      <c r="E497" s="21">
        <f>C497+D497</f>
        <v>0</v>
      </c>
      <c r="F497" s="21"/>
      <c r="G497" s="21"/>
      <c r="H497" s="22"/>
      <c r="I497" s="3">
        <f t="shared" si="241"/>
        <v>0</v>
      </c>
    </row>
    <row r="498" spans="1:9" hidden="1" x14ac:dyDescent="0.2">
      <c r="A498" s="27"/>
      <c r="B498" s="51"/>
      <c r="C498" s="21"/>
      <c r="D498" s="21"/>
      <c r="E498" s="21"/>
      <c r="F498" s="21"/>
      <c r="G498" s="21"/>
      <c r="H498" s="22"/>
      <c r="I498" s="3">
        <f t="shared" si="241"/>
        <v>0</v>
      </c>
    </row>
    <row r="499" spans="1:9" ht="25.5" x14ac:dyDescent="0.2">
      <c r="A499" s="31" t="s">
        <v>33</v>
      </c>
      <c r="B499" s="57">
        <v>58</v>
      </c>
      <c r="C499" s="24">
        <f>SUM(C500,C507,C514)</f>
        <v>3230</v>
      </c>
      <c r="D499" s="24">
        <f t="shared" ref="D499:H499" si="258">SUM(D500,D507,D514)</f>
        <v>0</v>
      </c>
      <c r="E499" s="24">
        <f t="shared" si="258"/>
        <v>3230</v>
      </c>
      <c r="F499" s="24">
        <f t="shared" si="258"/>
        <v>0</v>
      </c>
      <c r="G499" s="24">
        <f t="shared" si="258"/>
        <v>0</v>
      </c>
      <c r="H499" s="25">
        <f t="shared" si="258"/>
        <v>0</v>
      </c>
      <c r="I499" s="3">
        <f t="shared" si="241"/>
        <v>3230</v>
      </c>
    </row>
    <row r="500" spans="1:9" hidden="1" x14ac:dyDescent="0.2">
      <c r="A500" s="31" t="s">
        <v>34</v>
      </c>
      <c r="B500" s="58" t="s">
        <v>35</v>
      </c>
      <c r="C500" s="24">
        <f>SUM(C504,C505,C506)</f>
        <v>0</v>
      </c>
      <c r="D500" s="24">
        <f t="shared" ref="D500:H500" si="259">SUM(D504,D505,D506)</f>
        <v>0</v>
      </c>
      <c r="E500" s="24">
        <f t="shared" si="259"/>
        <v>0</v>
      </c>
      <c r="F500" s="24">
        <f t="shared" si="259"/>
        <v>0</v>
      </c>
      <c r="G500" s="24">
        <f t="shared" si="259"/>
        <v>0</v>
      </c>
      <c r="H500" s="25">
        <f t="shared" si="259"/>
        <v>0</v>
      </c>
      <c r="I500" s="3">
        <f t="shared" si="241"/>
        <v>0</v>
      </c>
    </row>
    <row r="501" spans="1:9" hidden="1" x14ac:dyDescent="0.2">
      <c r="A501" s="32" t="s">
        <v>1</v>
      </c>
      <c r="B501" s="59"/>
      <c r="C501" s="24"/>
      <c r="D501" s="24"/>
      <c r="E501" s="24"/>
      <c r="F501" s="24"/>
      <c r="G501" s="24"/>
      <c r="H501" s="25"/>
      <c r="I501" s="3">
        <f t="shared" si="241"/>
        <v>0</v>
      </c>
    </row>
    <row r="502" spans="1:9" hidden="1" x14ac:dyDescent="0.2">
      <c r="A502" s="32" t="s">
        <v>36</v>
      </c>
      <c r="B502" s="59"/>
      <c r="C502" s="24">
        <f>C504+C505+C506-C503</f>
        <v>0</v>
      </c>
      <c r="D502" s="24">
        <f t="shared" ref="D502:H502" si="260">D504+D505+D506-D503</f>
        <v>0</v>
      </c>
      <c r="E502" s="24">
        <f t="shared" si="260"/>
        <v>0</v>
      </c>
      <c r="F502" s="24">
        <f t="shared" si="260"/>
        <v>0</v>
      </c>
      <c r="G502" s="24">
        <f t="shared" si="260"/>
        <v>0</v>
      </c>
      <c r="H502" s="25">
        <f t="shared" si="260"/>
        <v>0</v>
      </c>
      <c r="I502" s="3">
        <f t="shared" si="241"/>
        <v>0</v>
      </c>
    </row>
    <row r="503" spans="1:9" hidden="1" x14ac:dyDescent="0.2">
      <c r="A503" s="32" t="s">
        <v>37</v>
      </c>
      <c r="B503" s="59"/>
      <c r="C503" s="24"/>
      <c r="D503" s="24"/>
      <c r="E503" s="24">
        <f t="shared" ref="E503:E506" si="261">C503+D503</f>
        <v>0</v>
      </c>
      <c r="F503" s="24"/>
      <c r="G503" s="24"/>
      <c r="H503" s="25"/>
      <c r="I503" s="3">
        <f t="shared" si="241"/>
        <v>0</v>
      </c>
    </row>
    <row r="504" spans="1:9" hidden="1" x14ac:dyDescent="0.2">
      <c r="A504" s="20" t="s">
        <v>38</v>
      </c>
      <c r="B504" s="60" t="s">
        <v>39</v>
      </c>
      <c r="C504" s="21"/>
      <c r="D504" s="21"/>
      <c r="E504" s="21">
        <f t="shared" si="261"/>
        <v>0</v>
      </c>
      <c r="F504" s="21"/>
      <c r="G504" s="21"/>
      <c r="H504" s="22"/>
      <c r="I504" s="3">
        <f t="shared" si="241"/>
        <v>0</v>
      </c>
    </row>
    <row r="505" spans="1:9" hidden="1" x14ac:dyDescent="0.2">
      <c r="A505" s="20" t="s">
        <v>40</v>
      </c>
      <c r="B505" s="60" t="s">
        <v>41</v>
      </c>
      <c r="C505" s="21"/>
      <c r="D505" s="21"/>
      <c r="E505" s="21">
        <f t="shared" si="261"/>
        <v>0</v>
      </c>
      <c r="F505" s="21"/>
      <c r="G505" s="21"/>
      <c r="H505" s="22"/>
      <c r="I505" s="3">
        <f t="shared" si="241"/>
        <v>0</v>
      </c>
    </row>
    <row r="506" spans="1:9" hidden="1" x14ac:dyDescent="0.2">
      <c r="A506" s="20" t="s">
        <v>42</v>
      </c>
      <c r="B506" s="61" t="s">
        <v>43</v>
      </c>
      <c r="C506" s="21"/>
      <c r="D506" s="21"/>
      <c r="E506" s="21">
        <f t="shared" si="261"/>
        <v>0</v>
      </c>
      <c r="F506" s="21"/>
      <c r="G506" s="21"/>
      <c r="H506" s="22"/>
      <c r="I506" s="3">
        <f t="shared" si="241"/>
        <v>0</v>
      </c>
    </row>
    <row r="507" spans="1:9" x14ac:dyDescent="0.2">
      <c r="A507" s="31" t="s">
        <v>44</v>
      </c>
      <c r="B507" s="62" t="s">
        <v>45</v>
      </c>
      <c r="C507" s="24">
        <f>SUM(C511,C512,C513)</f>
        <v>3230</v>
      </c>
      <c r="D507" s="24">
        <f t="shared" ref="D507:H507" si="262">SUM(D511,D512,D513)</f>
        <v>0</v>
      </c>
      <c r="E507" s="24">
        <f t="shared" si="262"/>
        <v>3230</v>
      </c>
      <c r="F507" s="24">
        <f t="shared" si="262"/>
        <v>0</v>
      </c>
      <c r="G507" s="24">
        <f t="shared" si="262"/>
        <v>0</v>
      </c>
      <c r="H507" s="25">
        <f t="shared" si="262"/>
        <v>0</v>
      </c>
      <c r="I507" s="3">
        <f t="shared" si="241"/>
        <v>3230</v>
      </c>
    </row>
    <row r="508" spans="1:9" hidden="1" x14ac:dyDescent="0.2">
      <c r="A508" s="82" t="s">
        <v>1</v>
      </c>
      <c r="B508" s="62"/>
      <c r="C508" s="24"/>
      <c r="D508" s="24"/>
      <c r="E508" s="24"/>
      <c r="F508" s="24"/>
      <c r="G508" s="24"/>
      <c r="H508" s="25"/>
      <c r="I508" s="3">
        <f t="shared" si="241"/>
        <v>0</v>
      </c>
    </row>
    <row r="509" spans="1:9" x14ac:dyDescent="0.2">
      <c r="A509" s="32" t="s">
        <v>36</v>
      </c>
      <c r="B509" s="59"/>
      <c r="C509" s="24">
        <f>C511+C512+C513-C510</f>
        <v>3230</v>
      </c>
      <c r="D509" s="24">
        <f t="shared" ref="D509:H509" si="263">D511+D512+D513-D510</f>
        <v>0</v>
      </c>
      <c r="E509" s="24">
        <f t="shared" si="263"/>
        <v>3230</v>
      </c>
      <c r="F509" s="24">
        <f t="shared" si="263"/>
        <v>0</v>
      </c>
      <c r="G509" s="24">
        <f t="shared" si="263"/>
        <v>0</v>
      </c>
      <c r="H509" s="25">
        <f t="shared" si="263"/>
        <v>0</v>
      </c>
      <c r="I509" s="3">
        <f t="shared" si="241"/>
        <v>3230</v>
      </c>
    </row>
    <row r="510" spans="1:9" hidden="1" x14ac:dyDescent="0.2">
      <c r="A510" s="32" t="s">
        <v>37</v>
      </c>
      <c r="B510" s="59"/>
      <c r="C510" s="24"/>
      <c r="D510" s="24"/>
      <c r="E510" s="24">
        <f t="shared" ref="E510:E513" si="264">C510+D510</f>
        <v>0</v>
      </c>
      <c r="F510" s="24"/>
      <c r="G510" s="24"/>
      <c r="H510" s="25"/>
      <c r="I510" s="3">
        <f t="shared" si="241"/>
        <v>0</v>
      </c>
    </row>
    <row r="511" spans="1:9" x14ac:dyDescent="0.2">
      <c r="A511" s="20" t="s">
        <v>38</v>
      </c>
      <c r="B511" s="61" t="s">
        <v>46</v>
      </c>
      <c r="C511" s="21">
        <v>496</v>
      </c>
      <c r="D511" s="21"/>
      <c r="E511" s="21">
        <f t="shared" si="264"/>
        <v>496</v>
      </c>
      <c r="F511" s="21"/>
      <c r="G511" s="21"/>
      <c r="H511" s="22"/>
      <c r="I511" s="3">
        <f t="shared" si="241"/>
        <v>496</v>
      </c>
    </row>
    <row r="512" spans="1:9" x14ac:dyDescent="0.2">
      <c r="A512" s="20" t="s">
        <v>40</v>
      </c>
      <c r="B512" s="61" t="s">
        <v>47</v>
      </c>
      <c r="C512" s="21">
        <v>2734</v>
      </c>
      <c r="D512" s="21"/>
      <c r="E512" s="21">
        <f t="shared" si="264"/>
        <v>2734</v>
      </c>
      <c r="F512" s="21"/>
      <c r="G512" s="21"/>
      <c r="H512" s="22"/>
      <c r="I512" s="3">
        <f t="shared" si="241"/>
        <v>2734</v>
      </c>
    </row>
    <row r="513" spans="1:9" hidden="1" x14ac:dyDescent="0.2">
      <c r="A513" s="20" t="s">
        <v>42</v>
      </c>
      <c r="B513" s="61" t="s">
        <v>48</v>
      </c>
      <c r="C513" s="21"/>
      <c r="D513" s="21"/>
      <c r="E513" s="21">
        <f t="shared" si="264"/>
        <v>0</v>
      </c>
      <c r="F513" s="21"/>
      <c r="G513" s="21"/>
      <c r="H513" s="22"/>
      <c r="I513" s="3">
        <f t="shared" si="241"/>
        <v>0</v>
      </c>
    </row>
    <row r="514" spans="1:9" hidden="1" x14ac:dyDescent="0.2">
      <c r="A514" s="31" t="s">
        <v>49</v>
      </c>
      <c r="B514" s="63" t="s">
        <v>50</v>
      </c>
      <c r="C514" s="24">
        <f>SUM(C518,C519,C520)</f>
        <v>0</v>
      </c>
      <c r="D514" s="24">
        <f t="shared" ref="D514:H514" si="265">SUM(D518,D519,D520)</f>
        <v>0</v>
      </c>
      <c r="E514" s="24">
        <f t="shared" si="265"/>
        <v>0</v>
      </c>
      <c r="F514" s="24">
        <f t="shared" si="265"/>
        <v>0</v>
      </c>
      <c r="G514" s="24">
        <f t="shared" si="265"/>
        <v>0</v>
      </c>
      <c r="H514" s="25">
        <f t="shared" si="265"/>
        <v>0</v>
      </c>
      <c r="I514" s="3">
        <f t="shared" si="241"/>
        <v>0</v>
      </c>
    </row>
    <row r="515" spans="1:9" hidden="1" x14ac:dyDescent="0.2">
      <c r="A515" s="82" t="s">
        <v>1</v>
      </c>
      <c r="B515" s="63"/>
      <c r="C515" s="24"/>
      <c r="D515" s="24"/>
      <c r="E515" s="24"/>
      <c r="F515" s="24"/>
      <c r="G515" s="24"/>
      <c r="H515" s="25"/>
      <c r="I515" s="3">
        <f t="shared" si="241"/>
        <v>0</v>
      </c>
    </row>
    <row r="516" spans="1:9" hidden="1" x14ac:dyDescent="0.2">
      <c r="A516" s="32" t="s">
        <v>36</v>
      </c>
      <c r="B516" s="59"/>
      <c r="C516" s="24">
        <f>C518+C519+C520-C517</f>
        <v>0</v>
      </c>
      <c r="D516" s="24">
        <f t="shared" ref="D516:H516" si="266">D518+D519+D520-D517</f>
        <v>0</v>
      </c>
      <c r="E516" s="24">
        <f t="shared" si="266"/>
        <v>0</v>
      </c>
      <c r="F516" s="24">
        <f t="shared" si="266"/>
        <v>0</v>
      </c>
      <c r="G516" s="24">
        <f t="shared" si="266"/>
        <v>0</v>
      </c>
      <c r="H516" s="25">
        <f t="shared" si="266"/>
        <v>0</v>
      </c>
      <c r="I516" s="3">
        <f t="shared" si="241"/>
        <v>0</v>
      </c>
    </row>
    <row r="517" spans="1:9" hidden="1" x14ac:dyDescent="0.2">
      <c r="A517" s="32" t="s">
        <v>37</v>
      </c>
      <c r="B517" s="59"/>
      <c r="C517" s="24"/>
      <c r="D517" s="24"/>
      <c r="E517" s="24">
        <f t="shared" ref="E517:E520" si="267">C517+D517</f>
        <v>0</v>
      </c>
      <c r="F517" s="24"/>
      <c r="G517" s="24"/>
      <c r="H517" s="25"/>
      <c r="I517" s="3">
        <f t="shared" si="241"/>
        <v>0</v>
      </c>
    </row>
    <row r="518" spans="1:9" hidden="1" x14ac:dyDescent="0.2">
      <c r="A518" s="20" t="s">
        <v>38</v>
      </c>
      <c r="B518" s="61" t="s">
        <v>51</v>
      </c>
      <c r="C518" s="21"/>
      <c r="D518" s="21"/>
      <c r="E518" s="21">
        <f t="shared" si="267"/>
        <v>0</v>
      </c>
      <c r="F518" s="21"/>
      <c r="G518" s="21"/>
      <c r="H518" s="22"/>
      <c r="I518" s="3">
        <f t="shared" si="241"/>
        <v>0</v>
      </c>
    </row>
    <row r="519" spans="1:9" hidden="1" x14ac:dyDescent="0.2">
      <c r="A519" s="20" t="s">
        <v>40</v>
      </c>
      <c r="B519" s="61" t="s">
        <v>52</v>
      </c>
      <c r="C519" s="21"/>
      <c r="D519" s="21"/>
      <c r="E519" s="21">
        <f t="shared" si="267"/>
        <v>0</v>
      </c>
      <c r="F519" s="21"/>
      <c r="G519" s="21"/>
      <c r="H519" s="22"/>
      <c r="I519" s="3">
        <f t="shared" si="241"/>
        <v>0</v>
      </c>
    </row>
    <row r="520" spans="1:9" hidden="1" x14ac:dyDescent="0.2">
      <c r="A520" s="20" t="s">
        <v>42</v>
      </c>
      <c r="B520" s="61" t="s">
        <v>53</v>
      </c>
      <c r="C520" s="21"/>
      <c r="D520" s="21"/>
      <c r="E520" s="21">
        <f t="shared" si="267"/>
        <v>0</v>
      </c>
      <c r="F520" s="21"/>
      <c r="G520" s="21"/>
      <c r="H520" s="22"/>
      <c r="I520" s="3">
        <f t="shared" si="241"/>
        <v>0</v>
      </c>
    </row>
    <row r="521" spans="1:9" hidden="1" x14ac:dyDescent="0.2">
      <c r="A521" s="83"/>
      <c r="B521" s="95"/>
      <c r="C521" s="21"/>
      <c r="D521" s="21"/>
      <c r="E521" s="21"/>
      <c r="F521" s="21"/>
      <c r="G521" s="21"/>
      <c r="H521" s="22"/>
      <c r="I521" s="3">
        <f t="shared" si="241"/>
        <v>0</v>
      </c>
    </row>
    <row r="522" spans="1:9" hidden="1" x14ac:dyDescent="0.2">
      <c r="A522" s="26" t="s">
        <v>54</v>
      </c>
      <c r="B522" s="63" t="s">
        <v>55</v>
      </c>
      <c r="C522" s="24"/>
      <c r="D522" s="24"/>
      <c r="E522" s="24">
        <f>C522+D522</f>
        <v>0</v>
      </c>
      <c r="F522" s="24"/>
      <c r="G522" s="24"/>
      <c r="H522" s="25"/>
      <c r="I522" s="3">
        <f t="shared" si="241"/>
        <v>0</v>
      </c>
    </row>
    <row r="523" spans="1:9" hidden="1" x14ac:dyDescent="0.2">
      <c r="A523" s="83"/>
      <c r="B523" s="95"/>
      <c r="C523" s="21"/>
      <c r="D523" s="21"/>
      <c r="E523" s="21"/>
      <c r="F523" s="21"/>
      <c r="G523" s="21"/>
      <c r="H523" s="22"/>
      <c r="I523" s="3">
        <f t="shared" si="241"/>
        <v>0</v>
      </c>
    </row>
    <row r="524" spans="1:9" hidden="1" x14ac:dyDescent="0.2">
      <c r="A524" s="26" t="s">
        <v>56</v>
      </c>
      <c r="B524" s="63"/>
      <c r="C524" s="24">
        <f t="shared" ref="C524:H524" si="268">C477-C495</f>
        <v>0</v>
      </c>
      <c r="D524" s="24">
        <f t="shared" si="268"/>
        <v>0</v>
      </c>
      <c r="E524" s="24">
        <f t="shared" si="268"/>
        <v>0</v>
      </c>
      <c r="F524" s="24">
        <f t="shared" si="268"/>
        <v>0</v>
      </c>
      <c r="G524" s="24">
        <f t="shared" si="268"/>
        <v>0</v>
      </c>
      <c r="H524" s="25">
        <f t="shared" si="268"/>
        <v>0</v>
      </c>
      <c r="I524" s="3">
        <f t="shared" si="241"/>
        <v>0</v>
      </c>
    </row>
    <row r="525" spans="1:9" s="6" customFormat="1" ht="25.5" x14ac:dyDescent="0.2">
      <c r="A525" s="77" t="s">
        <v>68</v>
      </c>
      <c r="B525" s="78"/>
      <c r="C525" s="79">
        <f>C526</f>
        <v>380</v>
      </c>
      <c r="D525" s="79">
        <f t="shared" ref="D525:H525" si="269">D526</f>
        <v>0</v>
      </c>
      <c r="E525" s="79">
        <f t="shared" si="269"/>
        <v>380</v>
      </c>
      <c r="F525" s="79">
        <f t="shared" si="269"/>
        <v>0</v>
      </c>
      <c r="G525" s="79">
        <f t="shared" si="269"/>
        <v>0</v>
      </c>
      <c r="H525" s="80">
        <f t="shared" si="269"/>
        <v>0</v>
      </c>
      <c r="I525" s="19">
        <f t="shared" si="241"/>
        <v>380</v>
      </c>
    </row>
    <row r="526" spans="1:9" x14ac:dyDescent="0.2">
      <c r="A526" s="33" t="s">
        <v>61</v>
      </c>
      <c r="B526" s="64"/>
      <c r="C526" s="34">
        <f t="shared" ref="C526:H526" si="270">SUM(C527,C528,C529,C530)</f>
        <v>380</v>
      </c>
      <c r="D526" s="34">
        <f t="shared" si="270"/>
        <v>0</v>
      </c>
      <c r="E526" s="34">
        <f t="shared" si="270"/>
        <v>380</v>
      </c>
      <c r="F526" s="34">
        <f t="shared" si="270"/>
        <v>0</v>
      </c>
      <c r="G526" s="34">
        <f t="shared" si="270"/>
        <v>0</v>
      </c>
      <c r="H526" s="35">
        <f t="shared" si="270"/>
        <v>0</v>
      </c>
      <c r="I526" s="3">
        <f t="shared" ref="I526:I589" si="271">SUM(E526:H526)</f>
        <v>380</v>
      </c>
    </row>
    <row r="527" spans="1:9" x14ac:dyDescent="0.2">
      <c r="A527" s="20" t="s">
        <v>6</v>
      </c>
      <c r="B527" s="48"/>
      <c r="C527" s="21">
        <v>380</v>
      </c>
      <c r="D527" s="21"/>
      <c r="E527" s="21">
        <f>SUM(C527,D527)</f>
        <v>380</v>
      </c>
      <c r="F527" s="21"/>
      <c r="G527" s="21"/>
      <c r="H527" s="22"/>
      <c r="I527" s="3">
        <f t="shared" si="271"/>
        <v>380</v>
      </c>
    </row>
    <row r="528" spans="1:9" hidden="1" x14ac:dyDescent="0.2">
      <c r="A528" s="20" t="s">
        <v>7</v>
      </c>
      <c r="B528" s="94"/>
      <c r="C528" s="21"/>
      <c r="D528" s="21"/>
      <c r="E528" s="21">
        <f t="shared" ref="E528:E529" si="272">SUM(C528,D528)</f>
        <v>0</v>
      </c>
      <c r="F528" s="21"/>
      <c r="G528" s="21"/>
      <c r="H528" s="22"/>
      <c r="I528" s="3">
        <f t="shared" si="271"/>
        <v>0</v>
      </c>
    </row>
    <row r="529" spans="1:9" ht="38.25" hidden="1" x14ac:dyDescent="0.2">
      <c r="A529" s="20" t="s">
        <v>8</v>
      </c>
      <c r="B529" s="48">
        <v>420269</v>
      </c>
      <c r="C529" s="21"/>
      <c r="D529" s="21"/>
      <c r="E529" s="21">
        <f t="shared" si="272"/>
        <v>0</v>
      </c>
      <c r="F529" s="21"/>
      <c r="G529" s="21"/>
      <c r="H529" s="22"/>
      <c r="I529" s="3">
        <f t="shared" si="271"/>
        <v>0</v>
      </c>
    </row>
    <row r="530" spans="1:9" ht="25.5" hidden="1" x14ac:dyDescent="0.2">
      <c r="A530" s="23" t="s">
        <v>9</v>
      </c>
      <c r="B530" s="49" t="s">
        <v>10</v>
      </c>
      <c r="C530" s="24">
        <f>SUM(C531,C535,C539)</f>
        <v>0</v>
      </c>
      <c r="D530" s="24">
        <f t="shared" ref="D530:H530" si="273">SUM(D531,D535,D539)</f>
        <v>0</v>
      </c>
      <c r="E530" s="24">
        <f t="shared" si="273"/>
        <v>0</v>
      </c>
      <c r="F530" s="24">
        <f t="shared" si="273"/>
        <v>0</v>
      </c>
      <c r="G530" s="24">
        <f t="shared" si="273"/>
        <v>0</v>
      </c>
      <c r="H530" s="25">
        <f t="shared" si="273"/>
        <v>0</v>
      </c>
      <c r="I530" s="3">
        <f t="shared" si="271"/>
        <v>0</v>
      </c>
    </row>
    <row r="531" spans="1:9" hidden="1" x14ac:dyDescent="0.2">
      <c r="A531" s="26" t="s">
        <v>11</v>
      </c>
      <c r="B531" s="50" t="s">
        <v>12</v>
      </c>
      <c r="C531" s="24">
        <f>SUM(C532:C534)</f>
        <v>0</v>
      </c>
      <c r="D531" s="24">
        <f t="shared" ref="D531:H531" si="274">SUM(D532:D534)</f>
        <v>0</v>
      </c>
      <c r="E531" s="24">
        <f t="shared" si="274"/>
        <v>0</v>
      </c>
      <c r="F531" s="24">
        <f t="shared" si="274"/>
        <v>0</v>
      </c>
      <c r="G531" s="24">
        <f t="shared" si="274"/>
        <v>0</v>
      </c>
      <c r="H531" s="25">
        <f t="shared" si="274"/>
        <v>0</v>
      </c>
      <c r="I531" s="3">
        <f t="shared" si="271"/>
        <v>0</v>
      </c>
    </row>
    <row r="532" spans="1:9" hidden="1" x14ac:dyDescent="0.2">
      <c r="A532" s="27" t="s">
        <v>13</v>
      </c>
      <c r="B532" s="51" t="s">
        <v>14</v>
      </c>
      <c r="C532" s="21"/>
      <c r="D532" s="21"/>
      <c r="E532" s="21">
        <f t="shared" ref="E532:E534" si="275">SUM(C532,D532)</f>
        <v>0</v>
      </c>
      <c r="F532" s="21"/>
      <c r="G532" s="21"/>
      <c r="H532" s="22"/>
      <c r="I532" s="3">
        <f t="shared" si="271"/>
        <v>0</v>
      </c>
    </row>
    <row r="533" spans="1:9" hidden="1" x14ac:dyDescent="0.2">
      <c r="A533" s="27" t="s">
        <v>15</v>
      </c>
      <c r="B533" s="52" t="s">
        <v>16</v>
      </c>
      <c r="C533" s="21"/>
      <c r="D533" s="21"/>
      <c r="E533" s="21">
        <f t="shared" si="275"/>
        <v>0</v>
      </c>
      <c r="F533" s="21"/>
      <c r="G533" s="21"/>
      <c r="H533" s="22"/>
      <c r="I533" s="3">
        <f t="shared" si="271"/>
        <v>0</v>
      </c>
    </row>
    <row r="534" spans="1:9" hidden="1" x14ac:dyDescent="0.2">
      <c r="A534" s="27" t="s">
        <v>17</v>
      </c>
      <c r="B534" s="52" t="s">
        <v>18</v>
      </c>
      <c r="C534" s="21"/>
      <c r="D534" s="21"/>
      <c r="E534" s="21">
        <f t="shared" si="275"/>
        <v>0</v>
      </c>
      <c r="F534" s="21"/>
      <c r="G534" s="21"/>
      <c r="H534" s="22"/>
      <c r="I534" s="3">
        <f t="shared" si="271"/>
        <v>0</v>
      </c>
    </row>
    <row r="535" spans="1:9" hidden="1" x14ac:dyDescent="0.2">
      <c r="A535" s="26" t="s">
        <v>19</v>
      </c>
      <c r="B535" s="53" t="s">
        <v>20</v>
      </c>
      <c r="C535" s="24">
        <f>SUM(C536:C538)</f>
        <v>0</v>
      </c>
      <c r="D535" s="24">
        <f t="shared" ref="D535:H535" si="276">SUM(D536:D538)</f>
        <v>0</v>
      </c>
      <c r="E535" s="24">
        <f t="shared" si="276"/>
        <v>0</v>
      </c>
      <c r="F535" s="24">
        <f t="shared" si="276"/>
        <v>0</v>
      </c>
      <c r="G535" s="24">
        <f t="shared" si="276"/>
        <v>0</v>
      </c>
      <c r="H535" s="25">
        <f t="shared" si="276"/>
        <v>0</v>
      </c>
      <c r="I535" s="3">
        <f t="shared" si="271"/>
        <v>0</v>
      </c>
    </row>
    <row r="536" spans="1:9" hidden="1" x14ac:dyDescent="0.2">
      <c r="A536" s="27" t="s">
        <v>13</v>
      </c>
      <c r="B536" s="52" t="s">
        <v>21</v>
      </c>
      <c r="C536" s="21"/>
      <c r="D536" s="21"/>
      <c r="E536" s="21">
        <f t="shared" ref="E536:E538" si="277">SUM(C536,D536)</f>
        <v>0</v>
      </c>
      <c r="F536" s="21"/>
      <c r="G536" s="21"/>
      <c r="H536" s="22"/>
      <c r="I536" s="3">
        <f t="shared" si="271"/>
        <v>0</v>
      </c>
    </row>
    <row r="537" spans="1:9" hidden="1" x14ac:dyDescent="0.2">
      <c r="A537" s="27" t="s">
        <v>15</v>
      </c>
      <c r="B537" s="52" t="s">
        <v>22</v>
      </c>
      <c r="C537" s="21"/>
      <c r="D537" s="21"/>
      <c r="E537" s="21">
        <f t="shared" si="277"/>
        <v>0</v>
      </c>
      <c r="F537" s="21"/>
      <c r="G537" s="21"/>
      <c r="H537" s="22"/>
      <c r="I537" s="3">
        <f t="shared" si="271"/>
        <v>0</v>
      </c>
    </row>
    <row r="538" spans="1:9" hidden="1" x14ac:dyDescent="0.2">
      <c r="A538" s="27" t="s">
        <v>17</v>
      </c>
      <c r="B538" s="52" t="s">
        <v>23</v>
      </c>
      <c r="C538" s="21"/>
      <c r="D538" s="21"/>
      <c r="E538" s="21">
        <f t="shared" si="277"/>
        <v>0</v>
      </c>
      <c r="F538" s="21"/>
      <c r="G538" s="21"/>
      <c r="H538" s="22"/>
      <c r="I538" s="3">
        <f t="shared" si="271"/>
        <v>0</v>
      </c>
    </row>
    <row r="539" spans="1:9" hidden="1" x14ac:dyDescent="0.2">
      <c r="A539" s="26" t="s">
        <v>24</v>
      </c>
      <c r="B539" s="53" t="s">
        <v>25</v>
      </c>
      <c r="C539" s="24">
        <f>SUM(C540:C542)</f>
        <v>0</v>
      </c>
      <c r="D539" s="24">
        <f t="shared" ref="D539:H539" si="278">SUM(D540:D542)</f>
        <v>0</v>
      </c>
      <c r="E539" s="24">
        <f t="shared" si="278"/>
        <v>0</v>
      </c>
      <c r="F539" s="24">
        <f t="shared" si="278"/>
        <v>0</v>
      </c>
      <c r="G539" s="24">
        <f t="shared" si="278"/>
        <v>0</v>
      </c>
      <c r="H539" s="25">
        <f t="shared" si="278"/>
        <v>0</v>
      </c>
      <c r="I539" s="3">
        <f t="shared" si="271"/>
        <v>0</v>
      </c>
    </row>
    <row r="540" spans="1:9" hidden="1" x14ac:dyDescent="0.2">
      <c r="A540" s="27" t="s">
        <v>13</v>
      </c>
      <c r="B540" s="52" t="s">
        <v>26</v>
      </c>
      <c r="C540" s="21"/>
      <c r="D540" s="21"/>
      <c r="E540" s="21">
        <f t="shared" ref="E540:E542" si="279">SUM(C540,D540)</f>
        <v>0</v>
      </c>
      <c r="F540" s="21"/>
      <c r="G540" s="21"/>
      <c r="H540" s="22"/>
      <c r="I540" s="3">
        <f t="shared" si="271"/>
        <v>0</v>
      </c>
    </row>
    <row r="541" spans="1:9" hidden="1" x14ac:dyDescent="0.2">
      <c r="A541" s="27" t="s">
        <v>15</v>
      </c>
      <c r="B541" s="52" t="s">
        <v>27</v>
      </c>
      <c r="C541" s="21"/>
      <c r="D541" s="21"/>
      <c r="E541" s="21">
        <f t="shared" si="279"/>
        <v>0</v>
      </c>
      <c r="F541" s="21"/>
      <c r="G541" s="21"/>
      <c r="H541" s="22"/>
      <c r="I541" s="3">
        <f t="shared" si="271"/>
        <v>0</v>
      </c>
    </row>
    <row r="542" spans="1:9" hidden="1" x14ac:dyDescent="0.2">
      <c r="A542" s="27" t="s">
        <v>17</v>
      </c>
      <c r="B542" s="52" t="s">
        <v>28</v>
      </c>
      <c r="C542" s="21"/>
      <c r="D542" s="21"/>
      <c r="E542" s="21">
        <f t="shared" si="279"/>
        <v>0</v>
      </c>
      <c r="F542" s="21"/>
      <c r="G542" s="21"/>
      <c r="H542" s="22"/>
      <c r="I542" s="3">
        <f t="shared" si="271"/>
        <v>0</v>
      </c>
    </row>
    <row r="543" spans="1:9" x14ac:dyDescent="0.2">
      <c r="A543" s="33" t="s">
        <v>80</v>
      </c>
      <c r="B543" s="64"/>
      <c r="C543" s="34">
        <f>SUM(C544,C547,C570)</f>
        <v>380</v>
      </c>
      <c r="D543" s="34">
        <f t="shared" ref="D543:H543" si="280">SUM(D544,D547,D570)</f>
        <v>0</v>
      </c>
      <c r="E543" s="34">
        <f t="shared" si="280"/>
        <v>380</v>
      </c>
      <c r="F543" s="34">
        <f t="shared" si="280"/>
        <v>0</v>
      </c>
      <c r="G543" s="34">
        <f t="shared" si="280"/>
        <v>0</v>
      </c>
      <c r="H543" s="35">
        <f t="shared" si="280"/>
        <v>0</v>
      </c>
      <c r="I543" s="3">
        <f t="shared" si="271"/>
        <v>380</v>
      </c>
    </row>
    <row r="544" spans="1:9" hidden="1" x14ac:dyDescent="0.2">
      <c r="A544" s="31" t="s">
        <v>30</v>
      </c>
      <c r="B544" s="55">
        <v>20</v>
      </c>
      <c r="C544" s="24">
        <f>SUM(C545)</f>
        <v>0</v>
      </c>
      <c r="D544" s="24">
        <f t="shared" ref="D544:H544" si="281">SUM(D545)</f>
        <v>0</v>
      </c>
      <c r="E544" s="24">
        <f t="shared" si="281"/>
        <v>0</v>
      </c>
      <c r="F544" s="24">
        <f t="shared" si="281"/>
        <v>0</v>
      </c>
      <c r="G544" s="24">
        <f t="shared" si="281"/>
        <v>0</v>
      </c>
      <c r="H544" s="25">
        <f t="shared" si="281"/>
        <v>0</v>
      </c>
      <c r="I544" s="3">
        <f t="shared" si="271"/>
        <v>0</v>
      </c>
    </row>
    <row r="545" spans="1:9" hidden="1" x14ac:dyDescent="0.2">
      <c r="A545" s="27" t="s">
        <v>31</v>
      </c>
      <c r="B545" s="56" t="s">
        <v>32</v>
      </c>
      <c r="C545" s="21"/>
      <c r="D545" s="21"/>
      <c r="E545" s="21">
        <f>C545+D545</f>
        <v>0</v>
      </c>
      <c r="F545" s="21"/>
      <c r="G545" s="21"/>
      <c r="H545" s="22"/>
      <c r="I545" s="3">
        <f t="shared" si="271"/>
        <v>0</v>
      </c>
    </row>
    <row r="546" spans="1:9" hidden="1" x14ac:dyDescent="0.2">
      <c r="A546" s="27"/>
      <c r="B546" s="51"/>
      <c r="C546" s="21"/>
      <c r="D546" s="21"/>
      <c r="E546" s="21"/>
      <c r="F546" s="21"/>
      <c r="G546" s="21"/>
      <c r="H546" s="22"/>
      <c r="I546" s="3">
        <f t="shared" si="271"/>
        <v>0</v>
      </c>
    </row>
    <row r="547" spans="1:9" ht="25.5" x14ac:dyDescent="0.2">
      <c r="A547" s="31" t="s">
        <v>33</v>
      </c>
      <c r="B547" s="57">
        <v>58</v>
      </c>
      <c r="C547" s="24">
        <f>SUM(C548,C555,C562)</f>
        <v>380</v>
      </c>
      <c r="D547" s="24">
        <f t="shared" ref="D547:H547" si="282">SUM(D548,D555,D562)</f>
        <v>0</v>
      </c>
      <c r="E547" s="24">
        <f t="shared" si="282"/>
        <v>380</v>
      </c>
      <c r="F547" s="24">
        <f t="shared" si="282"/>
        <v>0</v>
      </c>
      <c r="G547" s="24">
        <f t="shared" si="282"/>
        <v>0</v>
      </c>
      <c r="H547" s="25">
        <f t="shared" si="282"/>
        <v>0</v>
      </c>
      <c r="I547" s="3">
        <f t="shared" si="271"/>
        <v>380</v>
      </c>
    </row>
    <row r="548" spans="1:9" hidden="1" x14ac:dyDescent="0.2">
      <c r="A548" s="31" t="s">
        <v>34</v>
      </c>
      <c r="B548" s="58" t="s">
        <v>35</v>
      </c>
      <c r="C548" s="24">
        <f>SUM(C552,C553,C554)</f>
        <v>0</v>
      </c>
      <c r="D548" s="24">
        <f t="shared" ref="D548:H548" si="283">SUM(D552,D553,D554)</f>
        <v>0</v>
      </c>
      <c r="E548" s="24">
        <f t="shared" si="283"/>
        <v>0</v>
      </c>
      <c r="F548" s="24">
        <f t="shared" si="283"/>
        <v>0</v>
      </c>
      <c r="G548" s="24">
        <f t="shared" si="283"/>
        <v>0</v>
      </c>
      <c r="H548" s="25">
        <f t="shared" si="283"/>
        <v>0</v>
      </c>
      <c r="I548" s="3">
        <f t="shared" si="271"/>
        <v>0</v>
      </c>
    </row>
    <row r="549" spans="1:9" hidden="1" x14ac:dyDescent="0.2">
      <c r="A549" s="32" t="s">
        <v>1</v>
      </c>
      <c r="B549" s="59"/>
      <c r="C549" s="24"/>
      <c r="D549" s="24"/>
      <c r="E549" s="24"/>
      <c r="F549" s="24"/>
      <c r="G549" s="24"/>
      <c r="H549" s="25"/>
      <c r="I549" s="3">
        <f t="shared" si="271"/>
        <v>0</v>
      </c>
    </row>
    <row r="550" spans="1:9" hidden="1" x14ac:dyDescent="0.2">
      <c r="A550" s="32" t="s">
        <v>36</v>
      </c>
      <c r="B550" s="59"/>
      <c r="C550" s="24">
        <f>C552+C553+C554-C551</f>
        <v>0</v>
      </c>
      <c r="D550" s="24">
        <f t="shared" ref="D550:H550" si="284">D552+D553+D554-D551</f>
        <v>0</v>
      </c>
      <c r="E550" s="24">
        <f t="shared" si="284"/>
        <v>0</v>
      </c>
      <c r="F550" s="24">
        <f t="shared" si="284"/>
        <v>0</v>
      </c>
      <c r="G550" s="24">
        <f t="shared" si="284"/>
        <v>0</v>
      </c>
      <c r="H550" s="25">
        <f t="shared" si="284"/>
        <v>0</v>
      </c>
      <c r="I550" s="3">
        <f t="shared" si="271"/>
        <v>0</v>
      </c>
    </row>
    <row r="551" spans="1:9" hidden="1" x14ac:dyDescent="0.2">
      <c r="A551" s="32" t="s">
        <v>37</v>
      </c>
      <c r="B551" s="59"/>
      <c r="C551" s="24"/>
      <c r="D551" s="24"/>
      <c r="E551" s="24">
        <f t="shared" ref="E551:E554" si="285">C551+D551</f>
        <v>0</v>
      </c>
      <c r="F551" s="24"/>
      <c r="G551" s="24"/>
      <c r="H551" s="25"/>
      <c r="I551" s="3">
        <f t="shared" si="271"/>
        <v>0</v>
      </c>
    </row>
    <row r="552" spans="1:9" hidden="1" x14ac:dyDescent="0.2">
      <c r="A552" s="20" t="s">
        <v>38</v>
      </c>
      <c r="B552" s="60" t="s">
        <v>39</v>
      </c>
      <c r="C552" s="21"/>
      <c r="D552" s="21"/>
      <c r="E552" s="21">
        <f t="shared" si="285"/>
        <v>0</v>
      </c>
      <c r="F552" s="21"/>
      <c r="G552" s="21"/>
      <c r="H552" s="22"/>
      <c r="I552" s="3">
        <f t="shared" si="271"/>
        <v>0</v>
      </c>
    </row>
    <row r="553" spans="1:9" hidden="1" x14ac:dyDescent="0.2">
      <c r="A553" s="20" t="s">
        <v>40</v>
      </c>
      <c r="B553" s="60" t="s">
        <v>41</v>
      </c>
      <c r="C553" s="21"/>
      <c r="D553" s="21"/>
      <c r="E553" s="21">
        <f t="shared" si="285"/>
        <v>0</v>
      </c>
      <c r="F553" s="21"/>
      <c r="G553" s="21"/>
      <c r="H553" s="22"/>
      <c r="I553" s="3">
        <f t="shared" si="271"/>
        <v>0</v>
      </c>
    </row>
    <row r="554" spans="1:9" hidden="1" x14ac:dyDescent="0.2">
      <c r="A554" s="20" t="s">
        <v>42</v>
      </c>
      <c r="B554" s="61" t="s">
        <v>43</v>
      </c>
      <c r="C554" s="21"/>
      <c r="D554" s="21"/>
      <c r="E554" s="21">
        <f t="shared" si="285"/>
        <v>0</v>
      </c>
      <c r="F554" s="21"/>
      <c r="G554" s="21"/>
      <c r="H554" s="22"/>
      <c r="I554" s="3">
        <f t="shared" si="271"/>
        <v>0</v>
      </c>
    </row>
    <row r="555" spans="1:9" x14ac:dyDescent="0.2">
      <c r="A555" s="31" t="s">
        <v>44</v>
      </c>
      <c r="B555" s="62" t="s">
        <v>45</v>
      </c>
      <c r="C555" s="24">
        <f>SUM(C559,C560,C561)</f>
        <v>380</v>
      </c>
      <c r="D555" s="24">
        <f t="shared" ref="D555:H555" si="286">SUM(D559,D560,D561)</f>
        <v>0</v>
      </c>
      <c r="E555" s="24">
        <f t="shared" si="286"/>
        <v>380</v>
      </c>
      <c r="F555" s="24">
        <f t="shared" si="286"/>
        <v>0</v>
      </c>
      <c r="G555" s="24">
        <f t="shared" si="286"/>
        <v>0</v>
      </c>
      <c r="H555" s="25">
        <f t="shared" si="286"/>
        <v>0</v>
      </c>
      <c r="I555" s="3">
        <f t="shared" si="271"/>
        <v>380</v>
      </c>
    </row>
    <row r="556" spans="1:9" hidden="1" x14ac:dyDescent="0.2">
      <c r="A556" s="82" t="s">
        <v>1</v>
      </c>
      <c r="B556" s="62"/>
      <c r="C556" s="24"/>
      <c r="D556" s="24"/>
      <c r="E556" s="24"/>
      <c r="F556" s="24"/>
      <c r="G556" s="24"/>
      <c r="H556" s="25"/>
      <c r="I556" s="3">
        <f t="shared" si="271"/>
        <v>0</v>
      </c>
    </row>
    <row r="557" spans="1:9" x14ac:dyDescent="0.2">
      <c r="A557" s="32" t="s">
        <v>36</v>
      </c>
      <c r="B557" s="59"/>
      <c r="C557" s="24">
        <f>C559+C560+C561-C558</f>
        <v>332</v>
      </c>
      <c r="D557" s="24">
        <f t="shared" ref="D557:H557" si="287">D559+D560+D561-D558</f>
        <v>0</v>
      </c>
      <c r="E557" s="24">
        <f t="shared" si="287"/>
        <v>332</v>
      </c>
      <c r="F557" s="24">
        <f t="shared" si="287"/>
        <v>0</v>
      </c>
      <c r="G557" s="24">
        <f t="shared" si="287"/>
        <v>0</v>
      </c>
      <c r="H557" s="25">
        <f t="shared" si="287"/>
        <v>0</v>
      </c>
      <c r="I557" s="3">
        <f t="shared" si="271"/>
        <v>332</v>
      </c>
    </row>
    <row r="558" spans="1:9" x14ac:dyDescent="0.2">
      <c r="A558" s="32" t="s">
        <v>37</v>
      </c>
      <c r="B558" s="59"/>
      <c r="C558" s="24">
        <v>48</v>
      </c>
      <c r="D558" s="24"/>
      <c r="E558" s="24">
        <f t="shared" ref="E558:E561" si="288">C558+D558</f>
        <v>48</v>
      </c>
      <c r="F558" s="24"/>
      <c r="G558" s="24"/>
      <c r="H558" s="25"/>
      <c r="I558" s="3">
        <f t="shared" si="271"/>
        <v>48</v>
      </c>
    </row>
    <row r="559" spans="1:9" x14ac:dyDescent="0.2">
      <c r="A559" s="20" t="s">
        <v>38</v>
      </c>
      <c r="B559" s="61" t="s">
        <v>46</v>
      </c>
      <c r="C559" s="21">
        <v>58</v>
      </c>
      <c r="D559" s="21"/>
      <c r="E559" s="21">
        <f t="shared" si="288"/>
        <v>58</v>
      </c>
      <c r="F559" s="21"/>
      <c r="G559" s="21"/>
      <c r="H559" s="22"/>
      <c r="I559" s="3">
        <f t="shared" si="271"/>
        <v>58</v>
      </c>
    </row>
    <row r="560" spans="1:9" x14ac:dyDescent="0.2">
      <c r="A560" s="20" t="s">
        <v>40</v>
      </c>
      <c r="B560" s="61" t="s">
        <v>47</v>
      </c>
      <c r="C560" s="21">
        <v>322</v>
      </c>
      <c r="D560" s="21"/>
      <c r="E560" s="21">
        <f t="shared" si="288"/>
        <v>322</v>
      </c>
      <c r="F560" s="21"/>
      <c r="G560" s="21"/>
      <c r="H560" s="22"/>
      <c r="I560" s="3">
        <f t="shared" si="271"/>
        <v>322</v>
      </c>
    </row>
    <row r="561" spans="1:9" hidden="1" x14ac:dyDescent="0.2">
      <c r="A561" s="20" t="s">
        <v>42</v>
      </c>
      <c r="B561" s="61" t="s">
        <v>48</v>
      </c>
      <c r="C561" s="21"/>
      <c r="D561" s="21"/>
      <c r="E561" s="21">
        <f t="shared" si="288"/>
        <v>0</v>
      </c>
      <c r="F561" s="21"/>
      <c r="G561" s="21"/>
      <c r="H561" s="22"/>
      <c r="I561" s="3">
        <f t="shared" si="271"/>
        <v>0</v>
      </c>
    </row>
    <row r="562" spans="1:9" hidden="1" x14ac:dyDescent="0.2">
      <c r="A562" s="31" t="s">
        <v>49</v>
      </c>
      <c r="B562" s="63" t="s">
        <v>50</v>
      </c>
      <c r="C562" s="24">
        <f>SUM(C566,C567,C568)</f>
        <v>0</v>
      </c>
      <c r="D562" s="24">
        <f t="shared" ref="D562:H562" si="289">SUM(D566,D567,D568)</f>
        <v>0</v>
      </c>
      <c r="E562" s="24">
        <f t="shared" si="289"/>
        <v>0</v>
      </c>
      <c r="F562" s="24">
        <f t="shared" si="289"/>
        <v>0</v>
      </c>
      <c r="G562" s="24">
        <f t="shared" si="289"/>
        <v>0</v>
      </c>
      <c r="H562" s="25">
        <f t="shared" si="289"/>
        <v>0</v>
      </c>
      <c r="I562" s="3">
        <f t="shared" si="271"/>
        <v>0</v>
      </c>
    </row>
    <row r="563" spans="1:9" hidden="1" x14ac:dyDescent="0.2">
      <c r="A563" s="82" t="s">
        <v>1</v>
      </c>
      <c r="B563" s="63"/>
      <c r="C563" s="24"/>
      <c r="D563" s="24"/>
      <c r="E563" s="24"/>
      <c r="F563" s="24"/>
      <c r="G563" s="24"/>
      <c r="H563" s="25"/>
      <c r="I563" s="3">
        <f t="shared" si="271"/>
        <v>0</v>
      </c>
    </row>
    <row r="564" spans="1:9" hidden="1" x14ac:dyDescent="0.2">
      <c r="A564" s="32" t="s">
        <v>36</v>
      </c>
      <c r="B564" s="59"/>
      <c r="C564" s="24">
        <f>C566+C567+C568-C565</f>
        <v>0</v>
      </c>
      <c r="D564" s="24">
        <f t="shared" ref="D564:H564" si="290">D566+D567+D568-D565</f>
        <v>0</v>
      </c>
      <c r="E564" s="24">
        <f t="shared" si="290"/>
        <v>0</v>
      </c>
      <c r="F564" s="24">
        <f t="shared" si="290"/>
        <v>0</v>
      </c>
      <c r="G564" s="24">
        <f t="shared" si="290"/>
        <v>0</v>
      </c>
      <c r="H564" s="25">
        <f t="shared" si="290"/>
        <v>0</v>
      </c>
      <c r="I564" s="3">
        <f t="shared" si="271"/>
        <v>0</v>
      </c>
    </row>
    <row r="565" spans="1:9" hidden="1" x14ac:dyDescent="0.2">
      <c r="A565" s="32" t="s">
        <v>37</v>
      </c>
      <c r="B565" s="59"/>
      <c r="C565" s="24"/>
      <c r="D565" s="24"/>
      <c r="E565" s="24">
        <f t="shared" ref="E565:E568" si="291">C565+D565</f>
        <v>0</v>
      </c>
      <c r="F565" s="24"/>
      <c r="G565" s="24"/>
      <c r="H565" s="25"/>
      <c r="I565" s="3">
        <f t="shared" si="271"/>
        <v>0</v>
      </c>
    </row>
    <row r="566" spans="1:9" hidden="1" x14ac:dyDescent="0.2">
      <c r="A566" s="20" t="s">
        <v>38</v>
      </c>
      <c r="B566" s="61" t="s">
        <v>51</v>
      </c>
      <c r="C566" s="21"/>
      <c r="D566" s="21"/>
      <c r="E566" s="21">
        <f t="shared" si="291"/>
        <v>0</v>
      </c>
      <c r="F566" s="21"/>
      <c r="G566" s="21"/>
      <c r="H566" s="22"/>
      <c r="I566" s="3">
        <f t="shared" si="271"/>
        <v>0</v>
      </c>
    </row>
    <row r="567" spans="1:9" hidden="1" x14ac:dyDescent="0.2">
      <c r="A567" s="20" t="s">
        <v>40</v>
      </c>
      <c r="B567" s="61" t="s">
        <v>52</v>
      </c>
      <c r="C567" s="21"/>
      <c r="D567" s="21"/>
      <c r="E567" s="21">
        <f t="shared" si="291"/>
        <v>0</v>
      </c>
      <c r="F567" s="21"/>
      <c r="G567" s="21"/>
      <c r="H567" s="22"/>
      <c r="I567" s="3">
        <f t="shared" si="271"/>
        <v>0</v>
      </c>
    </row>
    <row r="568" spans="1:9" hidden="1" x14ac:dyDescent="0.2">
      <c r="A568" s="20" t="s">
        <v>42</v>
      </c>
      <c r="B568" s="61" t="s">
        <v>53</v>
      </c>
      <c r="C568" s="21"/>
      <c r="D568" s="21"/>
      <c r="E568" s="21">
        <f t="shared" si="291"/>
        <v>0</v>
      </c>
      <c r="F568" s="21"/>
      <c r="G568" s="21"/>
      <c r="H568" s="22"/>
      <c r="I568" s="3">
        <f t="shared" si="271"/>
        <v>0</v>
      </c>
    </row>
    <row r="569" spans="1:9" hidden="1" x14ac:dyDescent="0.2">
      <c r="A569" s="83"/>
      <c r="B569" s="95"/>
      <c r="C569" s="21"/>
      <c r="D569" s="21"/>
      <c r="E569" s="21"/>
      <c r="F569" s="21"/>
      <c r="G569" s="21"/>
      <c r="H569" s="22"/>
      <c r="I569" s="3">
        <f t="shared" si="271"/>
        <v>0</v>
      </c>
    </row>
    <row r="570" spans="1:9" hidden="1" x14ac:dyDescent="0.2">
      <c r="A570" s="26" t="s">
        <v>54</v>
      </c>
      <c r="B570" s="63" t="s">
        <v>55</v>
      </c>
      <c r="C570" s="24"/>
      <c r="D570" s="24"/>
      <c r="E570" s="24">
        <f>C570+D570</f>
        <v>0</v>
      </c>
      <c r="F570" s="24"/>
      <c r="G570" s="24"/>
      <c r="H570" s="25"/>
      <c r="I570" s="3">
        <f t="shared" si="271"/>
        <v>0</v>
      </c>
    </row>
    <row r="571" spans="1:9" hidden="1" x14ac:dyDescent="0.2">
      <c r="A571" s="83"/>
      <c r="B571" s="95"/>
      <c r="C571" s="21"/>
      <c r="D571" s="21"/>
      <c r="E571" s="21"/>
      <c r="F571" s="21"/>
      <c r="G571" s="21"/>
      <c r="H571" s="22"/>
      <c r="I571" s="3">
        <f t="shared" si="271"/>
        <v>0</v>
      </c>
    </row>
    <row r="572" spans="1:9" hidden="1" x14ac:dyDescent="0.2">
      <c r="A572" s="26" t="s">
        <v>56</v>
      </c>
      <c r="B572" s="63"/>
      <c r="C572" s="24">
        <f t="shared" ref="C572:H572" si="292">C525-C543</f>
        <v>0</v>
      </c>
      <c r="D572" s="24">
        <f t="shared" si="292"/>
        <v>0</v>
      </c>
      <c r="E572" s="24">
        <f t="shared" si="292"/>
        <v>0</v>
      </c>
      <c r="F572" s="24">
        <f t="shared" si="292"/>
        <v>0</v>
      </c>
      <c r="G572" s="24">
        <f t="shared" si="292"/>
        <v>0</v>
      </c>
      <c r="H572" s="25">
        <f t="shared" si="292"/>
        <v>0</v>
      </c>
      <c r="I572" s="3">
        <f t="shared" si="271"/>
        <v>0</v>
      </c>
    </row>
    <row r="573" spans="1:9" hidden="1" x14ac:dyDescent="0.2">
      <c r="A573" s="81"/>
      <c r="B573" s="95"/>
      <c r="C573" s="21"/>
      <c r="D573" s="21"/>
      <c r="E573" s="21"/>
      <c r="F573" s="21"/>
      <c r="G573" s="21"/>
      <c r="H573" s="22"/>
      <c r="I573" s="3">
        <f t="shared" si="271"/>
        <v>0</v>
      </c>
    </row>
    <row r="574" spans="1:9" s="6" customFormat="1" x14ac:dyDescent="0.2">
      <c r="A574" s="77" t="s">
        <v>69</v>
      </c>
      <c r="B574" s="78"/>
      <c r="C574" s="79">
        <f>C575</f>
        <v>390</v>
      </c>
      <c r="D574" s="79">
        <f t="shared" ref="D574:H574" si="293">D575</f>
        <v>0</v>
      </c>
      <c r="E574" s="79">
        <f t="shared" si="293"/>
        <v>390</v>
      </c>
      <c r="F574" s="79">
        <f t="shared" si="293"/>
        <v>0</v>
      </c>
      <c r="G574" s="79">
        <f t="shared" si="293"/>
        <v>0</v>
      </c>
      <c r="H574" s="80">
        <f t="shared" si="293"/>
        <v>0</v>
      </c>
      <c r="I574" s="19">
        <f t="shared" si="271"/>
        <v>390</v>
      </c>
    </row>
    <row r="575" spans="1:9" x14ac:dyDescent="0.2">
      <c r="A575" s="33" t="s">
        <v>61</v>
      </c>
      <c r="B575" s="64"/>
      <c r="C575" s="34">
        <f t="shared" ref="C575:H575" si="294">SUM(C576,C577,C578,C579)</f>
        <v>390</v>
      </c>
      <c r="D575" s="34">
        <f t="shared" si="294"/>
        <v>0</v>
      </c>
      <c r="E575" s="34">
        <f t="shared" si="294"/>
        <v>390</v>
      </c>
      <c r="F575" s="34">
        <f t="shared" si="294"/>
        <v>0</v>
      </c>
      <c r="G575" s="34">
        <f t="shared" si="294"/>
        <v>0</v>
      </c>
      <c r="H575" s="35">
        <f t="shared" si="294"/>
        <v>0</v>
      </c>
      <c r="I575" s="3">
        <f t="shared" si="271"/>
        <v>390</v>
      </c>
    </row>
    <row r="576" spans="1:9" x14ac:dyDescent="0.2">
      <c r="A576" s="20" t="s">
        <v>6</v>
      </c>
      <c r="B576" s="48"/>
      <c r="C576" s="21">
        <v>390</v>
      </c>
      <c r="D576" s="21"/>
      <c r="E576" s="21">
        <f>SUM(C576,D576)</f>
        <v>390</v>
      </c>
      <c r="F576" s="21"/>
      <c r="G576" s="21"/>
      <c r="H576" s="22"/>
      <c r="I576" s="3">
        <f t="shared" si="271"/>
        <v>390</v>
      </c>
    </row>
    <row r="577" spans="1:9" hidden="1" x14ac:dyDescent="0.2">
      <c r="A577" s="20" t="s">
        <v>7</v>
      </c>
      <c r="B577" s="94"/>
      <c r="C577" s="21"/>
      <c r="D577" s="21"/>
      <c r="E577" s="21">
        <f t="shared" ref="E577:E578" si="295">SUM(C577,D577)</f>
        <v>0</v>
      </c>
      <c r="F577" s="21"/>
      <c r="G577" s="21"/>
      <c r="H577" s="22"/>
      <c r="I577" s="3">
        <f t="shared" si="271"/>
        <v>0</v>
      </c>
    </row>
    <row r="578" spans="1:9" ht="38.25" hidden="1" x14ac:dyDescent="0.2">
      <c r="A578" s="20" t="s">
        <v>8</v>
      </c>
      <c r="B578" s="48">
        <v>420269</v>
      </c>
      <c r="C578" s="21"/>
      <c r="D578" s="21"/>
      <c r="E578" s="21">
        <f t="shared" si="295"/>
        <v>0</v>
      </c>
      <c r="F578" s="21"/>
      <c r="G578" s="21"/>
      <c r="H578" s="22"/>
      <c r="I578" s="3">
        <f t="shared" si="271"/>
        <v>0</v>
      </c>
    </row>
    <row r="579" spans="1:9" ht="25.5" hidden="1" x14ac:dyDescent="0.2">
      <c r="A579" s="23" t="s">
        <v>9</v>
      </c>
      <c r="B579" s="49" t="s">
        <v>10</v>
      </c>
      <c r="C579" s="24">
        <f>SUM(C580,C584,C588)</f>
        <v>0</v>
      </c>
      <c r="D579" s="24">
        <f t="shared" ref="D579:H579" si="296">SUM(D580,D584,D588)</f>
        <v>0</v>
      </c>
      <c r="E579" s="24">
        <f t="shared" si="296"/>
        <v>0</v>
      </c>
      <c r="F579" s="24">
        <f t="shared" si="296"/>
        <v>0</v>
      </c>
      <c r="G579" s="24">
        <f t="shared" si="296"/>
        <v>0</v>
      </c>
      <c r="H579" s="25">
        <f t="shared" si="296"/>
        <v>0</v>
      </c>
      <c r="I579" s="3">
        <f t="shared" si="271"/>
        <v>0</v>
      </c>
    </row>
    <row r="580" spans="1:9" hidden="1" x14ac:dyDescent="0.2">
      <c r="A580" s="26" t="s">
        <v>11</v>
      </c>
      <c r="B580" s="50" t="s">
        <v>12</v>
      </c>
      <c r="C580" s="24">
        <f>SUM(C581:C583)</f>
        <v>0</v>
      </c>
      <c r="D580" s="24">
        <f t="shared" ref="D580:H580" si="297">SUM(D581:D583)</f>
        <v>0</v>
      </c>
      <c r="E580" s="24">
        <f t="shared" si="297"/>
        <v>0</v>
      </c>
      <c r="F580" s="24">
        <f t="shared" si="297"/>
        <v>0</v>
      </c>
      <c r="G580" s="24">
        <f t="shared" si="297"/>
        <v>0</v>
      </c>
      <c r="H580" s="25">
        <f t="shared" si="297"/>
        <v>0</v>
      </c>
      <c r="I580" s="3">
        <f t="shared" si="271"/>
        <v>0</v>
      </c>
    </row>
    <row r="581" spans="1:9" hidden="1" x14ac:dyDescent="0.2">
      <c r="A581" s="27" t="s">
        <v>13</v>
      </c>
      <c r="B581" s="51" t="s">
        <v>14</v>
      </c>
      <c r="C581" s="21"/>
      <c r="D581" s="21"/>
      <c r="E581" s="21">
        <f t="shared" ref="E581:E583" si="298">SUM(C581,D581)</f>
        <v>0</v>
      </c>
      <c r="F581" s="21"/>
      <c r="G581" s="21"/>
      <c r="H581" s="22"/>
      <c r="I581" s="3">
        <f t="shared" si="271"/>
        <v>0</v>
      </c>
    </row>
    <row r="582" spans="1:9" hidden="1" x14ac:dyDescent="0.2">
      <c r="A582" s="27" t="s">
        <v>15</v>
      </c>
      <c r="B582" s="52" t="s">
        <v>16</v>
      </c>
      <c r="C582" s="21"/>
      <c r="D582" s="21"/>
      <c r="E582" s="21">
        <f t="shared" si="298"/>
        <v>0</v>
      </c>
      <c r="F582" s="21"/>
      <c r="G582" s="21"/>
      <c r="H582" s="22"/>
      <c r="I582" s="3">
        <f t="shared" si="271"/>
        <v>0</v>
      </c>
    </row>
    <row r="583" spans="1:9" hidden="1" x14ac:dyDescent="0.2">
      <c r="A583" s="27" t="s">
        <v>17</v>
      </c>
      <c r="B583" s="52" t="s">
        <v>18</v>
      </c>
      <c r="C583" s="21"/>
      <c r="D583" s="21"/>
      <c r="E583" s="21">
        <f t="shared" si="298"/>
        <v>0</v>
      </c>
      <c r="F583" s="21"/>
      <c r="G583" s="21"/>
      <c r="H583" s="22"/>
      <c r="I583" s="3">
        <f t="shared" si="271"/>
        <v>0</v>
      </c>
    </row>
    <row r="584" spans="1:9" hidden="1" x14ac:dyDescent="0.2">
      <c r="A584" s="26" t="s">
        <v>19</v>
      </c>
      <c r="B584" s="53" t="s">
        <v>20</v>
      </c>
      <c r="C584" s="24">
        <f>SUM(C585:C587)</f>
        <v>0</v>
      </c>
      <c r="D584" s="24">
        <f t="shared" ref="D584:H584" si="299">SUM(D585:D587)</f>
        <v>0</v>
      </c>
      <c r="E584" s="24">
        <f t="shared" si="299"/>
        <v>0</v>
      </c>
      <c r="F584" s="24">
        <f t="shared" si="299"/>
        <v>0</v>
      </c>
      <c r="G584" s="24">
        <f t="shared" si="299"/>
        <v>0</v>
      </c>
      <c r="H584" s="25">
        <f t="shared" si="299"/>
        <v>0</v>
      </c>
      <c r="I584" s="3">
        <f t="shared" si="271"/>
        <v>0</v>
      </c>
    </row>
    <row r="585" spans="1:9" hidden="1" x14ac:dyDescent="0.2">
      <c r="A585" s="27" t="s">
        <v>13</v>
      </c>
      <c r="B585" s="52" t="s">
        <v>21</v>
      </c>
      <c r="C585" s="21"/>
      <c r="D585" s="21"/>
      <c r="E585" s="21">
        <f t="shared" ref="E585:E587" si="300">SUM(C585,D585)</f>
        <v>0</v>
      </c>
      <c r="F585" s="21"/>
      <c r="G585" s="21"/>
      <c r="H585" s="22"/>
      <c r="I585" s="3">
        <f t="shared" si="271"/>
        <v>0</v>
      </c>
    </row>
    <row r="586" spans="1:9" hidden="1" x14ac:dyDescent="0.2">
      <c r="A586" s="27" t="s">
        <v>15</v>
      </c>
      <c r="B586" s="52" t="s">
        <v>22</v>
      </c>
      <c r="C586" s="21"/>
      <c r="D586" s="21"/>
      <c r="E586" s="21">
        <f t="shared" si="300"/>
        <v>0</v>
      </c>
      <c r="F586" s="21"/>
      <c r="G586" s="21"/>
      <c r="H586" s="22"/>
      <c r="I586" s="3">
        <f t="shared" si="271"/>
        <v>0</v>
      </c>
    </row>
    <row r="587" spans="1:9" hidden="1" x14ac:dyDescent="0.2">
      <c r="A587" s="27" t="s">
        <v>17</v>
      </c>
      <c r="B587" s="52" t="s">
        <v>23</v>
      </c>
      <c r="C587" s="21"/>
      <c r="D587" s="21"/>
      <c r="E587" s="21">
        <f t="shared" si="300"/>
        <v>0</v>
      </c>
      <c r="F587" s="21"/>
      <c r="G587" s="21"/>
      <c r="H587" s="22"/>
      <c r="I587" s="3">
        <f t="shared" si="271"/>
        <v>0</v>
      </c>
    </row>
    <row r="588" spans="1:9" hidden="1" x14ac:dyDescent="0.2">
      <c r="A588" s="26" t="s">
        <v>24</v>
      </c>
      <c r="B588" s="53" t="s">
        <v>25</v>
      </c>
      <c r="C588" s="24">
        <f>SUM(C589:C591)</f>
        <v>0</v>
      </c>
      <c r="D588" s="24">
        <f t="shared" ref="D588:H588" si="301">SUM(D589:D591)</f>
        <v>0</v>
      </c>
      <c r="E588" s="24">
        <f t="shared" si="301"/>
        <v>0</v>
      </c>
      <c r="F588" s="24">
        <f t="shared" si="301"/>
        <v>0</v>
      </c>
      <c r="G588" s="24">
        <f t="shared" si="301"/>
        <v>0</v>
      </c>
      <c r="H588" s="25">
        <f t="shared" si="301"/>
        <v>0</v>
      </c>
      <c r="I588" s="3">
        <f t="shared" si="271"/>
        <v>0</v>
      </c>
    </row>
    <row r="589" spans="1:9" hidden="1" x14ac:dyDescent="0.2">
      <c r="A589" s="27" t="s">
        <v>13</v>
      </c>
      <c r="B589" s="52" t="s">
        <v>26</v>
      </c>
      <c r="C589" s="21"/>
      <c r="D589" s="21"/>
      <c r="E589" s="21">
        <f t="shared" ref="E589:E591" si="302">SUM(C589,D589)</f>
        <v>0</v>
      </c>
      <c r="F589" s="21"/>
      <c r="G589" s="21"/>
      <c r="H589" s="22"/>
      <c r="I589" s="3">
        <f t="shared" si="271"/>
        <v>0</v>
      </c>
    </row>
    <row r="590" spans="1:9" hidden="1" x14ac:dyDescent="0.2">
      <c r="A590" s="27" t="s">
        <v>15</v>
      </c>
      <c r="B590" s="52" t="s">
        <v>27</v>
      </c>
      <c r="C590" s="21"/>
      <c r="D590" s="21"/>
      <c r="E590" s="21">
        <f t="shared" si="302"/>
        <v>0</v>
      </c>
      <c r="F590" s="21"/>
      <c r="G590" s="21"/>
      <c r="H590" s="22"/>
      <c r="I590" s="3">
        <f t="shared" ref="I590:I653" si="303">SUM(E590:H590)</f>
        <v>0</v>
      </c>
    </row>
    <row r="591" spans="1:9" hidden="1" x14ac:dyDescent="0.2">
      <c r="A591" s="27" t="s">
        <v>17</v>
      </c>
      <c r="B591" s="52" t="s">
        <v>28</v>
      </c>
      <c r="C591" s="21"/>
      <c r="D591" s="21"/>
      <c r="E591" s="21">
        <f t="shared" si="302"/>
        <v>0</v>
      </c>
      <c r="F591" s="21"/>
      <c r="G591" s="21"/>
      <c r="H591" s="22"/>
      <c r="I591" s="3">
        <f t="shared" si="303"/>
        <v>0</v>
      </c>
    </row>
    <row r="592" spans="1:9" x14ac:dyDescent="0.2">
      <c r="A592" s="33" t="s">
        <v>80</v>
      </c>
      <c r="B592" s="64"/>
      <c r="C592" s="34">
        <f>SUM(C593,C596,C619)</f>
        <v>390</v>
      </c>
      <c r="D592" s="34">
        <f t="shared" ref="D592:H592" si="304">SUM(D593,D596,D619)</f>
        <v>0</v>
      </c>
      <c r="E592" s="34">
        <f t="shared" si="304"/>
        <v>390</v>
      </c>
      <c r="F592" s="34">
        <f t="shared" si="304"/>
        <v>0</v>
      </c>
      <c r="G592" s="34">
        <f t="shared" si="304"/>
        <v>0</v>
      </c>
      <c r="H592" s="35">
        <f t="shared" si="304"/>
        <v>0</v>
      </c>
      <c r="I592" s="3">
        <f t="shared" si="303"/>
        <v>390</v>
      </c>
    </row>
    <row r="593" spans="1:9" hidden="1" x14ac:dyDescent="0.2">
      <c r="A593" s="31" t="s">
        <v>30</v>
      </c>
      <c r="B593" s="55">
        <v>20</v>
      </c>
      <c r="C593" s="24">
        <f>SUM(C594)</f>
        <v>0</v>
      </c>
      <c r="D593" s="24">
        <f t="shared" ref="D593:H593" si="305">SUM(D594)</f>
        <v>0</v>
      </c>
      <c r="E593" s="24">
        <f t="shared" si="305"/>
        <v>0</v>
      </c>
      <c r="F593" s="24">
        <f t="shared" si="305"/>
        <v>0</v>
      </c>
      <c r="G593" s="24">
        <f t="shared" si="305"/>
        <v>0</v>
      </c>
      <c r="H593" s="25">
        <f t="shared" si="305"/>
        <v>0</v>
      </c>
      <c r="I593" s="3">
        <f t="shared" si="303"/>
        <v>0</v>
      </c>
    </row>
    <row r="594" spans="1:9" hidden="1" x14ac:dyDescent="0.2">
      <c r="A594" s="27" t="s">
        <v>31</v>
      </c>
      <c r="B594" s="56" t="s">
        <v>32</v>
      </c>
      <c r="C594" s="21"/>
      <c r="D594" s="21"/>
      <c r="E594" s="21">
        <f>C594+D594</f>
        <v>0</v>
      </c>
      <c r="F594" s="21"/>
      <c r="G594" s="21"/>
      <c r="H594" s="22"/>
      <c r="I594" s="3">
        <f t="shared" si="303"/>
        <v>0</v>
      </c>
    </row>
    <row r="595" spans="1:9" hidden="1" x14ac:dyDescent="0.2">
      <c r="A595" s="27"/>
      <c r="B595" s="51"/>
      <c r="C595" s="21"/>
      <c r="D595" s="21"/>
      <c r="E595" s="21"/>
      <c r="F595" s="21"/>
      <c r="G595" s="21"/>
      <c r="H595" s="22"/>
      <c r="I595" s="3">
        <f t="shared" si="303"/>
        <v>0</v>
      </c>
    </row>
    <row r="596" spans="1:9" ht="25.5" x14ac:dyDescent="0.2">
      <c r="A596" s="31" t="s">
        <v>33</v>
      </c>
      <c r="B596" s="57">
        <v>58</v>
      </c>
      <c r="C596" s="24">
        <f>SUM(C597,C604,C611)</f>
        <v>390</v>
      </c>
      <c r="D596" s="24">
        <f t="shared" ref="D596:H596" si="306">SUM(D597,D604,D611)</f>
        <v>0</v>
      </c>
      <c r="E596" s="24">
        <f t="shared" si="306"/>
        <v>390</v>
      </c>
      <c r="F596" s="24">
        <f t="shared" si="306"/>
        <v>0</v>
      </c>
      <c r="G596" s="24">
        <f t="shared" si="306"/>
        <v>0</v>
      </c>
      <c r="H596" s="25">
        <f t="shared" si="306"/>
        <v>0</v>
      </c>
      <c r="I596" s="3">
        <f t="shared" si="303"/>
        <v>390</v>
      </c>
    </row>
    <row r="597" spans="1:9" hidden="1" x14ac:dyDescent="0.2">
      <c r="A597" s="31" t="s">
        <v>34</v>
      </c>
      <c r="B597" s="58" t="s">
        <v>35</v>
      </c>
      <c r="C597" s="24">
        <f>SUM(C601,C602,C603)</f>
        <v>0</v>
      </c>
      <c r="D597" s="24">
        <f t="shared" ref="D597:H597" si="307">SUM(D601,D602,D603)</f>
        <v>0</v>
      </c>
      <c r="E597" s="24">
        <f t="shared" si="307"/>
        <v>0</v>
      </c>
      <c r="F597" s="24">
        <f t="shared" si="307"/>
        <v>0</v>
      </c>
      <c r="G597" s="24">
        <f t="shared" si="307"/>
        <v>0</v>
      </c>
      <c r="H597" s="25">
        <f t="shared" si="307"/>
        <v>0</v>
      </c>
      <c r="I597" s="3">
        <f t="shared" si="303"/>
        <v>0</v>
      </c>
    </row>
    <row r="598" spans="1:9" hidden="1" x14ac:dyDescent="0.2">
      <c r="A598" s="32" t="s">
        <v>1</v>
      </c>
      <c r="B598" s="59"/>
      <c r="C598" s="24"/>
      <c r="D598" s="24"/>
      <c r="E598" s="24"/>
      <c r="F598" s="24"/>
      <c r="G598" s="24"/>
      <c r="H598" s="25"/>
      <c r="I598" s="3">
        <f t="shared" si="303"/>
        <v>0</v>
      </c>
    </row>
    <row r="599" spans="1:9" hidden="1" x14ac:dyDescent="0.2">
      <c r="A599" s="32" t="s">
        <v>36</v>
      </c>
      <c r="B599" s="59"/>
      <c r="C599" s="24">
        <f>C601+C602+C603-C600</f>
        <v>0</v>
      </c>
      <c r="D599" s="24">
        <f t="shared" ref="D599:H599" si="308">D601+D602+D603-D600</f>
        <v>0</v>
      </c>
      <c r="E599" s="24">
        <f t="shared" si="308"/>
        <v>0</v>
      </c>
      <c r="F599" s="24">
        <f t="shared" si="308"/>
        <v>0</v>
      </c>
      <c r="G599" s="24">
        <f t="shared" si="308"/>
        <v>0</v>
      </c>
      <c r="H599" s="25">
        <f t="shared" si="308"/>
        <v>0</v>
      </c>
      <c r="I599" s="3">
        <f t="shared" si="303"/>
        <v>0</v>
      </c>
    </row>
    <row r="600" spans="1:9" hidden="1" x14ac:dyDescent="0.2">
      <c r="A600" s="32" t="s">
        <v>37</v>
      </c>
      <c r="B600" s="59"/>
      <c r="C600" s="24"/>
      <c r="D600" s="24"/>
      <c r="E600" s="24">
        <f t="shared" ref="E600:E603" si="309">C600+D600</f>
        <v>0</v>
      </c>
      <c r="F600" s="24"/>
      <c r="G600" s="24"/>
      <c r="H600" s="25"/>
      <c r="I600" s="3">
        <f t="shared" si="303"/>
        <v>0</v>
      </c>
    </row>
    <row r="601" spans="1:9" hidden="1" x14ac:dyDescent="0.2">
      <c r="A601" s="20" t="s">
        <v>38</v>
      </c>
      <c r="B601" s="60" t="s">
        <v>39</v>
      </c>
      <c r="C601" s="21"/>
      <c r="D601" s="21"/>
      <c r="E601" s="21">
        <f t="shared" si="309"/>
        <v>0</v>
      </c>
      <c r="F601" s="21"/>
      <c r="G601" s="21"/>
      <c r="H601" s="22"/>
      <c r="I601" s="3">
        <f t="shared" si="303"/>
        <v>0</v>
      </c>
    </row>
    <row r="602" spans="1:9" hidden="1" x14ac:dyDescent="0.2">
      <c r="A602" s="20" t="s">
        <v>40</v>
      </c>
      <c r="B602" s="60" t="s">
        <v>41</v>
      </c>
      <c r="C602" s="21"/>
      <c r="D602" s="21"/>
      <c r="E602" s="21">
        <f t="shared" si="309"/>
        <v>0</v>
      </c>
      <c r="F602" s="21"/>
      <c r="G602" s="21"/>
      <c r="H602" s="22"/>
      <c r="I602" s="3">
        <f t="shared" si="303"/>
        <v>0</v>
      </c>
    </row>
    <row r="603" spans="1:9" hidden="1" x14ac:dyDescent="0.2">
      <c r="A603" s="20" t="s">
        <v>42</v>
      </c>
      <c r="B603" s="61" t="s">
        <v>43</v>
      </c>
      <c r="C603" s="21"/>
      <c r="D603" s="21"/>
      <c r="E603" s="21">
        <f t="shared" si="309"/>
        <v>0</v>
      </c>
      <c r="F603" s="21"/>
      <c r="G603" s="21"/>
      <c r="H603" s="22"/>
      <c r="I603" s="3">
        <f t="shared" si="303"/>
        <v>0</v>
      </c>
    </row>
    <row r="604" spans="1:9" x14ac:dyDescent="0.2">
      <c r="A604" s="31" t="s">
        <v>44</v>
      </c>
      <c r="B604" s="62" t="s">
        <v>45</v>
      </c>
      <c r="C604" s="24">
        <f>SUM(C608,C609,C610)</f>
        <v>390</v>
      </c>
      <c r="D604" s="24">
        <f t="shared" ref="D604:H604" si="310">SUM(D608,D609,D610)</f>
        <v>0</v>
      </c>
      <c r="E604" s="24">
        <f t="shared" si="310"/>
        <v>390</v>
      </c>
      <c r="F604" s="24">
        <f t="shared" si="310"/>
        <v>0</v>
      </c>
      <c r="G604" s="24">
        <f t="shared" si="310"/>
        <v>0</v>
      </c>
      <c r="H604" s="25">
        <f t="shared" si="310"/>
        <v>0</v>
      </c>
      <c r="I604" s="3">
        <f t="shared" si="303"/>
        <v>390</v>
      </c>
    </row>
    <row r="605" spans="1:9" hidden="1" x14ac:dyDescent="0.2">
      <c r="A605" s="82" t="s">
        <v>1</v>
      </c>
      <c r="B605" s="62"/>
      <c r="C605" s="24"/>
      <c r="D605" s="24"/>
      <c r="E605" s="24"/>
      <c r="F605" s="24"/>
      <c r="G605" s="24"/>
      <c r="H605" s="25"/>
      <c r="I605" s="3">
        <f t="shared" si="303"/>
        <v>0</v>
      </c>
    </row>
    <row r="606" spans="1:9" x14ac:dyDescent="0.2">
      <c r="A606" s="32" t="s">
        <v>36</v>
      </c>
      <c r="B606" s="59"/>
      <c r="C606" s="24">
        <f>C608+C609+C610-C607</f>
        <v>380</v>
      </c>
      <c r="D606" s="24">
        <f t="shared" ref="D606:H606" si="311">D608+D609+D610-D607</f>
        <v>0</v>
      </c>
      <c r="E606" s="24">
        <f t="shared" si="311"/>
        <v>380</v>
      </c>
      <c r="F606" s="24">
        <f t="shared" si="311"/>
        <v>0</v>
      </c>
      <c r="G606" s="24">
        <f t="shared" si="311"/>
        <v>0</v>
      </c>
      <c r="H606" s="25">
        <f t="shared" si="311"/>
        <v>0</v>
      </c>
      <c r="I606" s="3">
        <f t="shared" si="303"/>
        <v>380</v>
      </c>
    </row>
    <row r="607" spans="1:9" x14ac:dyDescent="0.2">
      <c r="A607" s="32" t="s">
        <v>37</v>
      </c>
      <c r="B607" s="59"/>
      <c r="C607" s="24">
        <v>10</v>
      </c>
      <c r="D607" s="24"/>
      <c r="E607" s="24">
        <f t="shared" ref="E607:E610" si="312">C607+D607</f>
        <v>10</v>
      </c>
      <c r="F607" s="24"/>
      <c r="G607" s="24"/>
      <c r="H607" s="25"/>
      <c r="I607" s="3">
        <f t="shared" si="303"/>
        <v>10</v>
      </c>
    </row>
    <row r="608" spans="1:9" x14ac:dyDescent="0.2">
      <c r="A608" s="20" t="s">
        <v>38</v>
      </c>
      <c r="B608" s="61" t="s">
        <v>46</v>
      </c>
      <c r="C608" s="21">
        <v>60</v>
      </c>
      <c r="D608" s="21"/>
      <c r="E608" s="21">
        <f t="shared" si="312"/>
        <v>60</v>
      </c>
      <c r="F608" s="21"/>
      <c r="G608" s="21"/>
      <c r="H608" s="22"/>
      <c r="I608" s="3">
        <f t="shared" si="303"/>
        <v>60</v>
      </c>
    </row>
    <row r="609" spans="1:9" x14ac:dyDescent="0.2">
      <c r="A609" s="20" t="s">
        <v>40</v>
      </c>
      <c r="B609" s="61" t="s">
        <v>47</v>
      </c>
      <c r="C609" s="21">
        <v>330</v>
      </c>
      <c r="D609" s="21"/>
      <c r="E609" s="21">
        <f t="shared" si="312"/>
        <v>330</v>
      </c>
      <c r="F609" s="21"/>
      <c r="G609" s="21"/>
      <c r="H609" s="22"/>
      <c r="I609" s="3">
        <f t="shared" si="303"/>
        <v>330</v>
      </c>
    </row>
    <row r="610" spans="1:9" hidden="1" x14ac:dyDescent="0.2">
      <c r="A610" s="20" t="s">
        <v>42</v>
      </c>
      <c r="B610" s="61" t="s">
        <v>48</v>
      </c>
      <c r="C610" s="21"/>
      <c r="D610" s="21"/>
      <c r="E610" s="21">
        <f t="shared" si="312"/>
        <v>0</v>
      </c>
      <c r="F610" s="21"/>
      <c r="G610" s="21"/>
      <c r="H610" s="22"/>
      <c r="I610" s="3">
        <f t="shared" si="303"/>
        <v>0</v>
      </c>
    </row>
    <row r="611" spans="1:9" hidden="1" x14ac:dyDescent="0.2">
      <c r="A611" s="31" t="s">
        <v>49</v>
      </c>
      <c r="B611" s="63" t="s">
        <v>50</v>
      </c>
      <c r="C611" s="24">
        <f>SUM(C615,C616,C617)</f>
        <v>0</v>
      </c>
      <c r="D611" s="24">
        <f t="shared" ref="D611:H611" si="313">SUM(D615,D616,D617)</f>
        <v>0</v>
      </c>
      <c r="E611" s="24">
        <f t="shared" si="313"/>
        <v>0</v>
      </c>
      <c r="F611" s="24">
        <f t="shared" si="313"/>
        <v>0</v>
      </c>
      <c r="G611" s="24">
        <f t="shared" si="313"/>
        <v>0</v>
      </c>
      <c r="H611" s="25">
        <f t="shared" si="313"/>
        <v>0</v>
      </c>
      <c r="I611" s="3">
        <f t="shared" si="303"/>
        <v>0</v>
      </c>
    </row>
    <row r="612" spans="1:9" hidden="1" x14ac:dyDescent="0.2">
      <c r="A612" s="82" t="s">
        <v>1</v>
      </c>
      <c r="B612" s="63"/>
      <c r="C612" s="24"/>
      <c r="D612" s="24"/>
      <c r="E612" s="24"/>
      <c r="F612" s="24"/>
      <c r="G612" s="24"/>
      <c r="H612" s="25"/>
      <c r="I612" s="3">
        <f t="shared" si="303"/>
        <v>0</v>
      </c>
    </row>
    <row r="613" spans="1:9" hidden="1" x14ac:dyDescent="0.2">
      <c r="A613" s="32" t="s">
        <v>36</v>
      </c>
      <c r="B613" s="59"/>
      <c r="C613" s="24">
        <f>C615+C616+C617-C614</f>
        <v>0</v>
      </c>
      <c r="D613" s="24">
        <f t="shared" ref="D613:H613" si="314">D615+D616+D617-D614</f>
        <v>0</v>
      </c>
      <c r="E613" s="24">
        <f t="shared" si="314"/>
        <v>0</v>
      </c>
      <c r="F613" s="24">
        <f t="shared" si="314"/>
        <v>0</v>
      </c>
      <c r="G613" s="24">
        <f t="shared" si="314"/>
        <v>0</v>
      </c>
      <c r="H613" s="25">
        <f t="shared" si="314"/>
        <v>0</v>
      </c>
      <c r="I613" s="3">
        <f t="shared" si="303"/>
        <v>0</v>
      </c>
    </row>
    <row r="614" spans="1:9" hidden="1" x14ac:dyDescent="0.2">
      <c r="A614" s="32" t="s">
        <v>37</v>
      </c>
      <c r="B614" s="59"/>
      <c r="C614" s="24"/>
      <c r="D614" s="24"/>
      <c r="E614" s="24">
        <f t="shared" ref="E614:E617" si="315">C614+D614</f>
        <v>0</v>
      </c>
      <c r="F614" s="24"/>
      <c r="G614" s="24"/>
      <c r="H614" s="25"/>
      <c r="I614" s="3">
        <f t="shared" si="303"/>
        <v>0</v>
      </c>
    </row>
    <row r="615" spans="1:9" hidden="1" x14ac:dyDescent="0.2">
      <c r="A615" s="20" t="s">
        <v>38</v>
      </c>
      <c r="B615" s="61" t="s">
        <v>51</v>
      </c>
      <c r="C615" s="21"/>
      <c r="D615" s="21"/>
      <c r="E615" s="21">
        <f t="shared" si="315"/>
        <v>0</v>
      </c>
      <c r="F615" s="21"/>
      <c r="G615" s="21"/>
      <c r="H615" s="22"/>
      <c r="I615" s="3">
        <f t="shared" si="303"/>
        <v>0</v>
      </c>
    </row>
    <row r="616" spans="1:9" hidden="1" x14ac:dyDescent="0.2">
      <c r="A616" s="20" t="s">
        <v>40</v>
      </c>
      <c r="B616" s="61" t="s">
        <v>52</v>
      </c>
      <c r="C616" s="21"/>
      <c r="D616" s="21"/>
      <c r="E616" s="21">
        <f t="shared" si="315"/>
        <v>0</v>
      </c>
      <c r="F616" s="21"/>
      <c r="G616" s="21"/>
      <c r="H616" s="22"/>
      <c r="I616" s="3">
        <f t="shared" si="303"/>
        <v>0</v>
      </c>
    </row>
    <row r="617" spans="1:9" hidden="1" x14ac:dyDescent="0.2">
      <c r="A617" s="20" t="s">
        <v>42</v>
      </c>
      <c r="B617" s="61" t="s">
        <v>53</v>
      </c>
      <c r="C617" s="21"/>
      <c r="D617" s="21"/>
      <c r="E617" s="21">
        <f t="shared" si="315"/>
        <v>0</v>
      </c>
      <c r="F617" s="21"/>
      <c r="G617" s="21"/>
      <c r="H617" s="22"/>
      <c r="I617" s="3">
        <f t="shared" si="303"/>
        <v>0</v>
      </c>
    </row>
    <row r="618" spans="1:9" hidden="1" x14ac:dyDescent="0.2">
      <c r="A618" s="83"/>
      <c r="B618" s="95"/>
      <c r="C618" s="21"/>
      <c r="D618" s="21"/>
      <c r="E618" s="21"/>
      <c r="F618" s="21"/>
      <c r="G618" s="21"/>
      <c r="H618" s="22"/>
      <c r="I618" s="3">
        <f t="shared" si="303"/>
        <v>0</v>
      </c>
    </row>
    <row r="619" spans="1:9" hidden="1" x14ac:dyDescent="0.2">
      <c r="A619" s="26" t="s">
        <v>54</v>
      </c>
      <c r="B619" s="63" t="s">
        <v>55</v>
      </c>
      <c r="C619" s="24"/>
      <c r="D619" s="24"/>
      <c r="E619" s="24">
        <f>C619+D619</f>
        <v>0</v>
      </c>
      <c r="F619" s="24"/>
      <c r="G619" s="24"/>
      <c r="H619" s="25"/>
      <c r="I619" s="3">
        <f t="shared" si="303"/>
        <v>0</v>
      </c>
    </row>
    <row r="620" spans="1:9" hidden="1" x14ac:dyDescent="0.2">
      <c r="A620" s="83"/>
      <c r="B620" s="95"/>
      <c r="C620" s="21"/>
      <c r="D620" s="21"/>
      <c r="E620" s="21"/>
      <c r="F620" s="21"/>
      <c r="G620" s="21"/>
      <c r="H620" s="22"/>
      <c r="I620" s="3">
        <f t="shared" si="303"/>
        <v>0</v>
      </c>
    </row>
    <row r="621" spans="1:9" hidden="1" x14ac:dyDescent="0.2">
      <c r="A621" s="26" t="s">
        <v>56</v>
      </c>
      <c r="B621" s="63"/>
      <c r="C621" s="24">
        <f t="shared" ref="C621:H621" si="316">C574-C592</f>
        <v>0</v>
      </c>
      <c r="D621" s="24">
        <f t="shared" si="316"/>
        <v>0</v>
      </c>
      <c r="E621" s="24">
        <f t="shared" si="316"/>
        <v>0</v>
      </c>
      <c r="F621" s="24">
        <f t="shared" si="316"/>
        <v>0</v>
      </c>
      <c r="G621" s="24">
        <f t="shared" si="316"/>
        <v>0</v>
      </c>
      <c r="H621" s="25">
        <f t="shared" si="316"/>
        <v>0</v>
      </c>
      <c r="I621" s="3">
        <f t="shared" si="303"/>
        <v>0</v>
      </c>
    </row>
    <row r="622" spans="1:9" hidden="1" x14ac:dyDescent="0.2">
      <c r="A622" s="81"/>
      <c r="B622" s="95"/>
      <c r="C622" s="21"/>
      <c r="D622" s="21"/>
      <c r="E622" s="21"/>
      <c r="F622" s="21"/>
      <c r="G622" s="21"/>
      <c r="H622" s="22"/>
      <c r="I622" s="3">
        <f t="shared" si="303"/>
        <v>0</v>
      </c>
    </row>
    <row r="623" spans="1:9" s="6" customFormat="1" x14ac:dyDescent="0.2">
      <c r="A623" s="28" t="s">
        <v>95</v>
      </c>
      <c r="B623" s="54" t="s">
        <v>29</v>
      </c>
      <c r="C623" s="29">
        <f>C653</f>
        <v>4034</v>
      </c>
      <c r="D623" s="29">
        <f t="shared" ref="D623:H623" si="317">D653</f>
        <v>0</v>
      </c>
      <c r="E623" s="29">
        <f t="shared" si="317"/>
        <v>4034</v>
      </c>
      <c r="F623" s="29">
        <f t="shared" si="317"/>
        <v>612</v>
      </c>
      <c r="G623" s="29">
        <f t="shared" si="317"/>
        <v>612</v>
      </c>
      <c r="H623" s="30">
        <f t="shared" si="317"/>
        <v>612</v>
      </c>
      <c r="I623" s="19">
        <f t="shared" si="303"/>
        <v>5870</v>
      </c>
    </row>
    <row r="624" spans="1:9" x14ac:dyDescent="0.2">
      <c r="A624" s="33" t="s">
        <v>80</v>
      </c>
      <c r="B624" s="64"/>
      <c r="C624" s="34">
        <f>SUM(C625,C628,C651)</f>
        <v>4034</v>
      </c>
      <c r="D624" s="34">
        <f t="shared" ref="D624:H624" si="318">SUM(D625,D628,D651)</f>
        <v>0</v>
      </c>
      <c r="E624" s="34">
        <f t="shared" si="318"/>
        <v>4034</v>
      </c>
      <c r="F624" s="34">
        <f t="shared" si="318"/>
        <v>612</v>
      </c>
      <c r="G624" s="34">
        <f t="shared" si="318"/>
        <v>612</v>
      </c>
      <c r="H624" s="35">
        <f t="shared" si="318"/>
        <v>612</v>
      </c>
      <c r="I624" s="3">
        <f t="shared" si="303"/>
        <v>5870</v>
      </c>
    </row>
    <row r="625" spans="1:9" x14ac:dyDescent="0.2">
      <c r="A625" s="31" t="s">
        <v>30</v>
      </c>
      <c r="B625" s="55">
        <v>20</v>
      </c>
      <c r="C625" s="24">
        <f>SUM(C626)</f>
        <v>2</v>
      </c>
      <c r="D625" s="24">
        <f t="shared" ref="D625:H625" si="319">SUM(D626)</f>
        <v>0</v>
      </c>
      <c r="E625" s="24">
        <f t="shared" si="319"/>
        <v>2</v>
      </c>
      <c r="F625" s="24">
        <f t="shared" si="319"/>
        <v>0</v>
      </c>
      <c r="G625" s="24">
        <f t="shared" si="319"/>
        <v>0</v>
      </c>
      <c r="H625" s="25">
        <f t="shared" si="319"/>
        <v>0</v>
      </c>
      <c r="I625" s="3">
        <f t="shared" si="303"/>
        <v>2</v>
      </c>
    </row>
    <row r="626" spans="1:9" x14ac:dyDescent="0.2">
      <c r="A626" s="27" t="s">
        <v>31</v>
      </c>
      <c r="B626" s="56" t="s">
        <v>32</v>
      </c>
      <c r="C626" s="21">
        <f>C673</f>
        <v>2</v>
      </c>
      <c r="D626" s="21">
        <f>D673</f>
        <v>0</v>
      </c>
      <c r="E626" s="21">
        <f>C626+D626</f>
        <v>2</v>
      </c>
      <c r="F626" s="21">
        <f t="shared" ref="F626:H626" si="320">F673</f>
        <v>0</v>
      </c>
      <c r="G626" s="21">
        <f t="shared" si="320"/>
        <v>0</v>
      </c>
      <c r="H626" s="22">
        <f t="shared" si="320"/>
        <v>0</v>
      </c>
      <c r="I626" s="3">
        <f t="shared" si="303"/>
        <v>2</v>
      </c>
    </row>
    <row r="627" spans="1:9" hidden="1" x14ac:dyDescent="0.2">
      <c r="A627" s="27"/>
      <c r="B627" s="51"/>
      <c r="C627" s="21"/>
      <c r="D627" s="21"/>
      <c r="E627" s="21"/>
      <c r="F627" s="21"/>
      <c r="G627" s="21"/>
      <c r="H627" s="22"/>
      <c r="I627" s="3">
        <f t="shared" si="303"/>
        <v>0</v>
      </c>
    </row>
    <row r="628" spans="1:9" ht="25.5" x14ac:dyDescent="0.2">
      <c r="A628" s="31" t="s">
        <v>33</v>
      </c>
      <c r="B628" s="57">
        <v>58</v>
      </c>
      <c r="C628" s="24">
        <f>SUM(C629,C636,C643)</f>
        <v>4032</v>
      </c>
      <c r="D628" s="24">
        <f t="shared" ref="D628:H628" si="321">SUM(D629,D636,D643)</f>
        <v>0</v>
      </c>
      <c r="E628" s="24">
        <f t="shared" si="321"/>
        <v>4032</v>
      </c>
      <c r="F628" s="24">
        <f t="shared" si="321"/>
        <v>612</v>
      </c>
      <c r="G628" s="24">
        <f t="shared" si="321"/>
        <v>612</v>
      </c>
      <c r="H628" s="25">
        <f t="shared" si="321"/>
        <v>612</v>
      </c>
      <c r="I628" s="3">
        <f t="shared" si="303"/>
        <v>5868</v>
      </c>
    </row>
    <row r="629" spans="1:9" x14ac:dyDescent="0.2">
      <c r="A629" s="31" t="s">
        <v>34</v>
      </c>
      <c r="B629" s="58" t="s">
        <v>35</v>
      </c>
      <c r="C629" s="24">
        <f>SUM(C633,C634,C635)</f>
        <v>4032</v>
      </c>
      <c r="D629" s="24">
        <f t="shared" ref="D629:H629" si="322">SUM(D633,D634,D635)</f>
        <v>0</v>
      </c>
      <c r="E629" s="24">
        <f t="shared" si="322"/>
        <v>4032</v>
      </c>
      <c r="F629" s="24">
        <f t="shared" si="322"/>
        <v>612</v>
      </c>
      <c r="G629" s="24">
        <f t="shared" si="322"/>
        <v>612</v>
      </c>
      <c r="H629" s="25">
        <f t="shared" si="322"/>
        <v>612</v>
      </c>
      <c r="I629" s="3">
        <f t="shared" si="303"/>
        <v>5868</v>
      </c>
    </row>
    <row r="630" spans="1:9" hidden="1" x14ac:dyDescent="0.2">
      <c r="A630" s="32" t="s">
        <v>1</v>
      </c>
      <c r="B630" s="59"/>
      <c r="C630" s="24"/>
      <c r="D630" s="24"/>
      <c r="E630" s="24"/>
      <c r="F630" s="24"/>
      <c r="G630" s="24"/>
      <c r="H630" s="25"/>
      <c r="I630" s="3">
        <f t="shared" si="303"/>
        <v>0</v>
      </c>
    </row>
    <row r="631" spans="1:9" x14ac:dyDescent="0.2">
      <c r="A631" s="32" t="s">
        <v>36</v>
      </c>
      <c r="B631" s="59"/>
      <c r="C631" s="24">
        <f>C633+C634+C635-C632</f>
        <v>654</v>
      </c>
      <c r="D631" s="24">
        <f t="shared" ref="D631:H631" si="323">D633+D634+D635-D632</f>
        <v>0</v>
      </c>
      <c r="E631" s="24">
        <f t="shared" si="323"/>
        <v>654</v>
      </c>
      <c r="F631" s="24">
        <f t="shared" si="323"/>
        <v>612</v>
      </c>
      <c r="G631" s="24">
        <f t="shared" si="323"/>
        <v>612</v>
      </c>
      <c r="H631" s="25">
        <f t="shared" si="323"/>
        <v>612</v>
      </c>
      <c r="I631" s="3">
        <f t="shared" si="303"/>
        <v>2490</v>
      </c>
    </row>
    <row r="632" spans="1:9" x14ac:dyDescent="0.2">
      <c r="A632" s="32" t="s">
        <v>37</v>
      </c>
      <c r="B632" s="59"/>
      <c r="C632" s="24">
        <f t="shared" ref="C632:H635" si="324">C679</f>
        <v>3378</v>
      </c>
      <c r="D632" s="24">
        <f t="shared" si="324"/>
        <v>0</v>
      </c>
      <c r="E632" s="24">
        <f t="shared" si="324"/>
        <v>3378</v>
      </c>
      <c r="F632" s="24">
        <f t="shared" si="324"/>
        <v>0</v>
      </c>
      <c r="G632" s="24">
        <f t="shared" si="324"/>
        <v>0</v>
      </c>
      <c r="H632" s="25">
        <f t="shared" si="324"/>
        <v>0</v>
      </c>
      <c r="I632" s="3">
        <f t="shared" si="303"/>
        <v>3378</v>
      </c>
    </row>
    <row r="633" spans="1:9" x14ac:dyDescent="0.2">
      <c r="A633" s="20" t="s">
        <v>38</v>
      </c>
      <c r="B633" s="60" t="s">
        <v>39</v>
      </c>
      <c r="C633" s="21">
        <f t="shared" si="324"/>
        <v>605</v>
      </c>
      <c r="D633" s="21">
        <f t="shared" si="324"/>
        <v>0</v>
      </c>
      <c r="E633" s="21">
        <f t="shared" ref="E633:E635" si="325">C633+D633</f>
        <v>605</v>
      </c>
      <c r="F633" s="21">
        <f t="shared" si="324"/>
        <v>0</v>
      </c>
      <c r="G633" s="21">
        <f t="shared" si="324"/>
        <v>0</v>
      </c>
      <c r="H633" s="22">
        <f t="shared" si="324"/>
        <v>0</v>
      </c>
      <c r="I633" s="3">
        <f t="shared" si="303"/>
        <v>605</v>
      </c>
    </row>
    <row r="634" spans="1:9" x14ac:dyDescent="0.2">
      <c r="A634" s="20" t="s">
        <v>40</v>
      </c>
      <c r="B634" s="60" t="s">
        <v>41</v>
      </c>
      <c r="C634" s="21">
        <f t="shared" si="324"/>
        <v>3427</v>
      </c>
      <c r="D634" s="21">
        <f t="shared" si="324"/>
        <v>0</v>
      </c>
      <c r="E634" s="21">
        <f t="shared" si="325"/>
        <v>3427</v>
      </c>
      <c r="F634" s="21">
        <f t="shared" si="324"/>
        <v>0</v>
      </c>
      <c r="G634" s="21">
        <f t="shared" si="324"/>
        <v>0</v>
      </c>
      <c r="H634" s="22">
        <f t="shared" si="324"/>
        <v>0</v>
      </c>
      <c r="I634" s="3">
        <f t="shared" si="303"/>
        <v>3427</v>
      </c>
    </row>
    <row r="635" spans="1:9" x14ac:dyDescent="0.2">
      <c r="A635" s="20" t="s">
        <v>42</v>
      </c>
      <c r="B635" s="61" t="s">
        <v>43</v>
      </c>
      <c r="C635" s="21">
        <f t="shared" si="324"/>
        <v>0</v>
      </c>
      <c r="D635" s="21">
        <f t="shared" si="324"/>
        <v>0</v>
      </c>
      <c r="E635" s="21">
        <f t="shared" si="325"/>
        <v>0</v>
      </c>
      <c r="F635" s="21">
        <f t="shared" si="324"/>
        <v>612</v>
      </c>
      <c r="G635" s="21">
        <f t="shared" si="324"/>
        <v>612</v>
      </c>
      <c r="H635" s="22">
        <f t="shared" si="324"/>
        <v>612</v>
      </c>
      <c r="I635" s="3">
        <f t="shared" si="303"/>
        <v>1836</v>
      </c>
    </row>
    <row r="636" spans="1:9" hidden="1" x14ac:dyDescent="0.2">
      <c r="A636" s="31" t="s">
        <v>44</v>
      </c>
      <c r="B636" s="62" t="s">
        <v>45</v>
      </c>
      <c r="C636" s="24">
        <f>SUM(C640,C641,C642)</f>
        <v>0</v>
      </c>
      <c r="D636" s="24">
        <f t="shared" ref="D636:H636" si="326">SUM(D640,D641,D642)</f>
        <v>0</v>
      </c>
      <c r="E636" s="24">
        <f t="shared" si="326"/>
        <v>0</v>
      </c>
      <c r="F636" s="24">
        <f t="shared" si="326"/>
        <v>0</v>
      </c>
      <c r="G636" s="24">
        <f t="shared" si="326"/>
        <v>0</v>
      </c>
      <c r="H636" s="25">
        <f t="shared" si="326"/>
        <v>0</v>
      </c>
      <c r="I636" s="3">
        <f t="shared" si="303"/>
        <v>0</v>
      </c>
    </row>
    <row r="637" spans="1:9" hidden="1" x14ac:dyDescent="0.2">
      <c r="A637" s="82" t="s">
        <v>1</v>
      </c>
      <c r="B637" s="62"/>
      <c r="C637" s="24"/>
      <c r="D637" s="24"/>
      <c r="E637" s="24"/>
      <c r="F637" s="24"/>
      <c r="G637" s="24"/>
      <c r="H637" s="25"/>
      <c r="I637" s="3">
        <f t="shared" si="303"/>
        <v>0</v>
      </c>
    </row>
    <row r="638" spans="1:9" hidden="1" x14ac:dyDescent="0.2">
      <c r="A638" s="32" t="s">
        <v>36</v>
      </c>
      <c r="B638" s="59"/>
      <c r="C638" s="24">
        <f>C640+C641+C642-C639</f>
        <v>0</v>
      </c>
      <c r="D638" s="24">
        <f t="shared" ref="D638:H638" si="327">D640+D641+D642-D639</f>
        <v>0</v>
      </c>
      <c r="E638" s="24">
        <f t="shared" si="327"/>
        <v>0</v>
      </c>
      <c r="F638" s="24">
        <f t="shared" si="327"/>
        <v>0</v>
      </c>
      <c r="G638" s="24">
        <f t="shared" si="327"/>
        <v>0</v>
      </c>
      <c r="H638" s="25">
        <f t="shared" si="327"/>
        <v>0</v>
      </c>
      <c r="I638" s="3">
        <f t="shared" si="303"/>
        <v>0</v>
      </c>
    </row>
    <row r="639" spans="1:9" hidden="1" x14ac:dyDescent="0.2">
      <c r="A639" s="32" t="s">
        <v>37</v>
      </c>
      <c r="B639" s="59"/>
      <c r="C639" s="24">
        <f t="shared" ref="C639:H642" si="328">C686</f>
        <v>0</v>
      </c>
      <c r="D639" s="24">
        <f t="shared" si="328"/>
        <v>0</v>
      </c>
      <c r="E639" s="24">
        <f t="shared" si="328"/>
        <v>0</v>
      </c>
      <c r="F639" s="24">
        <f t="shared" si="328"/>
        <v>0</v>
      </c>
      <c r="G639" s="24">
        <f t="shared" si="328"/>
        <v>0</v>
      </c>
      <c r="H639" s="25">
        <f t="shared" si="328"/>
        <v>0</v>
      </c>
      <c r="I639" s="3">
        <f t="shared" si="303"/>
        <v>0</v>
      </c>
    </row>
    <row r="640" spans="1:9" hidden="1" x14ac:dyDescent="0.2">
      <c r="A640" s="20" t="s">
        <v>38</v>
      </c>
      <c r="B640" s="61" t="s">
        <v>46</v>
      </c>
      <c r="C640" s="21">
        <f t="shared" si="328"/>
        <v>0</v>
      </c>
      <c r="D640" s="21">
        <f t="shared" si="328"/>
        <v>0</v>
      </c>
      <c r="E640" s="21">
        <f t="shared" ref="E640:E642" si="329">C640+D640</f>
        <v>0</v>
      </c>
      <c r="F640" s="21">
        <f t="shared" si="328"/>
        <v>0</v>
      </c>
      <c r="G640" s="21">
        <f t="shared" si="328"/>
        <v>0</v>
      </c>
      <c r="H640" s="22">
        <f t="shared" si="328"/>
        <v>0</v>
      </c>
      <c r="I640" s="3">
        <f t="shared" si="303"/>
        <v>0</v>
      </c>
    </row>
    <row r="641" spans="1:9" hidden="1" x14ac:dyDescent="0.2">
      <c r="A641" s="20" t="s">
        <v>40</v>
      </c>
      <c r="B641" s="61" t="s">
        <v>47</v>
      </c>
      <c r="C641" s="21">
        <f t="shared" si="328"/>
        <v>0</v>
      </c>
      <c r="D641" s="21">
        <f t="shared" si="328"/>
        <v>0</v>
      </c>
      <c r="E641" s="21">
        <f t="shared" si="329"/>
        <v>0</v>
      </c>
      <c r="F641" s="21">
        <f t="shared" si="328"/>
        <v>0</v>
      </c>
      <c r="G641" s="21">
        <f t="shared" si="328"/>
        <v>0</v>
      </c>
      <c r="H641" s="22">
        <f t="shared" si="328"/>
        <v>0</v>
      </c>
      <c r="I641" s="3">
        <f t="shared" si="303"/>
        <v>0</v>
      </c>
    </row>
    <row r="642" spans="1:9" hidden="1" x14ac:dyDescent="0.2">
      <c r="A642" s="20" t="s">
        <v>42</v>
      </c>
      <c r="B642" s="61" t="s">
        <v>48</v>
      </c>
      <c r="C642" s="21">
        <f t="shared" si="328"/>
        <v>0</v>
      </c>
      <c r="D642" s="21">
        <f t="shared" si="328"/>
        <v>0</v>
      </c>
      <c r="E642" s="21">
        <f t="shared" si="329"/>
        <v>0</v>
      </c>
      <c r="F642" s="21">
        <f t="shared" si="328"/>
        <v>0</v>
      </c>
      <c r="G642" s="21">
        <f t="shared" si="328"/>
        <v>0</v>
      </c>
      <c r="H642" s="22">
        <f t="shared" si="328"/>
        <v>0</v>
      </c>
      <c r="I642" s="3">
        <f t="shared" si="303"/>
        <v>0</v>
      </c>
    </row>
    <row r="643" spans="1:9" hidden="1" x14ac:dyDescent="0.2">
      <c r="A643" s="31" t="s">
        <v>49</v>
      </c>
      <c r="B643" s="63" t="s">
        <v>50</v>
      </c>
      <c r="C643" s="24">
        <f>SUM(C647,C648,C649)</f>
        <v>0</v>
      </c>
      <c r="D643" s="24">
        <f t="shared" ref="D643:H643" si="330">SUM(D647,D648,D649)</f>
        <v>0</v>
      </c>
      <c r="E643" s="24">
        <f t="shared" si="330"/>
        <v>0</v>
      </c>
      <c r="F643" s="24">
        <f t="shared" si="330"/>
        <v>0</v>
      </c>
      <c r="G643" s="24">
        <f t="shared" si="330"/>
        <v>0</v>
      </c>
      <c r="H643" s="25">
        <f t="shared" si="330"/>
        <v>0</v>
      </c>
      <c r="I643" s="3">
        <f t="shared" si="303"/>
        <v>0</v>
      </c>
    </row>
    <row r="644" spans="1:9" hidden="1" x14ac:dyDescent="0.2">
      <c r="A644" s="82" t="s">
        <v>1</v>
      </c>
      <c r="B644" s="63"/>
      <c r="C644" s="24"/>
      <c r="D644" s="24"/>
      <c r="E644" s="24"/>
      <c r="F644" s="24"/>
      <c r="G644" s="24"/>
      <c r="H644" s="25"/>
      <c r="I644" s="3">
        <f t="shared" si="303"/>
        <v>0</v>
      </c>
    </row>
    <row r="645" spans="1:9" hidden="1" x14ac:dyDescent="0.2">
      <c r="A645" s="32" t="s">
        <v>36</v>
      </c>
      <c r="B645" s="59"/>
      <c r="C645" s="24">
        <f>C647+C648+C649-C646</f>
        <v>0</v>
      </c>
      <c r="D645" s="24">
        <f t="shared" ref="D645:H645" si="331">D647+D648+D649-D646</f>
        <v>0</v>
      </c>
      <c r="E645" s="24">
        <f t="shared" si="331"/>
        <v>0</v>
      </c>
      <c r="F645" s="24">
        <f t="shared" si="331"/>
        <v>0</v>
      </c>
      <c r="G645" s="24">
        <f t="shared" si="331"/>
        <v>0</v>
      </c>
      <c r="H645" s="25">
        <f t="shared" si="331"/>
        <v>0</v>
      </c>
      <c r="I645" s="3">
        <f t="shared" si="303"/>
        <v>0</v>
      </c>
    </row>
    <row r="646" spans="1:9" hidden="1" x14ac:dyDescent="0.2">
      <c r="A646" s="32" t="s">
        <v>37</v>
      </c>
      <c r="B646" s="59"/>
      <c r="C646" s="24">
        <f t="shared" ref="C646:H649" si="332">C693</f>
        <v>0</v>
      </c>
      <c r="D646" s="24">
        <f t="shared" si="332"/>
        <v>0</v>
      </c>
      <c r="E646" s="24">
        <f t="shared" si="332"/>
        <v>0</v>
      </c>
      <c r="F646" s="24">
        <f t="shared" si="332"/>
        <v>0</v>
      </c>
      <c r="G646" s="24">
        <f t="shared" si="332"/>
        <v>0</v>
      </c>
      <c r="H646" s="25">
        <f t="shared" si="332"/>
        <v>0</v>
      </c>
      <c r="I646" s="3">
        <f t="shared" si="303"/>
        <v>0</v>
      </c>
    </row>
    <row r="647" spans="1:9" hidden="1" x14ac:dyDescent="0.2">
      <c r="A647" s="20" t="s">
        <v>38</v>
      </c>
      <c r="B647" s="61" t="s">
        <v>51</v>
      </c>
      <c r="C647" s="21">
        <f t="shared" si="332"/>
        <v>0</v>
      </c>
      <c r="D647" s="21">
        <f t="shared" si="332"/>
        <v>0</v>
      </c>
      <c r="E647" s="21">
        <f t="shared" ref="E647:E649" si="333">C647+D647</f>
        <v>0</v>
      </c>
      <c r="F647" s="21">
        <f t="shared" si="332"/>
        <v>0</v>
      </c>
      <c r="G647" s="21">
        <f t="shared" si="332"/>
        <v>0</v>
      </c>
      <c r="H647" s="22">
        <f t="shared" si="332"/>
        <v>0</v>
      </c>
      <c r="I647" s="3">
        <f t="shared" si="303"/>
        <v>0</v>
      </c>
    </row>
    <row r="648" spans="1:9" hidden="1" x14ac:dyDescent="0.2">
      <c r="A648" s="20" t="s">
        <v>40</v>
      </c>
      <c r="B648" s="61" t="s">
        <v>52</v>
      </c>
      <c r="C648" s="21">
        <f t="shared" si="332"/>
        <v>0</v>
      </c>
      <c r="D648" s="21">
        <f t="shared" si="332"/>
        <v>0</v>
      </c>
      <c r="E648" s="21">
        <f t="shared" si="333"/>
        <v>0</v>
      </c>
      <c r="F648" s="21">
        <f t="shared" si="332"/>
        <v>0</v>
      </c>
      <c r="G648" s="21">
        <f t="shared" si="332"/>
        <v>0</v>
      </c>
      <c r="H648" s="22">
        <f t="shared" si="332"/>
        <v>0</v>
      </c>
      <c r="I648" s="3">
        <f t="shared" si="303"/>
        <v>0</v>
      </c>
    </row>
    <row r="649" spans="1:9" hidden="1" x14ac:dyDescent="0.2">
      <c r="A649" s="20" t="s">
        <v>42</v>
      </c>
      <c r="B649" s="61" t="s">
        <v>53</v>
      </c>
      <c r="C649" s="21">
        <f t="shared" si="332"/>
        <v>0</v>
      </c>
      <c r="D649" s="21">
        <f t="shared" si="332"/>
        <v>0</v>
      </c>
      <c r="E649" s="21">
        <f t="shared" si="333"/>
        <v>0</v>
      </c>
      <c r="F649" s="21">
        <f t="shared" si="332"/>
        <v>0</v>
      </c>
      <c r="G649" s="21">
        <f t="shared" si="332"/>
        <v>0</v>
      </c>
      <c r="H649" s="22">
        <f t="shared" si="332"/>
        <v>0</v>
      </c>
      <c r="I649" s="3">
        <f t="shared" si="303"/>
        <v>0</v>
      </c>
    </row>
    <row r="650" spans="1:9" hidden="1" x14ac:dyDescent="0.2">
      <c r="A650" s="83"/>
      <c r="B650" s="95"/>
      <c r="C650" s="21"/>
      <c r="D650" s="21"/>
      <c r="E650" s="21"/>
      <c r="F650" s="21"/>
      <c r="G650" s="21"/>
      <c r="H650" s="22"/>
      <c r="I650" s="3">
        <f t="shared" si="303"/>
        <v>0</v>
      </c>
    </row>
    <row r="651" spans="1:9" hidden="1" x14ac:dyDescent="0.2">
      <c r="A651" s="26" t="s">
        <v>54</v>
      </c>
      <c r="B651" s="63" t="s">
        <v>55</v>
      </c>
      <c r="C651" s="24">
        <f t="shared" ref="C651:D651" si="334">C698</f>
        <v>0</v>
      </c>
      <c r="D651" s="24">
        <f t="shared" si="334"/>
        <v>0</v>
      </c>
      <c r="E651" s="24">
        <f>C651+D651</f>
        <v>0</v>
      </c>
      <c r="F651" s="24">
        <f t="shared" ref="F651:H651" si="335">F698</f>
        <v>0</v>
      </c>
      <c r="G651" s="24">
        <f t="shared" si="335"/>
        <v>0</v>
      </c>
      <c r="H651" s="25">
        <f t="shared" si="335"/>
        <v>0</v>
      </c>
      <c r="I651" s="3">
        <f t="shared" si="303"/>
        <v>0</v>
      </c>
    </row>
    <row r="652" spans="1:9" hidden="1" x14ac:dyDescent="0.2">
      <c r="A652" s="81"/>
      <c r="B652" s="95"/>
      <c r="C652" s="21"/>
      <c r="D652" s="21"/>
      <c r="E652" s="21"/>
      <c r="F652" s="21"/>
      <c r="G652" s="21"/>
      <c r="H652" s="22"/>
      <c r="I652" s="3">
        <f t="shared" si="303"/>
        <v>0</v>
      </c>
    </row>
    <row r="653" spans="1:9" s="6" customFormat="1" ht="25.5" x14ac:dyDescent="0.2">
      <c r="A653" s="77" t="s">
        <v>71</v>
      </c>
      <c r="B653" s="78"/>
      <c r="C653" s="79">
        <f>C654</f>
        <v>4034</v>
      </c>
      <c r="D653" s="79">
        <f t="shared" ref="D653:H653" si="336">D654</f>
        <v>0</v>
      </c>
      <c r="E653" s="79">
        <f t="shared" si="336"/>
        <v>4034</v>
      </c>
      <c r="F653" s="79">
        <f t="shared" si="336"/>
        <v>612</v>
      </c>
      <c r="G653" s="79">
        <f t="shared" si="336"/>
        <v>612</v>
      </c>
      <c r="H653" s="80">
        <f t="shared" si="336"/>
        <v>612</v>
      </c>
      <c r="I653" s="19">
        <f t="shared" si="303"/>
        <v>5870</v>
      </c>
    </row>
    <row r="654" spans="1:9" s="40" customFormat="1" x14ac:dyDescent="0.2">
      <c r="A654" s="36" t="s">
        <v>61</v>
      </c>
      <c r="B654" s="65"/>
      <c r="C654" s="37">
        <f t="shared" ref="C654:H654" si="337">SUM(C655,C656,C657,C658)</f>
        <v>4034</v>
      </c>
      <c r="D654" s="37">
        <f t="shared" si="337"/>
        <v>0</v>
      </c>
      <c r="E654" s="37">
        <f t="shared" si="337"/>
        <v>4034</v>
      </c>
      <c r="F654" s="37">
        <f t="shared" si="337"/>
        <v>612</v>
      </c>
      <c r="G654" s="37">
        <f t="shared" si="337"/>
        <v>612</v>
      </c>
      <c r="H654" s="38">
        <f t="shared" si="337"/>
        <v>612</v>
      </c>
      <c r="I654" s="39">
        <f t="shared" ref="I654:I717" si="338">SUM(E654:H654)</f>
        <v>5870</v>
      </c>
    </row>
    <row r="655" spans="1:9" x14ac:dyDescent="0.2">
      <c r="A655" s="20" t="s">
        <v>6</v>
      </c>
      <c r="B655" s="48"/>
      <c r="C655" s="21">
        <f>4034-ROUND(0.85*1552,)</f>
        <v>2715</v>
      </c>
      <c r="D655" s="21"/>
      <c r="E655" s="21">
        <f>SUM(C655,D655)</f>
        <v>2715</v>
      </c>
      <c r="F655" s="21">
        <v>612</v>
      </c>
      <c r="G655" s="21">
        <v>612</v>
      </c>
      <c r="H655" s="22">
        <v>612</v>
      </c>
      <c r="I655" s="3">
        <f t="shared" si="338"/>
        <v>4551</v>
      </c>
    </row>
    <row r="656" spans="1:9" hidden="1" x14ac:dyDescent="0.2">
      <c r="A656" s="20" t="s">
        <v>7</v>
      </c>
      <c r="B656" s="94"/>
      <c r="C656" s="21"/>
      <c r="D656" s="21"/>
      <c r="E656" s="21">
        <f t="shared" ref="E656:E657" si="339">SUM(C656,D656)</f>
        <v>0</v>
      </c>
      <c r="F656" s="21"/>
      <c r="G656" s="21"/>
      <c r="H656" s="22"/>
      <c r="I656" s="3">
        <f t="shared" si="338"/>
        <v>0</v>
      </c>
    </row>
    <row r="657" spans="1:9" ht="38.25" hidden="1" x14ac:dyDescent="0.2">
      <c r="A657" s="20" t="s">
        <v>8</v>
      </c>
      <c r="B657" s="48">
        <v>420269</v>
      </c>
      <c r="C657" s="21"/>
      <c r="D657" s="21"/>
      <c r="E657" s="21">
        <f t="shared" si="339"/>
        <v>0</v>
      </c>
      <c r="F657" s="21"/>
      <c r="G657" s="21"/>
      <c r="H657" s="22"/>
      <c r="I657" s="3">
        <f t="shared" si="338"/>
        <v>0</v>
      </c>
    </row>
    <row r="658" spans="1:9" ht="25.5" x14ac:dyDescent="0.2">
      <c r="A658" s="23" t="s">
        <v>9</v>
      </c>
      <c r="B658" s="49" t="s">
        <v>10</v>
      </c>
      <c r="C658" s="24">
        <f>SUM(C659,C663,C667)</f>
        <v>1319</v>
      </c>
      <c r="D658" s="24">
        <f t="shared" ref="D658:H658" si="340">SUM(D659,D663,D667)</f>
        <v>0</v>
      </c>
      <c r="E658" s="24">
        <f t="shared" si="340"/>
        <v>1319</v>
      </c>
      <c r="F658" s="24">
        <f t="shared" si="340"/>
        <v>0</v>
      </c>
      <c r="G658" s="24">
        <f t="shared" si="340"/>
        <v>0</v>
      </c>
      <c r="H658" s="25">
        <f t="shared" si="340"/>
        <v>0</v>
      </c>
      <c r="I658" s="3">
        <f t="shared" si="338"/>
        <v>1319</v>
      </c>
    </row>
    <row r="659" spans="1:9" x14ac:dyDescent="0.2">
      <c r="A659" s="26" t="s">
        <v>11</v>
      </c>
      <c r="B659" s="50" t="s">
        <v>12</v>
      </c>
      <c r="C659" s="24">
        <f>SUM(C660:C662)</f>
        <v>1319</v>
      </c>
      <c r="D659" s="24">
        <f t="shared" ref="D659:H659" si="341">SUM(D660:D662)</f>
        <v>0</v>
      </c>
      <c r="E659" s="24">
        <f t="shared" si="341"/>
        <v>1319</v>
      </c>
      <c r="F659" s="24">
        <f t="shared" si="341"/>
        <v>0</v>
      </c>
      <c r="G659" s="24">
        <f t="shared" si="341"/>
        <v>0</v>
      </c>
      <c r="H659" s="25">
        <f t="shared" si="341"/>
        <v>0</v>
      </c>
      <c r="I659" s="3">
        <f t="shared" si="338"/>
        <v>1319</v>
      </c>
    </row>
    <row r="660" spans="1:9" x14ac:dyDescent="0.2">
      <c r="A660" s="27" t="s">
        <v>13</v>
      </c>
      <c r="B660" s="51" t="s">
        <v>14</v>
      </c>
      <c r="C660" s="21">
        <f>ROUND(0.85*1552,)</f>
        <v>1319</v>
      </c>
      <c r="D660" s="21"/>
      <c r="E660" s="21">
        <f t="shared" ref="E660:E662" si="342">SUM(C660,D660)</f>
        <v>1319</v>
      </c>
      <c r="F660" s="21"/>
      <c r="G660" s="21"/>
      <c r="H660" s="22"/>
      <c r="I660" s="3">
        <f t="shared" si="338"/>
        <v>1319</v>
      </c>
    </row>
    <row r="661" spans="1:9" hidden="1" x14ac:dyDescent="0.2">
      <c r="A661" s="27" t="s">
        <v>15</v>
      </c>
      <c r="B661" s="52" t="s">
        <v>16</v>
      </c>
      <c r="C661" s="21"/>
      <c r="D661" s="21"/>
      <c r="E661" s="21">
        <f t="shared" si="342"/>
        <v>0</v>
      </c>
      <c r="F661" s="21"/>
      <c r="G661" s="21"/>
      <c r="H661" s="22"/>
      <c r="I661" s="3">
        <f t="shared" si="338"/>
        <v>0</v>
      </c>
    </row>
    <row r="662" spans="1:9" hidden="1" x14ac:dyDescent="0.2">
      <c r="A662" s="27" t="s">
        <v>17</v>
      </c>
      <c r="B662" s="52" t="s">
        <v>18</v>
      </c>
      <c r="C662" s="21"/>
      <c r="D662" s="21"/>
      <c r="E662" s="21">
        <f t="shared" si="342"/>
        <v>0</v>
      </c>
      <c r="F662" s="21"/>
      <c r="G662" s="21"/>
      <c r="H662" s="22"/>
      <c r="I662" s="3">
        <f t="shared" si="338"/>
        <v>0</v>
      </c>
    </row>
    <row r="663" spans="1:9" hidden="1" x14ac:dyDescent="0.2">
      <c r="A663" s="26" t="s">
        <v>19</v>
      </c>
      <c r="B663" s="53" t="s">
        <v>20</v>
      </c>
      <c r="C663" s="24">
        <f>SUM(C664:C666)</f>
        <v>0</v>
      </c>
      <c r="D663" s="24">
        <f t="shared" ref="D663:H663" si="343">SUM(D664:D666)</f>
        <v>0</v>
      </c>
      <c r="E663" s="24">
        <f t="shared" si="343"/>
        <v>0</v>
      </c>
      <c r="F663" s="24">
        <f t="shared" si="343"/>
        <v>0</v>
      </c>
      <c r="G663" s="24">
        <f t="shared" si="343"/>
        <v>0</v>
      </c>
      <c r="H663" s="25">
        <f t="shared" si="343"/>
        <v>0</v>
      </c>
      <c r="I663" s="3">
        <f t="shared" si="338"/>
        <v>0</v>
      </c>
    </row>
    <row r="664" spans="1:9" hidden="1" x14ac:dyDescent="0.2">
      <c r="A664" s="27" t="s">
        <v>13</v>
      </c>
      <c r="B664" s="52" t="s">
        <v>21</v>
      </c>
      <c r="C664" s="21"/>
      <c r="D664" s="21"/>
      <c r="E664" s="21">
        <f t="shared" ref="E664:E666" si="344">SUM(C664,D664)</f>
        <v>0</v>
      </c>
      <c r="F664" s="21"/>
      <c r="G664" s="21"/>
      <c r="H664" s="22"/>
      <c r="I664" s="3">
        <f t="shared" si="338"/>
        <v>0</v>
      </c>
    </row>
    <row r="665" spans="1:9" hidden="1" x14ac:dyDescent="0.2">
      <c r="A665" s="27" t="s">
        <v>15</v>
      </c>
      <c r="B665" s="52" t="s">
        <v>22</v>
      </c>
      <c r="C665" s="21"/>
      <c r="D665" s="21"/>
      <c r="E665" s="21">
        <f t="shared" si="344"/>
        <v>0</v>
      </c>
      <c r="F665" s="21"/>
      <c r="G665" s="21"/>
      <c r="H665" s="22"/>
      <c r="I665" s="3">
        <f t="shared" si="338"/>
        <v>0</v>
      </c>
    </row>
    <row r="666" spans="1:9" hidden="1" x14ac:dyDescent="0.2">
      <c r="A666" s="27" t="s">
        <v>17</v>
      </c>
      <c r="B666" s="52" t="s">
        <v>23</v>
      </c>
      <c r="C666" s="21"/>
      <c r="D666" s="21"/>
      <c r="E666" s="21">
        <f t="shared" si="344"/>
        <v>0</v>
      </c>
      <c r="F666" s="21"/>
      <c r="G666" s="21"/>
      <c r="H666" s="22"/>
      <c r="I666" s="3">
        <f t="shared" si="338"/>
        <v>0</v>
      </c>
    </row>
    <row r="667" spans="1:9" hidden="1" x14ac:dyDescent="0.2">
      <c r="A667" s="26" t="s">
        <v>24</v>
      </c>
      <c r="B667" s="53" t="s">
        <v>25</v>
      </c>
      <c r="C667" s="24">
        <f>SUM(C668:C670)</f>
        <v>0</v>
      </c>
      <c r="D667" s="24">
        <f t="shared" ref="D667:H667" si="345">SUM(D668:D670)</f>
        <v>0</v>
      </c>
      <c r="E667" s="24">
        <f t="shared" si="345"/>
        <v>0</v>
      </c>
      <c r="F667" s="24">
        <f t="shared" si="345"/>
        <v>0</v>
      </c>
      <c r="G667" s="24">
        <f t="shared" si="345"/>
        <v>0</v>
      </c>
      <c r="H667" s="25">
        <f t="shared" si="345"/>
        <v>0</v>
      </c>
      <c r="I667" s="3">
        <f t="shared" si="338"/>
        <v>0</v>
      </c>
    </row>
    <row r="668" spans="1:9" hidden="1" x14ac:dyDescent="0.2">
      <c r="A668" s="27" t="s">
        <v>13</v>
      </c>
      <c r="B668" s="52" t="s">
        <v>26</v>
      </c>
      <c r="C668" s="21"/>
      <c r="D668" s="21"/>
      <c r="E668" s="21">
        <f t="shared" ref="E668:E670" si="346">SUM(C668,D668)</f>
        <v>0</v>
      </c>
      <c r="F668" s="21"/>
      <c r="G668" s="21"/>
      <c r="H668" s="22"/>
      <c r="I668" s="3">
        <f t="shared" si="338"/>
        <v>0</v>
      </c>
    </row>
    <row r="669" spans="1:9" hidden="1" x14ac:dyDescent="0.2">
      <c r="A669" s="27" t="s">
        <v>15</v>
      </c>
      <c r="B669" s="52" t="s">
        <v>27</v>
      </c>
      <c r="C669" s="21"/>
      <c r="D669" s="21"/>
      <c r="E669" s="21">
        <f t="shared" si="346"/>
        <v>0</v>
      </c>
      <c r="F669" s="21"/>
      <c r="G669" s="21"/>
      <c r="H669" s="22"/>
      <c r="I669" s="3">
        <f t="shared" si="338"/>
        <v>0</v>
      </c>
    </row>
    <row r="670" spans="1:9" hidden="1" x14ac:dyDescent="0.2">
      <c r="A670" s="27" t="s">
        <v>17</v>
      </c>
      <c r="B670" s="52" t="s">
        <v>28</v>
      </c>
      <c r="C670" s="21"/>
      <c r="D670" s="21"/>
      <c r="E670" s="21">
        <f t="shared" si="346"/>
        <v>0</v>
      </c>
      <c r="F670" s="21"/>
      <c r="G670" s="21"/>
      <c r="H670" s="22"/>
      <c r="I670" s="3">
        <f t="shared" si="338"/>
        <v>0</v>
      </c>
    </row>
    <row r="671" spans="1:9" s="40" customFormat="1" x14ac:dyDescent="0.2">
      <c r="A671" s="36" t="s">
        <v>80</v>
      </c>
      <c r="B671" s="65"/>
      <c r="C671" s="37">
        <f>SUM(C672,C675,C698)</f>
        <v>4034</v>
      </c>
      <c r="D671" s="37">
        <f t="shared" ref="D671:H671" si="347">SUM(D672,D675,D698)</f>
        <v>0</v>
      </c>
      <c r="E671" s="37">
        <f t="shared" si="347"/>
        <v>4034</v>
      </c>
      <c r="F671" s="37">
        <f t="shared" si="347"/>
        <v>612</v>
      </c>
      <c r="G671" s="37">
        <f t="shared" si="347"/>
        <v>612</v>
      </c>
      <c r="H671" s="38">
        <f t="shared" si="347"/>
        <v>612</v>
      </c>
      <c r="I671" s="39">
        <f t="shared" si="338"/>
        <v>5870</v>
      </c>
    </row>
    <row r="672" spans="1:9" x14ac:dyDescent="0.2">
      <c r="A672" s="31" t="s">
        <v>30</v>
      </c>
      <c r="B672" s="55">
        <v>20</v>
      </c>
      <c r="C672" s="24">
        <f>SUM(C673)</f>
        <v>2</v>
      </c>
      <c r="D672" s="24">
        <f t="shared" ref="D672:H672" si="348">SUM(D673)</f>
        <v>0</v>
      </c>
      <c r="E672" s="24">
        <f t="shared" si="348"/>
        <v>2</v>
      </c>
      <c r="F672" s="24">
        <f t="shared" si="348"/>
        <v>0</v>
      </c>
      <c r="G672" s="24">
        <f t="shared" si="348"/>
        <v>0</v>
      </c>
      <c r="H672" s="25">
        <f t="shared" si="348"/>
        <v>0</v>
      </c>
      <c r="I672" s="3">
        <f t="shared" si="338"/>
        <v>2</v>
      </c>
    </row>
    <row r="673" spans="1:11" x14ac:dyDescent="0.2">
      <c r="A673" s="27" t="s">
        <v>31</v>
      </c>
      <c r="B673" s="56" t="s">
        <v>32</v>
      </c>
      <c r="C673" s="21">
        <v>2</v>
      </c>
      <c r="D673" s="21"/>
      <c r="E673" s="21">
        <f>C673+D673</f>
        <v>2</v>
      </c>
      <c r="F673" s="21"/>
      <c r="G673" s="21"/>
      <c r="H673" s="22"/>
      <c r="I673" s="3">
        <f t="shared" si="338"/>
        <v>2</v>
      </c>
    </row>
    <row r="674" spans="1:11" hidden="1" x14ac:dyDescent="0.2">
      <c r="A674" s="27"/>
      <c r="B674" s="51"/>
      <c r="C674" s="21"/>
      <c r="D674" s="21"/>
      <c r="E674" s="21"/>
      <c r="F674" s="21"/>
      <c r="G674" s="21"/>
      <c r="H674" s="22"/>
      <c r="I674" s="3">
        <f t="shared" si="338"/>
        <v>0</v>
      </c>
    </row>
    <row r="675" spans="1:11" ht="25.5" x14ac:dyDescent="0.2">
      <c r="A675" s="31" t="s">
        <v>33</v>
      </c>
      <c r="B675" s="57">
        <v>58</v>
      </c>
      <c r="C675" s="24">
        <f>SUM(C676,C683,C690)</f>
        <v>4032</v>
      </c>
      <c r="D675" s="24">
        <f t="shared" ref="D675:H675" si="349">SUM(D676,D683,D690)</f>
        <v>0</v>
      </c>
      <c r="E675" s="24">
        <f t="shared" si="349"/>
        <v>4032</v>
      </c>
      <c r="F675" s="24">
        <f t="shared" si="349"/>
        <v>612</v>
      </c>
      <c r="G675" s="24">
        <f t="shared" si="349"/>
        <v>612</v>
      </c>
      <c r="H675" s="25">
        <f t="shared" si="349"/>
        <v>612</v>
      </c>
      <c r="I675" s="3">
        <f t="shared" si="338"/>
        <v>5868</v>
      </c>
    </row>
    <row r="676" spans="1:11" x14ac:dyDescent="0.2">
      <c r="A676" s="31" t="s">
        <v>34</v>
      </c>
      <c r="B676" s="58" t="s">
        <v>35</v>
      </c>
      <c r="C676" s="24">
        <f>SUM(C680,C681,C682)</f>
        <v>4032</v>
      </c>
      <c r="D676" s="24">
        <f t="shared" ref="D676:H676" si="350">SUM(D680,D681,D682)</f>
        <v>0</v>
      </c>
      <c r="E676" s="24">
        <f t="shared" si="350"/>
        <v>4032</v>
      </c>
      <c r="F676" s="24">
        <f t="shared" si="350"/>
        <v>612</v>
      </c>
      <c r="G676" s="24">
        <f t="shared" si="350"/>
        <v>612</v>
      </c>
      <c r="H676" s="25">
        <f t="shared" si="350"/>
        <v>612</v>
      </c>
      <c r="I676" s="3">
        <f t="shared" si="338"/>
        <v>5868</v>
      </c>
    </row>
    <row r="677" spans="1:11" hidden="1" x14ac:dyDescent="0.2">
      <c r="A677" s="32" t="s">
        <v>1</v>
      </c>
      <c r="B677" s="59"/>
      <c r="C677" s="24"/>
      <c r="D677" s="24"/>
      <c r="E677" s="24"/>
      <c r="F677" s="24"/>
      <c r="G677" s="24"/>
      <c r="H677" s="25"/>
      <c r="I677" s="3">
        <f t="shared" si="338"/>
        <v>0</v>
      </c>
    </row>
    <row r="678" spans="1:11" x14ac:dyDescent="0.2">
      <c r="A678" s="32" t="s">
        <v>36</v>
      </c>
      <c r="B678" s="59"/>
      <c r="C678" s="24">
        <f>C680+C681+C682-C679</f>
        <v>654</v>
      </c>
      <c r="D678" s="24">
        <f t="shared" ref="D678:H678" si="351">D680+D681+D682-D679</f>
        <v>0</v>
      </c>
      <c r="E678" s="24">
        <f t="shared" si="351"/>
        <v>654</v>
      </c>
      <c r="F678" s="24">
        <f t="shared" si="351"/>
        <v>612</v>
      </c>
      <c r="G678" s="24">
        <f t="shared" si="351"/>
        <v>612</v>
      </c>
      <c r="H678" s="25">
        <f t="shared" si="351"/>
        <v>612</v>
      </c>
      <c r="I678" s="3">
        <f t="shared" si="338"/>
        <v>2490</v>
      </c>
    </row>
    <row r="679" spans="1:11" x14ac:dyDescent="0.2">
      <c r="A679" s="32" t="s">
        <v>37</v>
      </c>
      <c r="B679" s="59"/>
      <c r="C679" s="24">
        <v>3378</v>
      </c>
      <c r="D679" s="24"/>
      <c r="E679" s="24">
        <f t="shared" ref="E679:E682" si="352">C679+D679</f>
        <v>3378</v>
      </c>
      <c r="F679" s="24"/>
      <c r="G679" s="24"/>
      <c r="H679" s="25"/>
      <c r="I679" s="3">
        <f t="shared" si="338"/>
        <v>3378</v>
      </c>
    </row>
    <row r="680" spans="1:11" x14ac:dyDescent="0.2">
      <c r="A680" s="20" t="s">
        <v>38</v>
      </c>
      <c r="B680" s="60" t="s">
        <v>39</v>
      </c>
      <c r="C680" s="21">
        <f>ROUND(4032*(J680+K680),)</f>
        <v>605</v>
      </c>
      <c r="D680" s="21"/>
      <c r="E680" s="21">
        <f t="shared" si="352"/>
        <v>605</v>
      </c>
      <c r="F680" s="21"/>
      <c r="G680" s="21"/>
      <c r="H680" s="22"/>
      <c r="I680" s="3">
        <f t="shared" si="338"/>
        <v>605</v>
      </c>
      <c r="J680" s="2">
        <v>0.02</v>
      </c>
      <c r="K680" s="2">
        <v>0.13</v>
      </c>
    </row>
    <row r="681" spans="1:11" x14ac:dyDescent="0.2">
      <c r="A681" s="20" t="s">
        <v>40</v>
      </c>
      <c r="B681" s="60" t="s">
        <v>41</v>
      </c>
      <c r="C681" s="21">
        <f>ROUND(4032*(J681+K681),)</f>
        <v>3427</v>
      </c>
      <c r="D681" s="21"/>
      <c r="E681" s="21">
        <f t="shared" si="352"/>
        <v>3427</v>
      </c>
      <c r="F681" s="21"/>
      <c r="G681" s="21"/>
      <c r="H681" s="22"/>
      <c r="I681" s="3">
        <f t="shared" si="338"/>
        <v>3427</v>
      </c>
      <c r="J681" s="2">
        <v>0.85</v>
      </c>
    </row>
    <row r="682" spans="1:11" x14ac:dyDescent="0.2">
      <c r="A682" s="20" t="s">
        <v>42</v>
      </c>
      <c r="B682" s="61" t="s">
        <v>43</v>
      </c>
      <c r="C682" s="21"/>
      <c r="D682" s="21"/>
      <c r="E682" s="21">
        <f t="shared" si="352"/>
        <v>0</v>
      </c>
      <c r="F682" s="21">
        <v>612</v>
      </c>
      <c r="G682" s="21">
        <v>612</v>
      </c>
      <c r="H682" s="22">
        <v>612</v>
      </c>
      <c r="I682" s="3">
        <f t="shared" si="338"/>
        <v>1836</v>
      </c>
    </row>
    <row r="683" spans="1:11" hidden="1" x14ac:dyDescent="0.2">
      <c r="A683" s="31" t="s">
        <v>44</v>
      </c>
      <c r="B683" s="62" t="s">
        <v>45</v>
      </c>
      <c r="C683" s="24">
        <f>SUM(C687,C688,C689)</f>
        <v>0</v>
      </c>
      <c r="D683" s="24">
        <f t="shared" ref="D683:H683" si="353">SUM(D687,D688,D689)</f>
        <v>0</v>
      </c>
      <c r="E683" s="24">
        <f t="shared" si="353"/>
        <v>0</v>
      </c>
      <c r="F683" s="24">
        <f t="shared" si="353"/>
        <v>0</v>
      </c>
      <c r="G683" s="24">
        <f t="shared" si="353"/>
        <v>0</v>
      </c>
      <c r="H683" s="25">
        <f t="shared" si="353"/>
        <v>0</v>
      </c>
      <c r="I683" s="3">
        <f t="shared" si="338"/>
        <v>0</v>
      </c>
    </row>
    <row r="684" spans="1:11" hidden="1" x14ac:dyDescent="0.2">
      <c r="A684" s="82" t="s">
        <v>1</v>
      </c>
      <c r="B684" s="62"/>
      <c r="C684" s="24"/>
      <c r="D684" s="24"/>
      <c r="E684" s="24"/>
      <c r="F684" s="24"/>
      <c r="G684" s="24"/>
      <c r="H684" s="25"/>
      <c r="I684" s="3">
        <f t="shared" si="338"/>
        <v>0</v>
      </c>
    </row>
    <row r="685" spans="1:11" hidden="1" x14ac:dyDescent="0.2">
      <c r="A685" s="32" t="s">
        <v>36</v>
      </c>
      <c r="B685" s="59"/>
      <c r="C685" s="24">
        <f>C687+C688+C689-C686</f>
        <v>0</v>
      </c>
      <c r="D685" s="24">
        <f t="shared" ref="D685:H685" si="354">D687+D688+D689-D686</f>
        <v>0</v>
      </c>
      <c r="E685" s="24">
        <f t="shared" si="354"/>
        <v>0</v>
      </c>
      <c r="F685" s="24">
        <f t="shared" si="354"/>
        <v>0</v>
      </c>
      <c r="G685" s="24">
        <f t="shared" si="354"/>
        <v>0</v>
      </c>
      <c r="H685" s="25">
        <f t="shared" si="354"/>
        <v>0</v>
      </c>
      <c r="I685" s="3">
        <f t="shared" si="338"/>
        <v>0</v>
      </c>
    </row>
    <row r="686" spans="1:11" hidden="1" x14ac:dyDescent="0.2">
      <c r="A686" s="32" t="s">
        <v>37</v>
      </c>
      <c r="B686" s="59"/>
      <c r="C686" s="24"/>
      <c r="D686" s="24"/>
      <c r="E686" s="24">
        <f t="shared" ref="E686:E689" si="355">C686+D686</f>
        <v>0</v>
      </c>
      <c r="F686" s="24"/>
      <c r="G686" s="24"/>
      <c r="H686" s="25"/>
      <c r="I686" s="3">
        <f t="shared" si="338"/>
        <v>0</v>
      </c>
    </row>
    <row r="687" spans="1:11" hidden="1" x14ac:dyDescent="0.2">
      <c r="A687" s="20" t="s">
        <v>38</v>
      </c>
      <c r="B687" s="61" t="s">
        <v>46</v>
      </c>
      <c r="C687" s="21"/>
      <c r="D687" s="21"/>
      <c r="E687" s="21">
        <f t="shared" si="355"/>
        <v>0</v>
      </c>
      <c r="F687" s="21"/>
      <c r="G687" s="21"/>
      <c r="H687" s="22"/>
      <c r="I687" s="3">
        <f t="shared" si="338"/>
        <v>0</v>
      </c>
    </row>
    <row r="688" spans="1:11" hidden="1" x14ac:dyDescent="0.2">
      <c r="A688" s="20" t="s">
        <v>40</v>
      </c>
      <c r="B688" s="61" t="s">
        <v>47</v>
      </c>
      <c r="C688" s="21"/>
      <c r="D688" s="21"/>
      <c r="E688" s="21">
        <f t="shared" si="355"/>
        <v>0</v>
      </c>
      <c r="F688" s="21"/>
      <c r="G688" s="21"/>
      <c r="H688" s="22"/>
      <c r="I688" s="3">
        <f t="shared" si="338"/>
        <v>0</v>
      </c>
    </row>
    <row r="689" spans="1:9" hidden="1" x14ac:dyDescent="0.2">
      <c r="A689" s="20" t="s">
        <v>42</v>
      </c>
      <c r="B689" s="61" t="s">
        <v>48</v>
      </c>
      <c r="C689" s="21"/>
      <c r="D689" s="21"/>
      <c r="E689" s="21">
        <f t="shared" si="355"/>
        <v>0</v>
      </c>
      <c r="F689" s="21"/>
      <c r="G689" s="21"/>
      <c r="H689" s="22"/>
      <c r="I689" s="3">
        <f t="shared" si="338"/>
        <v>0</v>
      </c>
    </row>
    <row r="690" spans="1:9" hidden="1" x14ac:dyDescent="0.2">
      <c r="A690" s="31" t="s">
        <v>49</v>
      </c>
      <c r="B690" s="63" t="s">
        <v>50</v>
      </c>
      <c r="C690" s="24">
        <f>SUM(C694,C695,C696)</f>
        <v>0</v>
      </c>
      <c r="D690" s="24">
        <f t="shared" ref="D690:H690" si="356">SUM(D694,D695,D696)</f>
        <v>0</v>
      </c>
      <c r="E690" s="24">
        <f t="shared" si="356"/>
        <v>0</v>
      </c>
      <c r="F690" s="24">
        <f t="shared" si="356"/>
        <v>0</v>
      </c>
      <c r="G690" s="24">
        <f t="shared" si="356"/>
        <v>0</v>
      </c>
      <c r="H690" s="25">
        <f t="shared" si="356"/>
        <v>0</v>
      </c>
      <c r="I690" s="3">
        <f t="shared" si="338"/>
        <v>0</v>
      </c>
    </row>
    <row r="691" spans="1:9" hidden="1" x14ac:dyDescent="0.2">
      <c r="A691" s="82" t="s">
        <v>1</v>
      </c>
      <c r="B691" s="63"/>
      <c r="C691" s="24"/>
      <c r="D691" s="24"/>
      <c r="E691" s="24"/>
      <c r="F691" s="24"/>
      <c r="G691" s="24"/>
      <c r="H691" s="25"/>
      <c r="I691" s="3">
        <f t="shared" si="338"/>
        <v>0</v>
      </c>
    </row>
    <row r="692" spans="1:9" hidden="1" x14ac:dyDescent="0.2">
      <c r="A692" s="32" t="s">
        <v>36</v>
      </c>
      <c r="B692" s="59"/>
      <c r="C692" s="24">
        <f>C694+C695+C696-C693</f>
        <v>0</v>
      </c>
      <c r="D692" s="24">
        <f t="shared" ref="D692:H692" si="357">D694+D695+D696-D693</f>
        <v>0</v>
      </c>
      <c r="E692" s="24">
        <f t="shared" si="357"/>
        <v>0</v>
      </c>
      <c r="F692" s="24">
        <f t="shared" si="357"/>
        <v>0</v>
      </c>
      <c r="G692" s="24">
        <f t="shared" si="357"/>
        <v>0</v>
      </c>
      <c r="H692" s="25">
        <f t="shared" si="357"/>
        <v>0</v>
      </c>
      <c r="I692" s="3">
        <f t="shared" si="338"/>
        <v>0</v>
      </c>
    </row>
    <row r="693" spans="1:9" hidden="1" x14ac:dyDescent="0.2">
      <c r="A693" s="32" t="s">
        <v>37</v>
      </c>
      <c r="B693" s="59"/>
      <c r="C693" s="24"/>
      <c r="D693" s="24"/>
      <c r="E693" s="24">
        <f t="shared" ref="E693:E696" si="358">C693+D693</f>
        <v>0</v>
      </c>
      <c r="F693" s="24"/>
      <c r="G693" s="24"/>
      <c r="H693" s="25"/>
      <c r="I693" s="3">
        <f t="shared" si="338"/>
        <v>0</v>
      </c>
    </row>
    <row r="694" spans="1:9" hidden="1" x14ac:dyDescent="0.2">
      <c r="A694" s="20" t="s">
        <v>38</v>
      </c>
      <c r="B694" s="61" t="s">
        <v>51</v>
      </c>
      <c r="C694" s="21"/>
      <c r="D694" s="21"/>
      <c r="E694" s="21">
        <f t="shared" si="358"/>
        <v>0</v>
      </c>
      <c r="F694" s="21"/>
      <c r="G694" s="21"/>
      <c r="H694" s="22"/>
      <c r="I694" s="3">
        <f t="shared" si="338"/>
        <v>0</v>
      </c>
    </row>
    <row r="695" spans="1:9" hidden="1" x14ac:dyDescent="0.2">
      <c r="A695" s="20" t="s">
        <v>40</v>
      </c>
      <c r="B695" s="61" t="s">
        <v>52</v>
      </c>
      <c r="C695" s="21"/>
      <c r="D695" s="21"/>
      <c r="E695" s="21">
        <f t="shared" si="358"/>
        <v>0</v>
      </c>
      <c r="F695" s="21"/>
      <c r="G695" s="21"/>
      <c r="H695" s="22"/>
      <c r="I695" s="3">
        <f t="shared" si="338"/>
        <v>0</v>
      </c>
    </row>
    <row r="696" spans="1:9" hidden="1" x14ac:dyDescent="0.2">
      <c r="A696" s="20" t="s">
        <v>42</v>
      </c>
      <c r="B696" s="61" t="s">
        <v>53</v>
      </c>
      <c r="C696" s="21"/>
      <c r="D696" s="21"/>
      <c r="E696" s="21">
        <f t="shared" si="358"/>
        <v>0</v>
      </c>
      <c r="F696" s="21"/>
      <c r="G696" s="21"/>
      <c r="H696" s="22"/>
      <c r="I696" s="3">
        <f t="shared" si="338"/>
        <v>0</v>
      </c>
    </row>
    <row r="697" spans="1:9" hidden="1" x14ac:dyDescent="0.2">
      <c r="A697" s="83"/>
      <c r="B697" s="95"/>
      <c r="C697" s="21"/>
      <c r="D697" s="21"/>
      <c r="E697" s="21"/>
      <c r="F697" s="21"/>
      <c r="G697" s="21"/>
      <c r="H697" s="22"/>
      <c r="I697" s="3">
        <f t="shared" si="338"/>
        <v>0</v>
      </c>
    </row>
    <row r="698" spans="1:9" hidden="1" x14ac:dyDescent="0.2">
      <c r="A698" s="26" t="s">
        <v>54</v>
      </c>
      <c r="B698" s="63" t="s">
        <v>55</v>
      </c>
      <c r="C698" s="24"/>
      <c r="D698" s="24"/>
      <c r="E698" s="24">
        <f>C698+D698</f>
        <v>0</v>
      </c>
      <c r="F698" s="24"/>
      <c r="G698" s="24"/>
      <c r="H698" s="25"/>
      <c r="I698" s="3">
        <f t="shared" si="338"/>
        <v>0</v>
      </c>
    </row>
    <row r="699" spans="1:9" hidden="1" x14ac:dyDescent="0.2">
      <c r="A699" s="83"/>
      <c r="B699" s="95"/>
      <c r="C699" s="21"/>
      <c r="D699" s="21"/>
      <c r="E699" s="21"/>
      <c r="F699" s="21"/>
      <c r="G699" s="21"/>
      <c r="H699" s="22"/>
      <c r="I699" s="3">
        <f t="shared" si="338"/>
        <v>0</v>
      </c>
    </row>
    <row r="700" spans="1:9" hidden="1" x14ac:dyDescent="0.2">
      <c r="A700" s="26" t="s">
        <v>56</v>
      </c>
      <c r="B700" s="63"/>
      <c r="C700" s="24">
        <f t="shared" ref="C700:H700" si="359">C653-C671</f>
        <v>0</v>
      </c>
      <c r="D700" s="24">
        <f t="shared" si="359"/>
        <v>0</v>
      </c>
      <c r="E700" s="24">
        <f t="shared" si="359"/>
        <v>0</v>
      </c>
      <c r="F700" s="24">
        <f t="shared" si="359"/>
        <v>0</v>
      </c>
      <c r="G700" s="24">
        <f t="shared" si="359"/>
        <v>0</v>
      </c>
      <c r="H700" s="25">
        <f t="shared" si="359"/>
        <v>0</v>
      </c>
      <c r="I700" s="3">
        <f t="shared" si="338"/>
        <v>0</v>
      </c>
    </row>
    <row r="701" spans="1:9" hidden="1" x14ac:dyDescent="0.2">
      <c r="A701" s="81"/>
      <c r="B701" s="95"/>
      <c r="C701" s="21"/>
      <c r="D701" s="21"/>
      <c r="E701" s="21"/>
      <c r="F701" s="21"/>
      <c r="G701" s="21"/>
      <c r="H701" s="22"/>
      <c r="I701" s="3">
        <f t="shared" si="338"/>
        <v>0</v>
      </c>
    </row>
    <row r="702" spans="1:9" s="6" customFormat="1" x14ac:dyDescent="0.2">
      <c r="A702" s="28" t="s">
        <v>81</v>
      </c>
      <c r="B702" s="54" t="s">
        <v>5</v>
      </c>
      <c r="C702" s="29">
        <f>SUM(C732,C781,C829,C878)</f>
        <v>71301</v>
      </c>
      <c r="D702" s="29">
        <f t="shared" ref="D702:H702" si="360">SUM(D732,D781,D829,D878)</f>
        <v>0</v>
      </c>
      <c r="E702" s="29">
        <f t="shared" si="360"/>
        <v>71301</v>
      </c>
      <c r="F702" s="29">
        <f t="shared" si="360"/>
        <v>100</v>
      </c>
      <c r="G702" s="29">
        <f t="shared" si="360"/>
        <v>0</v>
      </c>
      <c r="H702" s="30">
        <f t="shared" si="360"/>
        <v>0</v>
      </c>
      <c r="I702" s="19">
        <f t="shared" si="338"/>
        <v>71401</v>
      </c>
    </row>
    <row r="703" spans="1:9" s="40" customFormat="1" x14ac:dyDescent="0.2">
      <c r="A703" s="36" t="s">
        <v>82</v>
      </c>
      <c r="B703" s="65"/>
      <c r="C703" s="37">
        <f>SUM(C704,C707,C730)</f>
        <v>71301</v>
      </c>
      <c r="D703" s="37">
        <f t="shared" ref="D703:H703" si="361">SUM(D704,D707,D730)</f>
        <v>0</v>
      </c>
      <c r="E703" s="37">
        <f t="shared" si="361"/>
        <v>71301</v>
      </c>
      <c r="F703" s="37">
        <f t="shared" si="361"/>
        <v>100</v>
      </c>
      <c r="G703" s="37">
        <f t="shared" si="361"/>
        <v>0</v>
      </c>
      <c r="H703" s="38">
        <f t="shared" si="361"/>
        <v>0</v>
      </c>
      <c r="I703" s="39">
        <f t="shared" si="338"/>
        <v>71401</v>
      </c>
    </row>
    <row r="704" spans="1:9" x14ac:dyDescent="0.2">
      <c r="A704" s="31" t="s">
        <v>30</v>
      </c>
      <c r="B704" s="55">
        <v>20</v>
      </c>
      <c r="C704" s="24">
        <f>SUM(C705)</f>
        <v>4</v>
      </c>
      <c r="D704" s="24">
        <f t="shared" ref="D704:H704" si="362">SUM(D705)</f>
        <v>0</v>
      </c>
      <c r="E704" s="24">
        <f t="shared" si="362"/>
        <v>4</v>
      </c>
      <c r="F704" s="24">
        <f t="shared" si="362"/>
        <v>0</v>
      </c>
      <c r="G704" s="24">
        <f t="shared" si="362"/>
        <v>0</v>
      </c>
      <c r="H704" s="25">
        <f t="shared" si="362"/>
        <v>0</v>
      </c>
      <c r="I704" s="3">
        <f t="shared" si="338"/>
        <v>4</v>
      </c>
    </row>
    <row r="705" spans="1:9" x14ac:dyDescent="0.2">
      <c r="A705" s="27" t="s">
        <v>31</v>
      </c>
      <c r="B705" s="56" t="s">
        <v>32</v>
      </c>
      <c r="C705" s="21">
        <f>SUM(C752,C801,C849,C898)</f>
        <v>4</v>
      </c>
      <c r="D705" s="21">
        <f>SUM(D752,D801,D849,D898)</f>
        <v>0</v>
      </c>
      <c r="E705" s="21">
        <f>C705+D705</f>
        <v>4</v>
      </c>
      <c r="F705" s="21">
        <f t="shared" ref="F705:H705" si="363">SUM(F752,F801,F849,F898)</f>
        <v>0</v>
      </c>
      <c r="G705" s="21">
        <f t="shared" si="363"/>
        <v>0</v>
      </c>
      <c r="H705" s="22">
        <f t="shared" si="363"/>
        <v>0</v>
      </c>
      <c r="I705" s="3">
        <f t="shared" si="338"/>
        <v>4</v>
      </c>
    </row>
    <row r="706" spans="1:9" hidden="1" x14ac:dyDescent="0.2">
      <c r="A706" s="27"/>
      <c r="B706" s="51"/>
      <c r="C706" s="21"/>
      <c r="D706" s="21"/>
      <c r="E706" s="21"/>
      <c r="F706" s="21"/>
      <c r="G706" s="21"/>
      <c r="H706" s="22"/>
      <c r="I706" s="3">
        <f t="shared" si="338"/>
        <v>0</v>
      </c>
    </row>
    <row r="707" spans="1:9" ht="25.5" x14ac:dyDescent="0.2">
      <c r="A707" s="31" t="s">
        <v>33</v>
      </c>
      <c r="B707" s="57">
        <v>58</v>
      </c>
      <c r="C707" s="24">
        <f>SUM(C708,C715,C722)</f>
        <v>71297</v>
      </c>
      <c r="D707" s="24">
        <f t="shared" ref="D707:H707" si="364">SUM(D708,D715,D722)</f>
        <v>0</v>
      </c>
      <c r="E707" s="24">
        <f t="shared" si="364"/>
        <v>71297</v>
      </c>
      <c r="F707" s="24">
        <f t="shared" si="364"/>
        <v>100</v>
      </c>
      <c r="G707" s="24">
        <f t="shared" si="364"/>
        <v>0</v>
      </c>
      <c r="H707" s="25">
        <f t="shared" si="364"/>
        <v>0</v>
      </c>
      <c r="I707" s="3">
        <f t="shared" si="338"/>
        <v>71397</v>
      </c>
    </row>
    <row r="708" spans="1:9" x14ac:dyDescent="0.2">
      <c r="A708" s="31" t="s">
        <v>34</v>
      </c>
      <c r="B708" s="58" t="s">
        <v>35</v>
      </c>
      <c r="C708" s="24">
        <f>SUM(C712,C713,C714)</f>
        <v>71011</v>
      </c>
      <c r="D708" s="24">
        <f t="shared" ref="D708:H708" si="365">SUM(D712,D713,D714)</f>
        <v>0</v>
      </c>
      <c r="E708" s="24">
        <f t="shared" si="365"/>
        <v>71011</v>
      </c>
      <c r="F708" s="24">
        <f t="shared" si="365"/>
        <v>0</v>
      </c>
      <c r="G708" s="24">
        <f t="shared" si="365"/>
        <v>0</v>
      </c>
      <c r="H708" s="25">
        <f t="shared" si="365"/>
        <v>0</v>
      </c>
      <c r="I708" s="3">
        <f t="shared" si="338"/>
        <v>71011</v>
      </c>
    </row>
    <row r="709" spans="1:9" hidden="1" x14ac:dyDescent="0.2">
      <c r="A709" s="32" t="s">
        <v>1</v>
      </c>
      <c r="B709" s="59"/>
      <c r="C709" s="24"/>
      <c r="D709" s="24"/>
      <c r="E709" s="24"/>
      <c r="F709" s="24"/>
      <c r="G709" s="24"/>
      <c r="H709" s="25"/>
      <c r="I709" s="3">
        <f t="shared" si="338"/>
        <v>0</v>
      </c>
    </row>
    <row r="710" spans="1:9" x14ac:dyDescent="0.2">
      <c r="A710" s="32" t="s">
        <v>36</v>
      </c>
      <c r="B710" s="59"/>
      <c r="C710" s="24">
        <f>C712+C713+C714-C711</f>
        <v>0</v>
      </c>
      <c r="D710" s="24">
        <f t="shared" ref="D710:H710" si="366">D712+D713+D714-D711</f>
        <v>6</v>
      </c>
      <c r="E710" s="24">
        <f t="shared" si="366"/>
        <v>6</v>
      </c>
      <c r="F710" s="24">
        <f t="shared" si="366"/>
        <v>0</v>
      </c>
      <c r="G710" s="24">
        <f t="shared" si="366"/>
        <v>0</v>
      </c>
      <c r="H710" s="25">
        <f t="shared" si="366"/>
        <v>0</v>
      </c>
      <c r="I710" s="3">
        <f t="shared" si="338"/>
        <v>6</v>
      </c>
    </row>
    <row r="711" spans="1:9" x14ac:dyDescent="0.2">
      <c r="A711" s="32" t="s">
        <v>37</v>
      </c>
      <c r="B711" s="59"/>
      <c r="C711" s="24">
        <f t="shared" ref="C711:H714" si="367">SUM(C758,C807,C855,C904)</f>
        <v>71011</v>
      </c>
      <c r="D711" s="24">
        <f t="shared" si="367"/>
        <v>-6</v>
      </c>
      <c r="E711" s="24">
        <f t="shared" si="367"/>
        <v>71005</v>
      </c>
      <c r="F711" s="24">
        <f t="shared" si="367"/>
        <v>0</v>
      </c>
      <c r="G711" s="24">
        <f t="shared" si="367"/>
        <v>0</v>
      </c>
      <c r="H711" s="25">
        <f t="shared" si="367"/>
        <v>0</v>
      </c>
      <c r="I711" s="3">
        <f t="shared" si="338"/>
        <v>71005</v>
      </c>
    </row>
    <row r="712" spans="1:9" x14ac:dyDescent="0.2">
      <c r="A712" s="20" t="s">
        <v>38</v>
      </c>
      <c r="B712" s="60" t="s">
        <v>39</v>
      </c>
      <c r="C712" s="21">
        <f t="shared" si="367"/>
        <v>10637.3</v>
      </c>
      <c r="D712" s="21">
        <f t="shared" si="367"/>
        <v>0</v>
      </c>
      <c r="E712" s="21">
        <f t="shared" ref="E712:E714" si="368">C712+D712</f>
        <v>10637.3</v>
      </c>
      <c r="F712" s="21">
        <f t="shared" si="367"/>
        <v>0</v>
      </c>
      <c r="G712" s="21">
        <f t="shared" si="367"/>
        <v>0</v>
      </c>
      <c r="H712" s="22">
        <f t="shared" si="367"/>
        <v>0</v>
      </c>
      <c r="I712" s="3">
        <f t="shared" si="338"/>
        <v>10637.3</v>
      </c>
    </row>
    <row r="713" spans="1:9" x14ac:dyDescent="0.2">
      <c r="A713" s="20" t="s">
        <v>40</v>
      </c>
      <c r="B713" s="60" t="s">
        <v>41</v>
      </c>
      <c r="C713" s="21">
        <f t="shared" si="367"/>
        <v>60275.199999999997</v>
      </c>
      <c r="D713" s="21">
        <f t="shared" si="367"/>
        <v>0</v>
      </c>
      <c r="E713" s="21">
        <f t="shared" si="368"/>
        <v>60275.199999999997</v>
      </c>
      <c r="F713" s="21">
        <f t="shared" si="367"/>
        <v>0</v>
      </c>
      <c r="G713" s="21">
        <f t="shared" si="367"/>
        <v>0</v>
      </c>
      <c r="H713" s="22">
        <f t="shared" si="367"/>
        <v>0</v>
      </c>
      <c r="I713" s="3">
        <f t="shared" si="338"/>
        <v>60275.199999999997</v>
      </c>
    </row>
    <row r="714" spans="1:9" x14ac:dyDescent="0.2">
      <c r="A714" s="20" t="s">
        <v>42</v>
      </c>
      <c r="B714" s="61" t="s">
        <v>43</v>
      </c>
      <c r="C714" s="21">
        <f t="shared" si="367"/>
        <v>98.5</v>
      </c>
      <c r="D714" s="21">
        <f t="shared" si="367"/>
        <v>0</v>
      </c>
      <c r="E714" s="21">
        <f t="shared" si="368"/>
        <v>98.5</v>
      </c>
      <c r="F714" s="21">
        <f t="shared" si="367"/>
        <v>0</v>
      </c>
      <c r="G714" s="21">
        <f t="shared" si="367"/>
        <v>0</v>
      </c>
      <c r="H714" s="22">
        <f t="shared" si="367"/>
        <v>0</v>
      </c>
      <c r="I714" s="3">
        <f t="shared" si="338"/>
        <v>98.5</v>
      </c>
    </row>
    <row r="715" spans="1:9" hidden="1" x14ac:dyDescent="0.2">
      <c r="A715" s="31" t="s">
        <v>44</v>
      </c>
      <c r="B715" s="62" t="s">
        <v>45</v>
      </c>
      <c r="C715" s="24">
        <f>SUM(C719,C720,C721)</f>
        <v>0</v>
      </c>
      <c r="D715" s="24">
        <f t="shared" ref="D715:H715" si="369">SUM(D719,D720,D721)</f>
        <v>0</v>
      </c>
      <c r="E715" s="24">
        <f t="shared" si="369"/>
        <v>0</v>
      </c>
      <c r="F715" s="24">
        <f t="shared" si="369"/>
        <v>0</v>
      </c>
      <c r="G715" s="24">
        <f t="shared" si="369"/>
        <v>0</v>
      </c>
      <c r="H715" s="25">
        <f t="shared" si="369"/>
        <v>0</v>
      </c>
      <c r="I715" s="3">
        <f t="shared" si="338"/>
        <v>0</v>
      </c>
    </row>
    <row r="716" spans="1:9" hidden="1" x14ac:dyDescent="0.2">
      <c r="A716" s="82" t="s">
        <v>1</v>
      </c>
      <c r="B716" s="62"/>
      <c r="C716" s="24"/>
      <c r="D716" s="24"/>
      <c r="E716" s="24"/>
      <c r="F716" s="24"/>
      <c r="G716" s="24"/>
      <c r="H716" s="25"/>
      <c r="I716" s="3">
        <f t="shared" si="338"/>
        <v>0</v>
      </c>
    </row>
    <row r="717" spans="1:9" hidden="1" x14ac:dyDescent="0.2">
      <c r="A717" s="32" t="s">
        <v>36</v>
      </c>
      <c r="B717" s="59"/>
      <c r="C717" s="24">
        <f>C719+C720+C721-C718</f>
        <v>0</v>
      </c>
      <c r="D717" s="24">
        <f t="shared" ref="D717:H717" si="370">D719+D720+D721-D718</f>
        <v>0</v>
      </c>
      <c r="E717" s="24">
        <f t="shared" si="370"/>
        <v>0</v>
      </c>
      <c r="F717" s="24">
        <f t="shared" si="370"/>
        <v>0</v>
      </c>
      <c r="G717" s="24">
        <f t="shared" si="370"/>
        <v>0</v>
      </c>
      <c r="H717" s="25">
        <f t="shared" si="370"/>
        <v>0</v>
      </c>
      <c r="I717" s="3">
        <f t="shared" si="338"/>
        <v>0</v>
      </c>
    </row>
    <row r="718" spans="1:9" hidden="1" x14ac:dyDescent="0.2">
      <c r="A718" s="32" t="s">
        <v>37</v>
      </c>
      <c r="B718" s="59"/>
      <c r="C718" s="24">
        <f t="shared" ref="C718:H721" si="371">SUM(C765,C814,C862,C911)</f>
        <v>0</v>
      </c>
      <c r="D718" s="24">
        <f t="shared" si="371"/>
        <v>0</v>
      </c>
      <c r="E718" s="24">
        <f t="shared" si="371"/>
        <v>0</v>
      </c>
      <c r="F718" s="24">
        <f t="shared" si="371"/>
        <v>0</v>
      </c>
      <c r="G718" s="24">
        <f t="shared" si="371"/>
        <v>0</v>
      </c>
      <c r="H718" s="25">
        <f t="shared" si="371"/>
        <v>0</v>
      </c>
      <c r="I718" s="3">
        <f t="shared" ref="I718:I781" si="372">SUM(E718:H718)</f>
        <v>0</v>
      </c>
    </row>
    <row r="719" spans="1:9" hidden="1" x14ac:dyDescent="0.2">
      <c r="A719" s="20" t="s">
        <v>38</v>
      </c>
      <c r="B719" s="61" t="s">
        <v>46</v>
      </c>
      <c r="C719" s="21">
        <f t="shared" si="371"/>
        <v>0</v>
      </c>
      <c r="D719" s="21">
        <f t="shared" si="371"/>
        <v>0</v>
      </c>
      <c r="E719" s="21">
        <f t="shared" ref="E719:E721" si="373">C719+D719</f>
        <v>0</v>
      </c>
      <c r="F719" s="21">
        <f t="shared" si="371"/>
        <v>0</v>
      </c>
      <c r="G719" s="21">
        <f t="shared" si="371"/>
        <v>0</v>
      </c>
      <c r="H719" s="22">
        <f t="shared" si="371"/>
        <v>0</v>
      </c>
      <c r="I719" s="3">
        <f t="shared" si="372"/>
        <v>0</v>
      </c>
    </row>
    <row r="720" spans="1:9" hidden="1" x14ac:dyDescent="0.2">
      <c r="A720" s="20" t="s">
        <v>40</v>
      </c>
      <c r="B720" s="61" t="s">
        <v>47</v>
      </c>
      <c r="C720" s="21">
        <f t="shared" si="371"/>
        <v>0</v>
      </c>
      <c r="D720" s="21">
        <f t="shared" si="371"/>
        <v>0</v>
      </c>
      <c r="E720" s="21">
        <f t="shared" si="373"/>
        <v>0</v>
      </c>
      <c r="F720" s="21">
        <f t="shared" si="371"/>
        <v>0</v>
      </c>
      <c r="G720" s="21">
        <f t="shared" si="371"/>
        <v>0</v>
      </c>
      <c r="H720" s="22">
        <f t="shared" si="371"/>
        <v>0</v>
      </c>
      <c r="I720" s="3">
        <f t="shared" si="372"/>
        <v>0</v>
      </c>
    </row>
    <row r="721" spans="1:11" hidden="1" x14ac:dyDescent="0.2">
      <c r="A721" s="20" t="s">
        <v>42</v>
      </c>
      <c r="B721" s="61" t="s">
        <v>48</v>
      </c>
      <c r="C721" s="21">
        <f t="shared" si="371"/>
        <v>0</v>
      </c>
      <c r="D721" s="21">
        <f t="shared" si="371"/>
        <v>0</v>
      </c>
      <c r="E721" s="21">
        <f t="shared" si="373"/>
        <v>0</v>
      </c>
      <c r="F721" s="21">
        <f t="shared" si="371"/>
        <v>0</v>
      </c>
      <c r="G721" s="21">
        <f t="shared" si="371"/>
        <v>0</v>
      </c>
      <c r="H721" s="22">
        <f t="shared" si="371"/>
        <v>0</v>
      </c>
      <c r="I721" s="3">
        <f t="shared" si="372"/>
        <v>0</v>
      </c>
    </row>
    <row r="722" spans="1:11" x14ac:dyDescent="0.2">
      <c r="A722" s="31" t="s">
        <v>49</v>
      </c>
      <c r="B722" s="63" t="s">
        <v>50</v>
      </c>
      <c r="C722" s="24">
        <f>SUM(C726,C727,C728)</f>
        <v>286</v>
      </c>
      <c r="D722" s="24">
        <f t="shared" ref="D722:H722" si="374">SUM(D726,D727,D728)</f>
        <v>0</v>
      </c>
      <c r="E722" s="24">
        <f t="shared" si="374"/>
        <v>286</v>
      </c>
      <c r="F722" s="24">
        <f t="shared" si="374"/>
        <v>100</v>
      </c>
      <c r="G722" s="24">
        <f t="shared" si="374"/>
        <v>0</v>
      </c>
      <c r="H722" s="25">
        <f t="shared" si="374"/>
        <v>0</v>
      </c>
      <c r="I722" s="3">
        <f t="shared" si="372"/>
        <v>386</v>
      </c>
    </row>
    <row r="723" spans="1:11" hidden="1" x14ac:dyDescent="0.2">
      <c r="A723" s="82" t="s">
        <v>1</v>
      </c>
      <c r="B723" s="63"/>
      <c r="C723" s="24"/>
      <c r="D723" s="24"/>
      <c r="E723" s="24"/>
      <c r="F723" s="24"/>
      <c r="G723" s="24"/>
      <c r="H723" s="25"/>
      <c r="I723" s="3">
        <f t="shared" si="372"/>
        <v>0</v>
      </c>
    </row>
    <row r="724" spans="1:11" x14ac:dyDescent="0.2">
      <c r="A724" s="32" t="s">
        <v>36</v>
      </c>
      <c r="B724" s="59"/>
      <c r="C724" s="24">
        <f>C726+C727+C728-C725</f>
        <v>261</v>
      </c>
      <c r="D724" s="24">
        <f t="shared" ref="D724:H724" si="375">D726+D727+D728-D725</f>
        <v>0</v>
      </c>
      <c r="E724" s="24">
        <f t="shared" si="375"/>
        <v>261</v>
      </c>
      <c r="F724" s="24">
        <f t="shared" si="375"/>
        <v>0</v>
      </c>
      <c r="G724" s="24">
        <f t="shared" si="375"/>
        <v>0</v>
      </c>
      <c r="H724" s="25">
        <f t="shared" si="375"/>
        <v>0</v>
      </c>
      <c r="I724" s="3">
        <f t="shared" si="372"/>
        <v>261</v>
      </c>
    </row>
    <row r="725" spans="1:11" x14ac:dyDescent="0.2">
      <c r="A725" s="32" t="s">
        <v>37</v>
      </c>
      <c r="B725" s="59"/>
      <c r="C725" s="24">
        <f t="shared" ref="C725:H728" si="376">SUM(C772,C821,C869,C918)</f>
        <v>25</v>
      </c>
      <c r="D725" s="24">
        <f t="shared" si="376"/>
        <v>0</v>
      </c>
      <c r="E725" s="24">
        <f t="shared" si="376"/>
        <v>25</v>
      </c>
      <c r="F725" s="24">
        <f t="shared" si="376"/>
        <v>100</v>
      </c>
      <c r="G725" s="24">
        <f t="shared" si="376"/>
        <v>0</v>
      </c>
      <c r="H725" s="25">
        <f t="shared" si="376"/>
        <v>0</v>
      </c>
      <c r="I725" s="3">
        <f t="shared" si="372"/>
        <v>125</v>
      </c>
    </row>
    <row r="726" spans="1:11" x14ac:dyDescent="0.2">
      <c r="A726" s="20" t="s">
        <v>38</v>
      </c>
      <c r="B726" s="61" t="s">
        <v>51</v>
      </c>
      <c r="C726" s="21">
        <f t="shared" si="376"/>
        <v>28</v>
      </c>
      <c r="D726" s="21">
        <f t="shared" si="376"/>
        <v>0</v>
      </c>
      <c r="E726" s="21">
        <f t="shared" ref="E726:E728" si="377">C726+D726</f>
        <v>28</v>
      </c>
      <c r="F726" s="21">
        <f t="shared" si="376"/>
        <v>10</v>
      </c>
      <c r="G726" s="21">
        <f t="shared" si="376"/>
        <v>0</v>
      </c>
      <c r="H726" s="22">
        <f t="shared" si="376"/>
        <v>0</v>
      </c>
      <c r="I726" s="3">
        <f t="shared" si="372"/>
        <v>38</v>
      </c>
    </row>
    <row r="727" spans="1:11" x14ac:dyDescent="0.2">
      <c r="A727" s="20" t="s">
        <v>40</v>
      </c>
      <c r="B727" s="61" t="s">
        <v>52</v>
      </c>
      <c r="C727" s="21">
        <f t="shared" si="376"/>
        <v>258</v>
      </c>
      <c r="D727" s="21">
        <f t="shared" si="376"/>
        <v>0</v>
      </c>
      <c r="E727" s="21">
        <f t="shared" si="377"/>
        <v>258</v>
      </c>
      <c r="F727" s="21">
        <f t="shared" si="376"/>
        <v>90</v>
      </c>
      <c r="G727" s="21">
        <f t="shared" si="376"/>
        <v>0</v>
      </c>
      <c r="H727" s="22">
        <f t="shared" si="376"/>
        <v>0</v>
      </c>
      <c r="I727" s="3">
        <f t="shared" si="372"/>
        <v>348</v>
      </c>
    </row>
    <row r="728" spans="1:11" hidden="1" x14ac:dyDescent="0.2">
      <c r="A728" s="20" t="s">
        <v>42</v>
      </c>
      <c r="B728" s="61" t="s">
        <v>53</v>
      </c>
      <c r="C728" s="21">
        <f t="shared" si="376"/>
        <v>0</v>
      </c>
      <c r="D728" s="21">
        <f t="shared" si="376"/>
        <v>0</v>
      </c>
      <c r="E728" s="21">
        <f t="shared" si="377"/>
        <v>0</v>
      </c>
      <c r="F728" s="21">
        <f t="shared" si="376"/>
        <v>0</v>
      </c>
      <c r="G728" s="21">
        <f t="shared" si="376"/>
        <v>0</v>
      </c>
      <c r="H728" s="22">
        <f t="shared" si="376"/>
        <v>0</v>
      </c>
      <c r="I728" s="3">
        <f t="shared" si="372"/>
        <v>0</v>
      </c>
    </row>
    <row r="729" spans="1:11" hidden="1" x14ac:dyDescent="0.2">
      <c r="A729" s="83"/>
      <c r="B729" s="95"/>
      <c r="C729" s="21"/>
      <c r="D729" s="21"/>
      <c r="E729" s="21"/>
      <c r="F729" s="21"/>
      <c r="G729" s="21"/>
      <c r="H729" s="22"/>
      <c r="I729" s="3">
        <f t="shared" si="372"/>
        <v>0</v>
      </c>
    </row>
    <row r="730" spans="1:11" hidden="1" x14ac:dyDescent="0.2">
      <c r="A730" s="26" t="s">
        <v>54</v>
      </c>
      <c r="B730" s="63" t="s">
        <v>55</v>
      </c>
      <c r="C730" s="24">
        <f t="shared" ref="C730:D730" si="378">SUM(C777,C826,C874,C923)</f>
        <v>0</v>
      </c>
      <c r="D730" s="24">
        <f t="shared" si="378"/>
        <v>0</v>
      </c>
      <c r="E730" s="24">
        <f>C730+D730</f>
        <v>0</v>
      </c>
      <c r="F730" s="24">
        <f t="shared" ref="F730:H730" si="379">SUM(F777,F826,F874,F923)</f>
        <v>0</v>
      </c>
      <c r="G730" s="24">
        <f t="shared" si="379"/>
        <v>0</v>
      </c>
      <c r="H730" s="25">
        <f t="shared" si="379"/>
        <v>0</v>
      </c>
      <c r="I730" s="3">
        <f t="shared" si="372"/>
        <v>0</v>
      </c>
    </row>
    <row r="731" spans="1:11" hidden="1" x14ac:dyDescent="0.2">
      <c r="A731" s="83"/>
      <c r="B731" s="95"/>
      <c r="C731" s="21"/>
      <c r="D731" s="21"/>
      <c r="E731" s="21"/>
      <c r="F731" s="21"/>
      <c r="G731" s="21"/>
      <c r="H731" s="22"/>
      <c r="I731" s="3">
        <f t="shared" si="372"/>
        <v>0</v>
      </c>
    </row>
    <row r="732" spans="1:11" s="6" customFormat="1" ht="38.25" x14ac:dyDescent="0.2">
      <c r="A732" s="77" t="s">
        <v>72</v>
      </c>
      <c r="B732" s="78"/>
      <c r="C732" s="79">
        <f>C733</f>
        <v>70667</v>
      </c>
      <c r="D732" s="79">
        <f t="shared" ref="D732:H732" si="380">D733</f>
        <v>0</v>
      </c>
      <c r="E732" s="79">
        <f t="shared" si="380"/>
        <v>70667</v>
      </c>
      <c r="F732" s="79">
        <f t="shared" si="380"/>
        <v>0</v>
      </c>
      <c r="G732" s="79">
        <f t="shared" si="380"/>
        <v>0</v>
      </c>
      <c r="H732" s="80">
        <f t="shared" si="380"/>
        <v>0</v>
      </c>
      <c r="I732" s="19">
        <f t="shared" si="372"/>
        <v>70667</v>
      </c>
    </row>
    <row r="733" spans="1:11" s="40" customFormat="1" x14ac:dyDescent="0.2">
      <c r="A733" s="36" t="s">
        <v>61</v>
      </c>
      <c r="B733" s="65"/>
      <c r="C733" s="37">
        <f>SUM(C734,C735,C736,C737)</f>
        <v>70667</v>
      </c>
      <c r="D733" s="37">
        <f t="shared" ref="D733:H733" si="381">SUM(D734,D735,D736,D737)</f>
        <v>0</v>
      </c>
      <c r="E733" s="37">
        <f t="shared" si="381"/>
        <v>70667</v>
      </c>
      <c r="F733" s="37">
        <f t="shared" si="381"/>
        <v>0</v>
      </c>
      <c r="G733" s="37">
        <f t="shared" si="381"/>
        <v>0</v>
      </c>
      <c r="H733" s="38">
        <f t="shared" si="381"/>
        <v>0</v>
      </c>
      <c r="I733" s="39">
        <f t="shared" si="372"/>
        <v>70667</v>
      </c>
    </row>
    <row r="734" spans="1:11" x14ac:dyDescent="0.2">
      <c r="A734" s="20" t="s">
        <v>6</v>
      </c>
      <c r="B734" s="48"/>
      <c r="C734" s="21">
        <v>6069.4</v>
      </c>
      <c r="D734" s="21"/>
      <c r="E734" s="21">
        <f>SUM(C734,D734)</f>
        <v>6069.4</v>
      </c>
      <c r="F734" s="21"/>
      <c r="G734" s="21"/>
      <c r="H734" s="22"/>
      <c r="I734" s="3">
        <f t="shared" si="372"/>
        <v>6069.4</v>
      </c>
    </row>
    <row r="735" spans="1:11" hidden="1" x14ac:dyDescent="0.2">
      <c r="A735" s="20" t="s">
        <v>7</v>
      </c>
      <c r="B735" s="94"/>
      <c r="C735" s="21"/>
      <c r="D735" s="21"/>
      <c r="E735" s="21">
        <f t="shared" ref="E735:E736" si="382">SUM(C735,D735)</f>
        <v>0</v>
      </c>
      <c r="F735" s="21"/>
      <c r="G735" s="21"/>
      <c r="H735" s="22"/>
      <c r="I735" s="3">
        <f t="shared" si="372"/>
        <v>0</v>
      </c>
      <c r="J735" s="2">
        <f>J736+J739</f>
        <v>0.98</v>
      </c>
      <c r="K735" s="2">
        <v>1</v>
      </c>
    </row>
    <row r="736" spans="1:11" ht="38.25" x14ac:dyDescent="0.2">
      <c r="A736" s="20" t="s">
        <v>8</v>
      </c>
      <c r="B736" s="48">
        <v>420269</v>
      </c>
      <c r="C736" s="21">
        <f>ROUND((70667-6069.4)*K736,1)</f>
        <v>8569.1</v>
      </c>
      <c r="D736" s="21"/>
      <c r="E736" s="21">
        <f t="shared" si="382"/>
        <v>8569.1</v>
      </c>
      <c r="F736" s="21"/>
      <c r="G736" s="21"/>
      <c r="H736" s="22"/>
      <c r="I736" s="3">
        <f t="shared" si="372"/>
        <v>8569.1</v>
      </c>
      <c r="J736" s="2">
        <v>0.13</v>
      </c>
      <c r="K736" s="2">
        <f>K735*J736/J735</f>
        <v>0.1326530612244898</v>
      </c>
    </row>
    <row r="737" spans="1:11" ht="25.5" x14ac:dyDescent="0.2">
      <c r="A737" s="23" t="s">
        <v>9</v>
      </c>
      <c r="B737" s="49" t="s">
        <v>10</v>
      </c>
      <c r="C737" s="24">
        <f>SUM(C738,C742,C746)</f>
        <v>56028.5</v>
      </c>
      <c r="D737" s="24">
        <f t="shared" ref="D737:H737" si="383">SUM(D738,D742,D746)</f>
        <v>0</v>
      </c>
      <c r="E737" s="24">
        <f t="shared" si="383"/>
        <v>56028.5</v>
      </c>
      <c r="F737" s="24">
        <f t="shared" si="383"/>
        <v>0</v>
      </c>
      <c r="G737" s="24">
        <f t="shared" si="383"/>
        <v>0</v>
      </c>
      <c r="H737" s="25">
        <f t="shared" si="383"/>
        <v>0</v>
      </c>
      <c r="I737" s="3">
        <f t="shared" si="372"/>
        <v>56028.5</v>
      </c>
    </row>
    <row r="738" spans="1:11" x14ac:dyDescent="0.2">
      <c r="A738" s="26" t="s">
        <v>11</v>
      </c>
      <c r="B738" s="50" t="s">
        <v>12</v>
      </c>
      <c r="C738" s="24">
        <f>SUM(C739:C741)</f>
        <v>56028.5</v>
      </c>
      <c r="D738" s="24">
        <f t="shared" ref="D738:H738" si="384">SUM(D739:D741)</f>
        <v>0</v>
      </c>
      <c r="E738" s="24">
        <f t="shared" si="384"/>
        <v>56028.5</v>
      </c>
      <c r="F738" s="24">
        <f t="shared" si="384"/>
        <v>0</v>
      </c>
      <c r="G738" s="24">
        <f t="shared" si="384"/>
        <v>0</v>
      </c>
      <c r="H738" s="25">
        <f t="shared" si="384"/>
        <v>0</v>
      </c>
      <c r="I738" s="3">
        <f t="shared" si="372"/>
        <v>56028.5</v>
      </c>
    </row>
    <row r="739" spans="1:11" x14ac:dyDescent="0.2">
      <c r="A739" s="27" t="s">
        <v>13</v>
      </c>
      <c r="B739" s="51" t="s">
        <v>14</v>
      </c>
      <c r="C739" s="21">
        <f>ROUND((70667-6069.4)*K739,1)</f>
        <v>56028.5</v>
      </c>
      <c r="D739" s="21"/>
      <c r="E739" s="21">
        <f t="shared" ref="E739:E741" si="385">SUM(C739,D739)</f>
        <v>56028.5</v>
      </c>
      <c r="F739" s="21"/>
      <c r="G739" s="21"/>
      <c r="H739" s="22"/>
      <c r="I739" s="3">
        <f t="shared" si="372"/>
        <v>56028.5</v>
      </c>
      <c r="J739" s="2">
        <v>0.85</v>
      </c>
      <c r="K739" s="2">
        <f>K735*J739/J735</f>
        <v>0.86734693877551017</v>
      </c>
    </row>
    <row r="740" spans="1:11" hidden="1" x14ac:dyDescent="0.2">
      <c r="A740" s="27" t="s">
        <v>15</v>
      </c>
      <c r="B740" s="52" t="s">
        <v>16</v>
      </c>
      <c r="C740" s="21"/>
      <c r="D740" s="21"/>
      <c r="E740" s="21">
        <f t="shared" si="385"/>
        <v>0</v>
      </c>
      <c r="F740" s="21"/>
      <c r="G740" s="21"/>
      <c r="H740" s="22"/>
      <c r="I740" s="3">
        <f t="shared" si="372"/>
        <v>0</v>
      </c>
    </row>
    <row r="741" spans="1:11" hidden="1" x14ac:dyDescent="0.2">
      <c r="A741" s="27" t="s">
        <v>17</v>
      </c>
      <c r="B741" s="52" t="s">
        <v>18</v>
      </c>
      <c r="C741" s="21"/>
      <c r="D741" s="21"/>
      <c r="E741" s="21">
        <f t="shared" si="385"/>
        <v>0</v>
      </c>
      <c r="F741" s="21"/>
      <c r="G741" s="21"/>
      <c r="H741" s="22"/>
      <c r="I741" s="3">
        <f t="shared" si="372"/>
        <v>0</v>
      </c>
    </row>
    <row r="742" spans="1:11" hidden="1" x14ac:dyDescent="0.2">
      <c r="A742" s="26" t="s">
        <v>19</v>
      </c>
      <c r="B742" s="53" t="s">
        <v>20</v>
      </c>
      <c r="C742" s="24">
        <f>SUM(C743:C745)</f>
        <v>0</v>
      </c>
      <c r="D742" s="24">
        <f t="shared" ref="D742:H742" si="386">SUM(D743:D745)</f>
        <v>0</v>
      </c>
      <c r="E742" s="24">
        <f t="shared" si="386"/>
        <v>0</v>
      </c>
      <c r="F742" s="24">
        <f t="shared" si="386"/>
        <v>0</v>
      </c>
      <c r="G742" s="24">
        <f t="shared" si="386"/>
        <v>0</v>
      </c>
      <c r="H742" s="25">
        <f t="shared" si="386"/>
        <v>0</v>
      </c>
      <c r="I742" s="3">
        <f t="shared" si="372"/>
        <v>0</v>
      </c>
    </row>
    <row r="743" spans="1:11" hidden="1" x14ac:dyDescent="0.2">
      <c r="A743" s="27" t="s">
        <v>13</v>
      </c>
      <c r="B743" s="52" t="s">
        <v>21</v>
      </c>
      <c r="C743" s="21"/>
      <c r="D743" s="21"/>
      <c r="E743" s="21">
        <f t="shared" ref="E743:E745" si="387">SUM(C743,D743)</f>
        <v>0</v>
      </c>
      <c r="F743" s="21"/>
      <c r="G743" s="21"/>
      <c r="H743" s="22"/>
      <c r="I743" s="3">
        <f t="shared" si="372"/>
        <v>0</v>
      </c>
    </row>
    <row r="744" spans="1:11" hidden="1" x14ac:dyDescent="0.2">
      <c r="A744" s="27" t="s">
        <v>15</v>
      </c>
      <c r="B744" s="52" t="s">
        <v>22</v>
      </c>
      <c r="C744" s="21"/>
      <c r="D744" s="21"/>
      <c r="E744" s="21">
        <f t="shared" si="387"/>
        <v>0</v>
      </c>
      <c r="F744" s="21"/>
      <c r="G744" s="21"/>
      <c r="H744" s="22"/>
      <c r="I744" s="3">
        <f t="shared" si="372"/>
        <v>0</v>
      </c>
    </row>
    <row r="745" spans="1:11" hidden="1" x14ac:dyDescent="0.2">
      <c r="A745" s="27" t="s">
        <v>17</v>
      </c>
      <c r="B745" s="52" t="s">
        <v>23</v>
      </c>
      <c r="C745" s="21"/>
      <c r="D745" s="21"/>
      <c r="E745" s="21">
        <f t="shared" si="387"/>
        <v>0</v>
      </c>
      <c r="F745" s="21"/>
      <c r="G745" s="21"/>
      <c r="H745" s="22"/>
      <c r="I745" s="3">
        <f t="shared" si="372"/>
        <v>0</v>
      </c>
    </row>
    <row r="746" spans="1:11" hidden="1" x14ac:dyDescent="0.2">
      <c r="A746" s="26" t="s">
        <v>24</v>
      </c>
      <c r="B746" s="53" t="s">
        <v>25</v>
      </c>
      <c r="C746" s="24">
        <f>SUM(C747:C749)</f>
        <v>0</v>
      </c>
      <c r="D746" s="24">
        <f t="shared" ref="D746:H746" si="388">SUM(D747:D749)</f>
        <v>0</v>
      </c>
      <c r="E746" s="24">
        <f t="shared" si="388"/>
        <v>0</v>
      </c>
      <c r="F746" s="24">
        <f t="shared" si="388"/>
        <v>0</v>
      </c>
      <c r="G746" s="24">
        <f t="shared" si="388"/>
        <v>0</v>
      </c>
      <c r="H746" s="25">
        <f t="shared" si="388"/>
        <v>0</v>
      </c>
      <c r="I746" s="3">
        <f t="shared" si="372"/>
        <v>0</v>
      </c>
    </row>
    <row r="747" spans="1:11" hidden="1" x14ac:dyDescent="0.2">
      <c r="A747" s="27" t="s">
        <v>13</v>
      </c>
      <c r="B747" s="52" t="s">
        <v>26</v>
      </c>
      <c r="C747" s="21"/>
      <c r="D747" s="21"/>
      <c r="E747" s="21">
        <f t="shared" ref="E747:E749" si="389">SUM(C747,D747)</f>
        <v>0</v>
      </c>
      <c r="F747" s="21"/>
      <c r="G747" s="21"/>
      <c r="H747" s="22"/>
      <c r="I747" s="3">
        <f t="shared" si="372"/>
        <v>0</v>
      </c>
    </row>
    <row r="748" spans="1:11" hidden="1" x14ac:dyDescent="0.2">
      <c r="A748" s="27" t="s">
        <v>15</v>
      </c>
      <c r="B748" s="52" t="s">
        <v>27</v>
      </c>
      <c r="C748" s="21"/>
      <c r="D748" s="21"/>
      <c r="E748" s="21">
        <f t="shared" si="389"/>
        <v>0</v>
      </c>
      <c r="F748" s="21"/>
      <c r="G748" s="21"/>
      <c r="H748" s="22"/>
      <c r="I748" s="3">
        <f t="shared" si="372"/>
        <v>0</v>
      </c>
    </row>
    <row r="749" spans="1:11" hidden="1" x14ac:dyDescent="0.2">
      <c r="A749" s="27" t="s">
        <v>17</v>
      </c>
      <c r="B749" s="52" t="s">
        <v>28</v>
      </c>
      <c r="C749" s="21"/>
      <c r="D749" s="21"/>
      <c r="E749" s="21">
        <f t="shared" si="389"/>
        <v>0</v>
      </c>
      <c r="F749" s="21"/>
      <c r="G749" s="21"/>
      <c r="H749" s="22"/>
      <c r="I749" s="3">
        <f t="shared" si="372"/>
        <v>0</v>
      </c>
    </row>
    <row r="750" spans="1:11" s="40" customFormat="1" x14ac:dyDescent="0.2">
      <c r="A750" s="36" t="s">
        <v>80</v>
      </c>
      <c r="B750" s="65"/>
      <c r="C750" s="37">
        <f>SUM(C751,C754,C777)</f>
        <v>70667</v>
      </c>
      <c r="D750" s="37">
        <f t="shared" ref="D750:H750" si="390">SUM(D751,D754,D777)</f>
        <v>0</v>
      </c>
      <c r="E750" s="37">
        <f t="shared" si="390"/>
        <v>70667</v>
      </c>
      <c r="F750" s="37">
        <f t="shared" si="390"/>
        <v>0</v>
      </c>
      <c r="G750" s="37">
        <f t="shared" si="390"/>
        <v>0</v>
      </c>
      <c r="H750" s="38">
        <f t="shared" si="390"/>
        <v>0</v>
      </c>
      <c r="I750" s="39">
        <f t="shared" si="372"/>
        <v>70667</v>
      </c>
    </row>
    <row r="751" spans="1:11" hidden="1" x14ac:dyDescent="0.2">
      <c r="A751" s="31" t="s">
        <v>30</v>
      </c>
      <c r="B751" s="55">
        <v>20</v>
      </c>
      <c r="C751" s="24">
        <f>SUM(C752)</f>
        <v>0</v>
      </c>
      <c r="D751" s="24">
        <f t="shared" ref="D751:H751" si="391">SUM(D752)</f>
        <v>0</v>
      </c>
      <c r="E751" s="24">
        <f t="shared" si="391"/>
        <v>0</v>
      </c>
      <c r="F751" s="24">
        <f t="shared" si="391"/>
        <v>0</v>
      </c>
      <c r="G751" s="24">
        <f t="shared" si="391"/>
        <v>0</v>
      </c>
      <c r="H751" s="25">
        <f t="shared" si="391"/>
        <v>0</v>
      </c>
      <c r="I751" s="3">
        <f t="shared" si="372"/>
        <v>0</v>
      </c>
    </row>
    <row r="752" spans="1:11" hidden="1" x14ac:dyDescent="0.2">
      <c r="A752" s="27" t="s">
        <v>31</v>
      </c>
      <c r="B752" s="56" t="s">
        <v>32</v>
      </c>
      <c r="C752" s="21"/>
      <c r="D752" s="21"/>
      <c r="E752" s="21">
        <f>C752+D752</f>
        <v>0</v>
      </c>
      <c r="F752" s="21"/>
      <c r="G752" s="21"/>
      <c r="H752" s="22"/>
      <c r="I752" s="3">
        <f t="shared" si="372"/>
        <v>0</v>
      </c>
    </row>
    <row r="753" spans="1:11" hidden="1" x14ac:dyDescent="0.2">
      <c r="A753" s="27"/>
      <c r="B753" s="51"/>
      <c r="C753" s="21"/>
      <c r="D753" s="21"/>
      <c r="E753" s="21"/>
      <c r="F753" s="21"/>
      <c r="G753" s="21"/>
      <c r="H753" s="22"/>
      <c r="I753" s="3">
        <f t="shared" si="372"/>
        <v>0</v>
      </c>
    </row>
    <row r="754" spans="1:11" ht="25.5" x14ac:dyDescent="0.2">
      <c r="A754" s="31" t="s">
        <v>33</v>
      </c>
      <c r="B754" s="57">
        <v>58</v>
      </c>
      <c r="C754" s="24">
        <f>SUM(C755,C762,C769)</f>
        <v>70667</v>
      </c>
      <c r="D754" s="24">
        <f t="shared" ref="D754:H754" si="392">SUM(D755,D762,D769)</f>
        <v>0</v>
      </c>
      <c r="E754" s="24">
        <f t="shared" si="392"/>
        <v>70667</v>
      </c>
      <c r="F754" s="24">
        <f t="shared" si="392"/>
        <v>0</v>
      </c>
      <c r="G754" s="24">
        <f t="shared" si="392"/>
        <v>0</v>
      </c>
      <c r="H754" s="25">
        <f t="shared" si="392"/>
        <v>0</v>
      </c>
      <c r="I754" s="3">
        <f t="shared" si="372"/>
        <v>70667</v>
      </c>
    </row>
    <row r="755" spans="1:11" x14ac:dyDescent="0.2">
      <c r="A755" s="31" t="s">
        <v>34</v>
      </c>
      <c r="B755" s="58" t="s">
        <v>35</v>
      </c>
      <c r="C755" s="24">
        <f>SUM(C759,C760,C761)</f>
        <v>70667</v>
      </c>
      <c r="D755" s="24">
        <f t="shared" ref="D755:H755" si="393">SUM(D759,D760,D761)</f>
        <v>0</v>
      </c>
      <c r="E755" s="24">
        <f t="shared" si="393"/>
        <v>70667</v>
      </c>
      <c r="F755" s="24">
        <f t="shared" si="393"/>
        <v>0</v>
      </c>
      <c r="G755" s="24">
        <f t="shared" si="393"/>
        <v>0</v>
      </c>
      <c r="H755" s="25">
        <f t="shared" si="393"/>
        <v>0</v>
      </c>
      <c r="I755" s="3">
        <f t="shared" si="372"/>
        <v>70667</v>
      </c>
    </row>
    <row r="756" spans="1:11" hidden="1" x14ac:dyDescent="0.2">
      <c r="A756" s="32" t="s">
        <v>1</v>
      </c>
      <c r="B756" s="59"/>
      <c r="C756" s="24"/>
      <c r="D756" s="24"/>
      <c r="E756" s="24"/>
      <c r="F756" s="24"/>
      <c r="G756" s="24"/>
      <c r="H756" s="25"/>
      <c r="I756" s="3">
        <f t="shared" si="372"/>
        <v>0</v>
      </c>
    </row>
    <row r="757" spans="1:11" x14ac:dyDescent="0.2">
      <c r="A757" s="32" t="s">
        <v>36</v>
      </c>
      <c r="B757" s="59"/>
      <c r="C757" s="24">
        <f>C759+C760+C761-C758</f>
        <v>0</v>
      </c>
      <c r="D757" s="24">
        <f>D759+D760+D761-D758</f>
        <v>6</v>
      </c>
      <c r="E757" s="24">
        <f t="shared" ref="E757:H757" si="394">E759+E760+E761-E758</f>
        <v>6</v>
      </c>
      <c r="F757" s="24">
        <f t="shared" si="394"/>
        <v>0</v>
      </c>
      <c r="G757" s="24">
        <f t="shared" si="394"/>
        <v>0</v>
      </c>
      <c r="H757" s="25">
        <f t="shared" si="394"/>
        <v>0</v>
      </c>
      <c r="I757" s="3">
        <f t="shared" si="372"/>
        <v>6</v>
      </c>
    </row>
    <row r="758" spans="1:11" x14ac:dyDescent="0.2">
      <c r="A758" s="32" t="s">
        <v>37</v>
      </c>
      <c r="B758" s="59"/>
      <c r="C758" s="24">
        <v>70667</v>
      </c>
      <c r="D758" s="24">
        <v>-6</v>
      </c>
      <c r="E758" s="24">
        <f t="shared" ref="E758:E761" si="395">C758+D758</f>
        <v>70661</v>
      </c>
      <c r="F758" s="24"/>
      <c r="G758" s="24"/>
      <c r="H758" s="25"/>
      <c r="I758" s="3">
        <f t="shared" si="372"/>
        <v>70661</v>
      </c>
    </row>
    <row r="759" spans="1:11" x14ac:dyDescent="0.2">
      <c r="A759" s="20" t="s">
        <v>38</v>
      </c>
      <c r="B759" s="60" t="s">
        <v>39</v>
      </c>
      <c r="C759" s="21">
        <f>ROUND(70568.4*(J759+K759),1)</f>
        <v>10585.3</v>
      </c>
      <c r="D759" s="21"/>
      <c r="E759" s="21">
        <f t="shared" si="395"/>
        <v>10585.3</v>
      </c>
      <c r="F759" s="21"/>
      <c r="G759" s="21"/>
      <c r="H759" s="22"/>
      <c r="I759" s="3">
        <f t="shared" si="372"/>
        <v>10585.3</v>
      </c>
      <c r="J759" s="2">
        <v>0.02</v>
      </c>
      <c r="K759" s="2">
        <v>0.13</v>
      </c>
    </row>
    <row r="760" spans="1:11" x14ac:dyDescent="0.2">
      <c r="A760" s="20" t="s">
        <v>40</v>
      </c>
      <c r="B760" s="60" t="s">
        <v>41</v>
      </c>
      <c r="C760" s="21">
        <f>ROUND(70568.4*(J760+K760),1)+0.1</f>
        <v>59983.199999999997</v>
      </c>
      <c r="D760" s="21"/>
      <c r="E760" s="21">
        <f t="shared" si="395"/>
        <v>59983.199999999997</v>
      </c>
      <c r="F760" s="21"/>
      <c r="G760" s="21"/>
      <c r="H760" s="22"/>
      <c r="I760" s="3">
        <f t="shared" si="372"/>
        <v>59983.199999999997</v>
      </c>
      <c r="J760" s="2">
        <v>0.85</v>
      </c>
    </row>
    <row r="761" spans="1:11" x14ac:dyDescent="0.2">
      <c r="A761" s="20" t="s">
        <v>42</v>
      </c>
      <c r="B761" s="61" t="s">
        <v>43</v>
      </c>
      <c r="C761" s="21">
        <v>98.5</v>
      </c>
      <c r="D761" s="21"/>
      <c r="E761" s="21">
        <f t="shared" si="395"/>
        <v>98.5</v>
      </c>
      <c r="F761" s="21"/>
      <c r="G761" s="21"/>
      <c r="H761" s="22"/>
      <c r="I761" s="3">
        <f t="shared" si="372"/>
        <v>98.5</v>
      </c>
    </row>
    <row r="762" spans="1:11" hidden="1" x14ac:dyDescent="0.2">
      <c r="A762" s="31" t="s">
        <v>44</v>
      </c>
      <c r="B762" s="62" t="s">
        <v>45</v>
      </c>
      <c r="C762" s="24">
        <f>SUM(C766,C767,C768)</f>
        <v>0</v>
      </c>
      <c r="D762" s="24">
        <f t="shared" ref="D762:H762" si="396">SUM(D766,D767,D768)</f>
        <v>0</v>
      </c>
      <c r="E762" s="24">
        <f t="shared" si="396"/>
        <v>0</v>
      </c>
      <c r="F762" s="24">
        <f t="shared" si="396"/>
        <v>0</v>
      </c>
      <c r="G762" s="24">
        <f t="shared" si="396"/>
        <v>0</v>
      </c>
      <c r="H762" s="25">
        <f t="shared" si="396"/>
        <v>0</v>
      </c>
      <c r="I762" s="3">
        <f t="shared" si="372"/>
        <v>0</v>
      </c>
    </row>
    <row r="763" spans="1:11" hidden="1" x14ac:dyDescent="0.2">
      <c r="A763" s="82" t="s">
        <v>1</v>
      </c>
      <c r="B763" s="62"/>
      <c r="C763" s="24"/>
      <c r="D763" s="24"/>
      <c r="E763" s="24"/>
      <c r="F763" s="24"/>
      <c r="G763" s="24"/>
      <c r="H763" s="25"/>
      <c r="I763" s="3">
        <f t="shared" si="372"/>
        <v>0</v>
      </c>
    </row>
    <row r="764" spans="1:11" hidden="1" x14ac:dyDescent="0.2">
      <c r="A764" s="32" t="s">
        <v>36</v>
      </c>
      <c r="B764" s="59"/>
      <c r="C764" s="24">
        <f>C766+C767+C768-C765</f>
        <v>0</v>
      </c>
      <c r="D764" s="24">
        <f t="shared" ref="D764:H764" si="397">D766+D767+D768-D765</f>
        <v>0</v>
      </c>
      <c r="E764" s="24">
        <f t="shared" si="397"/>
        <v>0</v>
      </c>
      <c r="F764" s="24">
        <f t="shared" si="397"/>
        <v>0</v>
      </c>
      <c r="G764" s="24">
        <f t="shared" si="397"/>
        <v>0</v>
      </c>
      <c r="H764" s="25">
        <f t="shared" si="397"/>
        <v>0</v>
      </c>
      <c r="I764" s="3">
        <f t="shared" si="372"/>
        <v>0</v>
      </c>
    </row>
    <row r="765" spans="1:11" hidden="1" x14ac:dyDescent="0.2">
      <c r="A765" s="32" t="s">
        <v>37</v>
      </c>
      <c r="B765" s="59"/>
      <c r="C765" s="24"/>
      <c r="D765" s="24"/>
      <c r="E765" s="24">
        <f t="shared" ref="E765:E768" si="398">C765+D765</f>
        <v>0</v>
      </c>
      <c r="F765" s="24"/>
      <c r="G765" s="24"/>
      <c r="H765" s="25"/>
      <c r="I765" s="3">
        <f t="shared" si="372"/>
        <v>0</v>
      </c>
    </row>
    <row r="766" spans="1:11" hidden="1" x14ac:dyDescent="0.2">
      <c r="A766" s="20" t="s">
        <v>38</v>
      </c>
      <c r="B766" s="61" t="s">
        <v>46</v>
      </c>
      <c r="C766" s="21"/>
      <c r="D766" s="21"/>
      <c r="E766" s="21">
        <f t="shared" si="398"/>
        <v>0</v>
      </c>
      <c r="F766" s="21"/>
      <c r="G766" s="21"/>
      <c r="H766" s="22"/>
      <c r="I766" s="3">
        <f t="shared" si="372"/>
        <v>0</v>
      </c>
    </row>
    <row r="767" spans="1:11" hidden="1" x14ac:dyDescent="0.2">
      <c r="A767" s="20" t="s">
        <v>40</v>
      </c>
      <c r="B767" s="61" t="s">
        <v>47</v>
      </c>
      <c r="C767" s="21"/>
      <c r="D767" s="21"/>
      <c r="E767" s="21">
        <f t="shared" si="398"/>
        <v>0</v>
      </c>
      <c r="F767" s="21"/>
      <c r="G767" s="21"/>
      <c r="H767" s="22"/>
      <c r="I767" s="3">
        <f t="shared" si="372"/>
        <v>0</v>
      </c>
    </row>
    <row r="768" spans="1:11" hidden="1" x14ac:dyDescent="0.2">
      <c r="A768" s="20" t="s">
        <v>42</v>
      </c>
      <c r="B768" s="61" t="s">
        <v>48</v>
      </c>
      <c r="C768" s="21"/>
      <c r="D768" s="21"/>
      <c r="E768" s="21">
        <f t="shared" si="398"/>
        <v>0</v>
      </c>
      <c r="F768" s="21"/>
      <c r="G768" s="21"/>
      <c r="H768" s="22"/>
      <c r="I768" s="3">
        <f t="shared" si="372"/>
        <v>0</v>
      </c>
    </row>
    <row r="769" spans="1:9" hidden="1" x14ac:dyDescent="0.2">
      <c r="A769" s="31" t="s">
        <v>49</v>
      </c>
      <c r="B769" s="63" t="s">
        <v>50</v>
      </c>
      <c r="C769" s="24">
        <f>SUM(C773,C774,C775)</f>
        <v>0</v>
      </c>
      <c r="D769" s="24">
        <f t="shared" ref="D769:H769" si="399">SUM(D773,D774,D775)</f>
        <v>0</v>
      </c>
      <c r="E769" s="24">
        <f t="shared" si="399"/>
        <v>0</v>
      </c>
      <c r="F769" s="24">
        <f t="shared" si="399"/>
        <v>0</v>
      </c>
      <c r="G769" s="24">
        <f t="shared" si="399"/>
        <v>0</v>
      </c>
      <c r="H769" s="25">
        <f t="shared" si="399"/>
        <v>0</v>
      </c>
      <c r="I769" s="3">
        <f t="shared" si="372"/>
        <v>0</v>
      </c>
    </row>
    <row r="770" spans="1:9" hidden="1" x14ac:dyDescent="0.2">
      <c r="A770" s="82" t="s">
        <v>1</v>
      </c>
      <c r="B770" s="63"/>
      <c r="C770" s="24"/>
      <c r="D770" s="24"/>
      <c r="E770" s="24"/>
      <c r="F770" s="24"/>
      <c r="G770" s="24"/>
      <c r="H770" s="25"/>
      <c r="I770" s="3">
        <f t="shared" si="372"/>
        <v>0</v>
      </c>
    </row>
    <row r="771" spans="1:9" hidden="1" x14ac:dyDescent="0.2">
      <c r="A771" s="32" t="s">
        <v>36</v>
      </c>
      <c r="B771" s="59"/>
      <c r="C771" s="24">
        <f>C773+C774+C775-C772</f>
        <v>0</v>
      </c>
      <c r="D771" s="24">
        <f t="shared" ref="D771:H771" si="400">D773+D774+D775-D772</f>
        <v>0</v>
      </c>
      <c r="E771" s="24">
        <f t="shared" si="400"/>
        <v>0</v>
      </c>
      <c r="F771" s="24">
        <f t="shared" si="400"/>
        <v>0</v>
      </c>
      <c r="G771" s="24">
        <f t="shared" si="400"/>
        <v>0</v>
      </c>
      <c r="H771" s="25">
        <f t="shared" si="400"/>
        <v>0</v>
      </c>
      <c r="I771" s="3">
        <f t="shared" si="372"/>
        <v>0</v>
      </c>
    </row>
    <row r="772" spans="1:9" hidden="1" x14ac:dyDescent="0.2">
      <c r="A772" s="32" t="s">
        <v>37</v>
      </c>
      <c r="B772" s="59"/>
      <c r="C772" s="24"/>
      <c r="D772" s="24"/>
      <c r="E772" s="24">
        <f t="shared" ref="E772:E775" si="401">C772+D772</f>
        <v>0</v>
      </c>
      <c r="F772" s="24"/>
      <c r="G772" s="24"/>
      <c r="H772" s="25"/>
      <c r="I772" s="3">
        <f t="shared" si="372"/>
        <v>0</v>
      </c>
    </row>
    <row r="773" spans="1:9" hidden="1" x14ac:dyDescent="0.2">
      <c r="A773" s="20" t="s">
        <v>38</v>
      </c>
      <c r="B773" s="61" t="s">
        <v>51</v>
      </c>
      <c r="C773" s="21"/>
      <c r="D773" s="21"/>
      <c r="E773" s="21">
        <f t="shared" si="401"/>
        <v>0</v>
      </c>
      <c r="F773" s="21"/>
      <c r="G773" s="21"/>
      <c r="H773" s="22"/>
      <c r="I773" s="3">
        <f t="shared" si="372"/>
        <v>0</v>
      </c>
    </row>
    <row r="774" spans="1:9" hidden="1" x14ac:dyDescent="0.2">
      <c r="A774" s="20" t="s">
        <v>40</v>
      </c>
      <c r="B774" s="61" t="s">
        <v>52</v>
      </c>
      <c r="C774" s="21"/>
      <c r="D774" s="21"/>
      <c r="E774" s="21">
        <f t="shared" si="401"/>
        <v>0</v>
      </c>
      <c r="F774" s="21"/>
      <c r="G774" s="21"/>
      <c r="H774" s="22"/>
      <c r="I774" s="3">
        <f t="shared" si="372"/>
        <v>0</v>
      </c>
    </row>
    <row r="775" spans="1:9" hidden="1" x14ac:dyDescent="0.2">
      <c r="A775" s="20" t="s">
        <v>42</v>
      </c>
      <c r="B775" s="61" t="s">
        <v>53</v>
      </c>
      <c r="C775" s="21"/>
      <c r="D775" s="21"/>
      <c r="E775" s="21">
        <f t="shared" si="401"/>
        <v>0</v>
      </c>
      <c r="F775" s="21"/>
      <c r="G775" s="21"/>
      <c r="H775" s="22"/>
      <c r="I775" s="3">
        <f t="shared" si="372"/>
        <v>0</v>
      </c>
    </row>
    <row r="776" spans="1:9" hidden="1" x14ac:dyDescent="0.2">
      <c r="A776" s="83"/>
      <c r="B776" s="95"/>
      <c r="C776" s="21"/>
      <c r="D776" s="21"/>
      <c r="E776" s="21"/>
      <c r="F776" s="21"/>
      <c r="G776" s="21"/>
      <c r="H776" s="22"/>
      <c r="I776" s="3">
        <f t="shared" si="372"/>
        <v>0</v>
      </c>
    </row>
    <row r="777" spans="1:9" hidden="1" x14ac:dyDescent="0.2">
      <c r="A777" s="26" t="s">
        <v>54</v>
      </c>
      <c r="B777" s="63" t="s">
        <v>55</v>
      </c>
      <c r="C777" s="24"/>
      <c r="D777" s="24"/>
      <c r="E777" s="24">
        <f>C777+D777</f>
        <v>0</v>
      </c>
      <c r="F777" s="24"/>
      <c r="G777" s="24"/>
      <c r="H777" s="25"/>
      <c r="I777" s="3">
        <f t="shared" si="372"/>
        <v>0</v>
      </c>
    </row>
    <row r="778" spans="1:9" hidden="1" x14ac:dyDescent="0.2">
      <c r="A778" s="83"/>
      <c r="B778" s="95"/>
      <c r="C778" s="21"/>
      <c r="D778" s="21"/>
      <c r="E778" s="21"/>
      <c r="F778" s="21"/>
      <c r="G778" s="21"/>
      <c r="H778" s="22"/>
      <c r="I778" s="3">
        <f t="shared" si="372"/>
        <v>0</v>
      </c>
    </row>
    <row r="779" spans="1:9" hidden="1" x14ac:dyDescent="0.2">
      <c r="A779" s="26" t="s">
        <v>56</v>
      </c>
      <c r="B779" s="63"/>
      <c r="C779" s="24">
        <f>C732-C750</f>
        <v>0</v>
      </c>
      <c r="D779" s="24">
        <f t="shared" ref="D779:H779" si="402">D732-D750</f>
        <v>0</v>
      </c>
      <c r="E779" s="24">
        <f t="shared" si="402"/>
        <v>0</v>
      </c>
      <c r="F779" s="24">
        <f t="shared" si="402"/>
        <v>0</v>
      </c>
      <c r="G779" s="24">
        <f t="shared" si="402"/>
        <v>0</v>
      </c>
      <c r="H779" s="25">
        <f t="shared" si="402"/>
        <v>0</v>
      </c>
      <c r="I779" s="3">
        <f t="shared" si="372"/>
        <v>0</v>
      </c>
    </row>
    <row r="780" spans="1:9" hidden="1" x14ac:dyDescent="0.2">
      <c r="A780" s="81"/>
      <c r="B780" s="95"/>
      <c r="C780" s="21"/>
      <c r="D780" s="21"/>
      <c r="E780" s="21"/>
      <c r="F780" s="21"/>
      <c r="G780" s="21"/>
      <c r="H780" s="22"/>
      <c r="I780" s="3">
        <f t="shared" si="372"/>
        <v>0</v>
      </c>
    </row>
    <row r="781" spans="1:9" s="6" customFormat="1" ht="25.5" x14ac:dyDescent="0.2">
      <c r="A781" s="77" t="s">
        <v>73</v>
      </c>
      <c r="B781" s="78"/>
      <c r="C781" s="79">
        <f>C782</f>
        <v>195</v>
      </c>
      <c r="D781" s="79">
        <f t="shared" ref="D781:H781" si="403">D782</f>
        <v>0</v>
      </c>
      <c r="E781" s="79">
        <f t="shared" si="403"/>
        <v>195</v>
      </c>
      <c r="F781" s="79">
        <f t="shared" si="403"/>
        <v>100</v>
      </c>
      <c r="G781" s="79">
        <f t="shared" si="403"/>
        <v>0</v>
      </c>
      <c r="H781" s="80">
        <f t="shared" si="403"/>
        <v>0</v>
      </c>
      <c r="I781" s="19">
        <f t="shared" si="372"/>
        <v>295</v>
      </c>
    </row>
    <row r="782" spans="1:9" x14ac:dyDescent="0.2">
      <c r="A782" s="33" t="s">
        <v>61</v>
      </c>
      <c r="B782" s="64"/>
      <c r="C782" s="34">
        <f>SUM(C783,C784,C785,C786)</f>
        <v>195</v>
      </c>
      <c r="D782" s="34">
        <f t="shared" ref="D782:H782" si="404">SUM(D783,D784,D785,D786)</f>
        <v>0</v>
      </c>
      <c r="E782" s="34">
        <f t="shared" si="404"/>
        <v>195</v>
      </c>
      <c r="F782" s="34">
        <f t="shared" si="404"/>
        <v>100</v>
      </c>
      <c r="G782" s="34">
        <f t="shared" si="404"/>
        <v>0</v>
      </c>
      <c r="H782" s="35">
        <f t="shared" si="404"/>
        <v>0</v>
      </c>
      <c r="I782" s="3">
        <f t="shared" ref="I782:I845" si="405">SUM(E782:H782)</f>
        <v>295</v>
      </c>
    </row>
    <row r="783" spans="1:9" x14ac:dyDescent="0.2">
      <c r="A783" s="20" t="s">
        <v>6</v>
      </c>
      <c r="B783" s="48"/>
      <c r="C783" s="21">
        <v>195</v>
      </c>
      <c r="D783" s="21"/>
      <c r="E783" s="21">
        <f>SUM(C783,D783)</f>
        <v>195</v>
      </c>
      <c r="F783" s="21">
        <v>100</v>
      </c>
      <c r="G783" s="21"/>
      <c r="H783" s="22"/>
      <c r="I783" s="3">
        <f t="shared" si="405"/>
        <v>295</v>
      </c>
    </row>
    <row r="784" spans="1:9" hidden="1" x14ac:dyDescent="0.2">
      <c r="A784" s="20" t="s">
        <v>7</v>
      </c>
      <c r="B784" s="94"/>
      <c r="C784" s="21"/>
      <c r="D784" s="21"/>
      <c r="E784" s="21">
        <f t="shared" ref="E784:E785" si="406">SUM(C784,D784)</f>
        <v>0</v>
      </c>
      <c r="F784" s="21"/>
      <c r="G784" s="21"/>
      <c r="H784" s="22"/>
      <c r="I784" s="3">
        <f t="shared" si="405"/>
        <v>0</v>
      </c>
    </row>
    <row r="785" spans="1:9" ht="38.25" hidden="1" x14ac:dyDescent="0.2">
      <c r="A785" s="20" t="s">
        <v>8</v>
      </c>
      <c r="B785" s="48">
        <v>420269</v>
      </c>
      <c r="C785" s="21"/>
      <c r="D785" s="21"/>
      <c r="E785" s="21">
        <f t="shared" si="406"/>
        <v>0</v>
      </c>
      <c r="F785" s="21"/>
      <c r="G785" s="21"/>
      <c r="H785" s="22"/>
      <c r="I785" s="3">
        <f t="shared" si="405"/>
        <v>0</v>
      </c>
    </row>
    <row r="786" spans="1:9" ht="25.5" hidden="1" x14ac:dyDescent="0.2">
      <c r="A786" s="23" t="s">
        <v>9</v>
      </c>
      <c r="B786" s="49" t="s">
        <v>10</v>
      </c>
      <c r="C786" s="24">
        <f>SUM(C787,C791,C795)</f>
        <v>0</v>
      </c>
      <c r="D786" s="24">
        <f t="shared" ref="D786:H786" si="407">SUM(D787,D791,D795)</f>
        <v>0</v>
      </c>
      <c r="E786" s="24">
        <f t="shared" si="407"/>
        <v>0</v>
      </c>
      <c r="F786" s="24">
        <f t="shared" si="407"/>
        <v>0</v>
      </c>
      <c r="G786" s="24">
        <f t="shared" si="407"/>
        <v>0</v>
      </c>
      <c r="H786" s="25">
        <f t="shared" si="407"/>
        <v>0</v>
      </c>
      <c r="I786" s="3">
        <f t="shared" si="405"/>
        <v>0</v>
      </c>
    </row>
    <row r="787" spans="1:9" hidden="1" x14ac:dyDescent="0.2">
      <c r="A787" s="26" t="s">
        <v>11</v>
      </c>
      <c r="B787" s="50" t="s">
        <v>12</v>
      </c>
      <c r="C787" s="24">
        <f>SUM(C788:C790)</f>
        <v>0</v>
      </c>
      <c r="D787" s="24">
        <f t="shared" ref="D787:H787" si="408">SUM(D788:D790)</f>
        <v>0</v>
      </c>
      <c r="E787" s="24">
        <f t="shared" si="408"/>
        <v>0</v>
      </c>
      <c r="F787" s="24">
        <f t="shared" si="408"/>
        <v>0</v>
      </c>
      <c r="G787" s="24">
        <f t="shared" si="408"/>
        <v>0</v>
      </c>
      <c r="H787" s="25">
        <f t="shared" si="408"/>
        <v>0</v>
      </c>
      <c r="I787" s="3">
        <f t="shared" si="405"/>
        <v>0</v>
      </c>
    </row>
    <row r="788" spans="1:9" hidden="1" x14ac:dyDescent="0.2">
      <c r="A788" s="27" t="s">
        <v>13</v>
      </c>
      <c r="B788" s="51" t="s">
        <v>14</v>
      </c>
      <c r="C788" s="21"/>
      <c r="D788" s="21"/>
      <c r="E788" s="21">
        <f t="shared" ref="E788:E790" si="409">SUM(C788,D788)</f>
        <v>0</v>
      </c>
      <c r="F788" s="21"/>
      <c r="G788" s="21"/>
      <c r="H788" s="22"/>
      <c r="I788" s="3">
        <f t="shared" si="405"/>
        <v>0</v>
      </c>
    </row>
    <row r="789" spans="1:9" hidden="1" x14ac:dyDescent="0.2">
      <c r="A789" s="27" t="s">
        <v>15</v>
      </c>
      <c r="B789" s="52" t="s">
        <v>16</v>
      </c>
      <c r="C789" s="21"/>
      <c r="D789" s="21"/>
      <c r="E789" s="21">
        <f t="shared" si="409"/>
        <v>0</v>
      </c>
      <c r="F789" s="21"/>
      <c r="G789" s="21"/>
      <c r="H789" s="22"/>
      <c r="I789" s="3">
        <f t="shared" si="405"/>
        <v>0</v>
      </c>
    </row>
    <row r="790" spans="1:9" hidden="1" x14ac:dyDescent="0.2">
      <c r="A790" s="27" t="s">
        <v>17</v>
      </c>
      <c r="B790" s="52" t="s">
        <v>18</v>
      </c>
      <c r="C790" s="21"/>
      <c r="D790" s="21"/>
      <c r="E790" s="21">
        <f t="shared" si="409"/>
        <v>0</v>
      </c>
      <c r="F790" s="21"/>
      <c r="G790" s="21"/>
      <c r="H790" s="22"/>
      <c r="I790" s="3">
        <f t="shared" si="405"/>
        <v>0</v>
      </c>
    </row>
    <row r="791" spans="1:9" hidden="1" x14ac:dyDescent="0.2">
      <c r="A791" s="26" t="s">
        <v>19</v>
      </c>
      <c r="B791" s="53" t="s">
        <v>20</v>
      </c>
      <c r="C791" s="24">
        <f>SUM(C792:C794)</f>
        <v>0</v>
      </c>
      <c r="D791" s="24">
        <f t="shared" ref="D791:H791" si="410">SUM(D792:D794)</f>
        <v>0</v>
      </c>
      <c r="E791" s="24">
        <f t="shared" si="410"/>
        <v>0</v>
      </c>
      <c r="F791" s="24">
        <f t="shared" si="410"/>
        <v>0</v>
      </c>
      <c r="G791" s="24">
        <f t="shared" si="410"/>
        <v>0</v>
      </c>
      <c r="H791" s="25">
        <f t="shared" si="410"/>
        <v>0</v>
      </c>
      <c r="I791" s="3">
        <f t="shared" si="405"/>
        <v>0</v>
      </c>
    </row>
    <row r="792" spans="1:9" hidden="1" x14ac:dyDescent="0.2">
      <c r="A792" s="27" t="s">
        <v>13</v>
      </c>
      <c r="B792" s="52" t="s">
        <v>21</v>
      </c>
      <c r="C792" s="21"/>
      <c r="D792" s="21"/>
      <c r="E792" s="21">
        <f t="shared" ref="E792:E794" si="411">SUM(C792,D792)</f>
        <v>0</v>
      </c>
      <c r="F792" s="21"/>
      <c r="G792" s="21"/>
      <c r="H792" s="22"/>
      <c r="I792" s="3">
        <f t="shared" si="405"/>
        <v>0</v>
      </c>
    </row>
    <row r="793" spans="1:9" hidden="1" x14ac:dyDescent="0.2">
      <c r="A793" s="27" t="s">
        <v>15</v>
      </c>
      <c r="B793" s="52" t="s">
        <v>22</v>
      </c>
      <c r="C793" s="21"/>
      <c r="D793" s="21"/>
      <c r="E793" s="21">
        <f t="shared" si="411"/>
        <v>0</v>
      </c>
      <c r="F793" s="21"/>
      <c r="G793" s="21"/>
      <c r="H793" s="22"/>
      <c r="I793" s="3">
        <f t="shared" si="405"/>
        <v>0</v>
      </c>
    </row>
    <row r="794" spans="1:9" hidden="1" x14ac:dyDescent="0.2">
      <c r="A794" s="27" t="s">
        <v>17</v>
      </c>
      <c r="B794" s="52" t="s">
        <v>23</v>
      </c>
      <c r="C794" s="21"/>
      <c r="D794" s="21"/>
      <c r="E794" s="21">
        <f t="shared" si="411"/>
        <v>0</v>
      </c>
      <c r="F794" s="21"/>
      <c r="G794" s="21"/>
      <c r="H794" s="22"/>
      <c r="I794" s="3">
        <f t="shared" si="405"/>
        <v>0</v>
      </c>
    </row>
    <row r="795" spans="1:9" hidden="1" x14ac:dyDescent="0.2">
      <c r="A795" s="26" t="s">
        <v>24</v>
      </c>
      <c r="B795" s="53" t="s">
        <v>25</v>
      </c>
      <c r="C795" s="24">
        <f>SUM(C796:C798)</f>
        <v>0</v>
      </c>
      <c r="D795" s="24">
        <f t="shared" ref="D795:H795" si="412">SUM(D796:D798)</f>
        <v>0</v>
      </c>
      <c r="E795" s="24">
        <f t="shared" si="412"/>
        <v>0</v>
      </c>
      <c r="F795" s="24">
        <f t="shared" si="412"/>
        <v>0</v>
      </c>
      <c r="G795" s="24">
        <f t="shared" si="412"/>
        <v>0</v>
      </c>
      <c r="H795" s="25">
        <f t="shared" si="412"/>
        <v>0</v>
      </c>
      <c r="I795" s="3">
        <f t="shared" si="405"/>
        <v>0</v>
      </c>
    </row>
    <row r="796" spans="1:9" hidden="1" x14ac:dyDescent="0.2">
      <c r="A796" s="27" t="s">
        <v>13</v>
      </c>
      <c r="B796" s="52" t="s">
        <v>26</v>
      </c>
      <c r="C796" s="21"/>
      <c r="D796" s="21"/>
      <c r="E796" s="21">
        <f t="shared" ref="E796:E798" si="413">SUM(C796,D796)</f>
        <v>0</v>
      </c>
      <c r="F796" s="21"/>
      <c r="G796" s="21"/>
      <c r="H796" s="22"/>
      <c r="I796" s="3">
        <f t="shared" si="405"/>
        <v>0</v>
      </c>
    </row>
    <row r="797" spans="1:9" hidden="1" x14ac:dyDescent="0.2">
      <c r="A797" s="27" t="s">
        <v>15</v>
      </c>
      <c r="B797" s="52" t="s">
        <v>27</v>
      </c>
      <c r="C797" s="21"/>
      <c r="D797" s="21"/>
      <c r="E797" s="21">
        <f t="shared" si="413"/>
        <v>0</v>
      </c>
      <c r="F797" s="21"/>
      <c r="G797" s="21"/>
      <c r="H797" s="22"/>
      <c r="I797" s="3">
        <f t="shared" si="405"/>
        <v>0</v>
      </c>
    </row>
    <row r="798" spans="1:9" hidden="1" x14ac:dyDescent="0.2">
      <c r="A798" s="27" t="s">
        <v>17</v>
      </c>
      <c r="B798" s="52" t="s">
        <v>28</v>
      </c>
      <c r="C798" s="21"/>
      <c r="D798" s="21"/>
      <c r="E798" s="21">
        <f t="shared" si="413"/>
        <v>0</v>
      </c>
      <c r="F798" s="21"/>
      <c r="G798" s="21"/>
      <c r="H798" s="22"/>
      <c r="I798" s="3">
        <f t="shared" si="405"/>
        <v>0</v>
      </c>
    </row>
    <row r="799" spans="1:9" x14ac:dyDescent="0.2">
      <c r="A799" s="33" t="s">
        <v>80</v>
      </c>
      <c r="B799" s="64"/>
      <c r="C799" s="34">
        <f>SUM(C800,C803,C826)</f>
        <v>195</v>
      </c>
      <c r="D799" s="34">
        <f t="shared" ref="D799:H799" si="414">SUM(D800,D803,D826)</f>
        <v>0</v>
      </c>
      <c r="E799" s="34">
        <f t="shared" si="414"/>
        <v>195</v>
      </c>
      <c r="F799" s="34">
        <f t="shared" si="414"/>
        <v>100</v>
      </c>
      <c r="G799" s="34">
        <f t="shared" si="414"/>
        <v>0</v>
      </c>
      <c r="H799" s="35">
        <f t="shared" si="414"/>
        <v>0</v>
      </c>
      <c r="I799" s="3">
        <f t="shared" si="405"/>
        <v>295</v>
      </c>
    </row>
    <row r="800" spans="1:9" x14ac:dyDescent="0.2">
      <c r="A800" s="31" t="s">
        <v>30</v>
      </c>
      <c r="B800" s="55">
        <v>20</v>
      </c>
      <c r="C800" s="24">
        <f>SUM(C801)</f>
        <v>2</v>
      </c>
      <c r="D800" s="24">
        <f t="shared" ref="D800:H800" si="415">SUM(D801)</f>
        <v>0</v>
      </c>
      <c r="E800" s="24">
        <f t="shared" si="415"/>
        <v>2</v>
      </c>
      <c r="F800" s="24">
        <f t="shared" si="415"/>
        <v>0</v>
      </c>
      <c r="G800" s="24">
        <f t="shared" si="415"/>
        <v>0</v>
      </c>
      <c r="H800" s="25">
        <f t="shared" si="415"/>
        <v>0</v>
      </c>
      <c r="I800" s="3">
        <f t="shared" si="405"/>
        <v>2</v>
      </c>
    </row>
    <row r="801" spans="1:9" x14ac:dyDescent="0.2">
      <c r="A801" s="27" t="s">
        <v>31</v>
      </c>
      <c r="B801" s="56" t="s">
        <v>32</v>
      </c>
      <c r="C801" s="21">
        <v>2</v>
      </c>
      <c r="D801" s="21"/>
      <c r="E801" s="21">
        <f>C801+D801</f>
        <v>2</v>
      </c>
      <c r="F801" s="21"/>
      <c r="G801" s="21"/>
      <c r="H801" s="22"/>
      <c r="I801" s="3">
        <f t="shared" si="405"/>
        <v>2</v>
      </c>
    </row>
    <row r="802" spans="1:9" hidden="1" x14ac:dyDescent="0.2">
      <c r="A802" s="27"/>
      <c r="B802" s="51"/>
      <c r="C802" s="21"/>
      <c r="D802" s="21"/>
      <c r="E802" s="21"/>
      <c r="F802" s="21"/>
      <c r="G802" s="21"/>
      <c r="H802" s="22"/>
      <c r="I802" s="3">
        <f t="shared" si="405"/>
        <v>0</v>
      </c>
    </row>
    <row r="803" spans="1:9" ht="25.5" x14ac:dyDescent="0.2">
      <c r="A803" s="31" t="s">
        <v>33</v>
      </c>
      <c r="B803" s="57">
        <v>58</v>
      </c>
      <c r="C803" s="24">
        <f>SUM(C804,C811,C818)</f>
        <v>193</v>
      </c>
      <c r="D803" s="24">
        <f t="shared" ref="D803:H803" si="416">SUM(D804,D811,D818)</f>
        <v>0</v>
      </c>
      <c r="E803" s="24">
        <f t="shared" si="416"/>
        <v>193</v>
      </c>
      <c r="F803" s="24">
        <f t="shared" si="416"/>
        <v>100</v>
      </c>
      <c r="G803" s="24">
        <f t="shared" si="416"/>
        <v>0</v>
      </c>
      <c r="H803" s="25">
        <f t="shared" si="416"/>
        <v>0</v>
      </c>
      <c r="I803" s="3">
        <f t="shared" si="405"/>
        <v>293</v>
      </c>
    </row>
    <row r="804" spans="1:9" hidden="1" x14ac:dyDescent="0.2">
      <c r="A804" s="31" t="s">
        <v>34</v>
      </c>
      <c r="B804" s="58" t="s">
        <v>35</v>
      </c>
      <c r="C804" s="24">
        <f>SUM(C808,C809,C810)</f>
        <v>0</v>
      </c>
      <c r="D804" s="24">
        <f t="shared" ref="D804:H804" si="417">SUM(D808,D809,D810)</f>
        <v>0</v>
      </c>
      <c r="E804" s="24">
        <f t="shared" si="417"/>
        <v>0</v>
      </c>
      <c r="F804" s="24">
        <f t="shared" si="417"/>
        <v>0</v>
      </c>
      <c r="G804" s="24">
        <f t="shared" si="417"/>
        <v>0</v>
      </c>
      <c r="H804" s="25">
        <f t="shared" si="417"/>
        <v>0</v>
      </c>
      <c r="I804" s="3">
        <f t="shared" si="405"/>
        <v>0</v>
      </c>
    </row>
    <row r="805" spans="1:9" hidden="1" x14ac:dyDescent="0.2">
      <c r="A805" s="32" t="s">
        <v>1</v>
      </c>
      <c r="B805" s="59"/>
      <c r="C805" s="24"/>
      <c r="D805" s="24"/>
      <c r="E805" s="24"/>
      <c r="F805" s="24"/>
      <c r="G805" s="24"/>
      <c r="H805" s="25"/>
      <c r="I805" s="3">
        <f t="shared" si="405"/>
        <v>0</v>
      </c>
    </row>
    <row r="806" spans="1:9" hidden="1" x14ac:dyDescent="0.2">
      <c r="A806" s="32" t="s">
        <v>36</v>
      </c>
      <c r="B806" s="59"/>
      <c r="C806" s="24">
        <f>C808+C809+C810-C807</f>
        <v>0</v>
      </c>
      <c r="D806" s="24">
        <f t="shared" ref="D806:H806" si="418">D808+D809+D810-D807</f>
        <v>0</v>
      </c>
      <c r="E806" s="24">
        <f t="shared" si="418"/>
        <v>0</v>
      </c>
      <c r="F806" s="24">
        <f t="shared" si="418"/>
        <v>0</v>
      </c>
      <c r="G806" s="24">
        <f t="shared" si="418"/>
        <v>0</v>
      </c>
      <c r="H806" s="25">
        <f t="shared" si="418"/>
        <v>0</v>
      </c>
      <c r="I806" s="3">
        <f t="shared" si="405"/>
        <v>0</v>
      </c>
    </row>
    <row r="807" spans="1:9" hidden="1" x14ac:dyDescent="0.2">
      <c r="A807" s="32" t="s">
        <v>37</v>
      </c>
      <c r="B807" s="59"/>
      <c r="C807" s="24"/>
      <c r="D807" s="24"/>
      <c r="E807" s="24">
        <f t="shared" ref="E807:E810" si="419">C807+D807</f>
        <v>0</v>
      </c>
      <c r="F807" s="24"/>
      <c r="G807" s="24"/>
      <c r="H807" s="25"/>
      <c r="I807" s="3">
        <f t="shared" si="405"/>
        <v>0</v>
      </c>
    </row>
    <row r="808" spans="1:9" hidden="1" x14ac:dyDescent="0.2">
      <c r="A808" s="20" t="s">
        <v>38</v>
      </c>
      <c r="B808" s="60" t="s">
        <v>39</v>
      </c>
      <c r="C808" s="21"/>
      <c r="D808" s="21"/>
      <c r="E808" s="21">
        <f t="shared" si="419"/>
        <v>0</v>
      </c>
      <c r="F808" s="21"/>
      <c r="G808" s="21"/>
      <c r="H808" s="22"/>
      <c r="I808" s="3">
        <f t="shared" si="405"/>
        <v>0</v>
      </c>
    </row>
    <row r="809" spans="1:9" hidden="1" x14ac:dyDescent="0.2">
      <c r="A809" s="20" t="s">
        <v>40</v>
      </c>
      <c r="B809" s="60" t="s">
        <v>41</v>
      </c>
      <c r="C809" s="21"/>
      <c r="D809" s="21"/>
      <c r="E809" s="21">
        <f t="shared" si="419"/>
        <v>0</v>
      </c>
      <c r="F809" s="21"/>
      <c r="G809" s="21"/>
      <c r="H809" s="22"/>
      <c r="I809" s="3">
        <f t="shared" si="405"/>
        <v>0</v>
      </c>
    </row>
    <row r="810" spans="1:9" hidden="1" x14ac:dyDescent="0.2">
      <c r="A810" s="20" t="s">
        <v>42</v>
      </c>
      <c r="B810" s="61" t="s">
        <v>43</v>
      </c>
      <c r="C810" s="21"/>
      <c r="D810" s="21"/>
      <c r="E810" s="21">
        <f t="shared" si="419"/>
        <v>0</v>
      </c>
      <c r="F810" s="21"/>
      <c r="G810" s="21"/>
      <c r="H810" s="22"/>
      <c r="I810" s="3">
        <f t="shared" si="405"/>
        <v>0</v>
      </c>
    </row>
    <row r="811" spans="1:9" hidden="1" x14ac:dyDescent="0.2">
      <c r="A811" s="31" t="s">
        <v>44</v>
      </c>
      <c r="B811" s="62" t="s">
        <v>45</v>
      </c>
      <c r="C811" s="24">
        <f>SUM(C815,C816,C817)</f>
        <v>0</v>
      </c>
      <c r="D811" s="24">
        <f t="shared" ref="D811:H811" si="420">SUM(D815,D816,D817)</f>
        <v>0</v>
      </c>
      <c r="E811" s="24">
        <f t="shared" si="420"/>
        <v>0</v>
      </c>
      <c r="F811" s="24">
        <f t="shared" si="420"/>
        <v>0</v>
      </c>
      <c r="G811" s="24">
        <f t="shared" si="420"/>
        <v>0</v>
      </c>
      <c r="H811" s="25">
        <f t="shared" si="420"/>
        <v>0</v>
      </c>
      <c r="I811" s="3">
        <f t="shared" si="405"/>
        <v>0</v>
      </c>
    </row>
    <row r="812" spans="1:9" hidden="1" x14ac:dyDescent="0.2">
      <c r="A812" s="82" t="s">
        <v>1</v>
      </c>
      <c r="B812" s="62"/>
      <c r="C812" s="24"/>
      <c r="D812" s="24"/>
      <c r="E812" s="24"/>
      <c r="F812" s="24"/>
      <c r="G812" s="24"/>
      <c r="H812" s="25"/>
      <c r="I812" s="3">
        <f t="shared" si="405"/>
        <v>0</v>
      </c>
    </row>
    <row r="813" spans="1:9" hidden="1" x14ac:dyDescent="0.2">
      <c r="A813" s="32" t="s">
        <v>36</v>
      </c>
      <c r="B813" s="59"/>
      <c r="C813" s="24">
        <f>C815+C816+C817-C814</f>
        <v>0</v>
      </c>
      <c r="D813" s="24">
        <f t="shared" ref="D813:H813" si="421">D815+D816+D817-D814</f>
        <v>0</v>
      </c>
      <c r="E813" s="24">
        <f t="shared" si="421"/>
        <v>0</v>
      </c>
      <c r="F813" s="24">
        <f t="shared" si="421"/>
        <v>0</v>
      </c>
      <c r="G813" s="24">
        <f t="shared" si="421"/>
        <v>0</v>
      </c>
      <c r="H813" s="25">
        <f t="shared" si="421"/>
        <v>0</v>
      </c>
      <c r="I813" s="3">
        <f t="shared" si="405"/>
        <v>0</v>
      </c>
    </row>
    <row r="814" spans="1:9" hidden="1" x14ac:dyDescent="0.2">
      <c r="A814" s="32" t="s">
        <v>37</v>
      </c>
      <c r="B814" s="59"/>
      <c r="C814" s="24"/>
      <c r="D814" s="24"/>
      <c r="E814" s="24">
        <f t="shared" ref="E814:E817" si="422">C814+D814</f>
        <v>0</v>
      </c>
      <c r="F814" s="24"/>
      <c r="G814" s="24"/>
      <c r="H814" s="25"/>
      <c r="I814" s="3">
        <f t="shared" si="405"/>
        <v>0</v>
      </c>
    </row>
    <row r="815" spans="1:9" hidden="1" x14ac:dyDescent="0.2">
      <c r="A815" s="20" t="s">
        <v>38</v>
      </c>
      <c r="B815" s="61" t="s">
        <v>46</v>
      </c>
      <c r="C815" s="21"/>
      <c r="D815" s="21"/>
      <c r="E815" s="21">
        <f t="shared" si="422"/>
        <v>0</v>
      </c>
      <c r="F815" s="21"/>
      <c r="G815" s="21"/>
      <c r="H815" s="22"/>
      <c r="I815" s="3">
        <f t="shared" si="405"/>
        <v>0</v>
      </c>
    </row>
    <row r="816" spans="1:9" hidden="1" x14ac:dyDescent="0.2">
      <c r="A816" s="20" t="s">
        <v>40</v>
      </c>
      <c r="B816" s="61" t="s">
        <v>47</v>
      </c>
      <c r="C816" s="21"/>
      <c r="D816" s="21"/>
      <c r="E816" s="21">
        <f t="shared" si="422"/>
        <v>0</v>
      </c>
      <c r="F816" s="21"/>
      <c r="G816" s="21"/>
      <c r="H816" s="22"/>
      <c r="I816" s="3">
        <f t="shared" si="405"/>
        <v>0</v>
      </c>
    </row>
    <row r="817" spans="1:11" hidden="1" x14ac:dyDescent="0.2">
      <c r="A817" s="20" t="s">
        <v>42</v>
      </c>
      <c r="B817" s="61" t="s">
        <v>48</v>
      </c>
      <c r="C817" s="21"/>
      <c r="D817" s="21"/>
      <c r="E817" s="21">
        <f t="shared" si="422"/>
        <v>0</v>
      </c>
      <c r="F817" s="21"/>
      <c r="G817" s="21"/>
      <c r="H817" s="22"/>
      <c r="I817" s="3">
        <f t="shared" si="405"/>
        <v>0</v>
      </c>
    </row>
    <row r="818" spans="1:11" x14ac:dyDescent="0.2">
      <c r="A818" s="31" t="s">
        <v>49</v>
      </c>
      <c r="B818" s="63" t="s">
        <v>50</v>
      </c>
      <c r="C818" s="24">
        <f>SUM(C822,C823,C824)</f>
        <v>193</v>
      </c>
      <c r="D818" s="24">
        <f t="shared" ref="D818:H818" si="423">SUM(D822,D823,D824)</f>
        <v>0</v>
      </c>
      <c r="E818" s="24">
        <f t="shared" si="423"/>
        <v>193</v>
      </c>
      <c r="F818" s="24">
        <f t="shared" si="423"/>
        <v>100</v>
      </c>
      <c r="G818" s="24">
        <f t="shared" si="423"/>
        <v>0</v>
      </c>
      <c r="H818" s="25">
        <f t="shared" si="423"/>
        <v>0</v>
      </c>
      <c r="I818" s="3">
        <f t="shared" si="405"/>
        <v>293</v>
      </c>
    </row>
    <row r="819" spans="1:11" hidden="1" x14ac:dyDescent="0.2">
      <c r="A819" s="82" t="s">
        <v>1</v>
      </c>
      <c r="B819" s="63"/>
      <c r="C819" s="24"/>
      <c r="D819" s="24"/>
      <c r="E819" s="24"/>
      <c r="F819" s="24"/>
      <c r="G819" s="24"/>
      <c r="H819" s="25"/>
      <c r="I819" s="3">
        <f t="shared" si="405"/>
        <v>0</v>
      </c>
    </row>
    <row r="820" spans="1:11" x14ac:dyDescent="0.2">
      <c r="A820" s="32" t="s">
        <v>36</v>
      </c>
      <c r="B820" s="59"/>
      <c r="C820" s="24">
        <f>C822+C823+C824-C821</f>
        <v>168</v>
      </c>
      <c r="D820" s="24">
        <f t="shared" ref="D820:H820" si="424">D822+D823+D824-D821</f>
        <v>0</v>
      </c>
      <c r="E820" s="24">
        <f t="shared" si="424"/>
        <v>168</v>
      </c>
      <c r="F820" s="24">
        <f t="shared" si="424"/>
        <v>0</v>
      </c>
      <c r="G820" s="24">
        <f t="shared" si="424"/>
        <v>0</v>
      </c>
      <c r="H820" s="25">
        <f t="shared" si="424"/>
        <v>0</v>
      </c>
      <c r="I820" s="3">
        <f t="shared" si="405"/>
        <v>168</v>
      </c>
    </row>
    <row r="821" spans="1:11" x14ac:dyDescent="0.2">
      <c r="A821" s="32" t="s">
        <v>37</v>
      </c>
      <c r="B821" s="59"/>
      <c r="C821" s="24">
        <v>25</v>
      </c>
      <c r="D821" s="24"/>
      <c r="E821" s="24">
        <f t="shared" ref="E821:E824" si="425">C821+D821</f>
        <v>25</v>
      </c>
      <c r="F821" s="24">
        <v>100</v>
      </c>
      <c r="G821" s="24"/>
      <c r="H821" s="25"/>
      <c r="I821" s="3">
        <f t="shared" si="405"/>
        <v>125</v>
      </c>
    </row>
    <row r="822" spans="1:11" x14ac:dyDescent="0.2">
      <c r="A822" s="20" t="s">
        <v>38</v>
      </c>
      <c r="B822" s="61" t="s">
        <v>51</v>
      </c>
      <c r="C822" s="21">
        <f>ROUND(193*(J822+K822),)</f>
        <v>19</v>
      </c>
      <c r="D822" s="21"/>
      <c r="E822" s="21">
        <f t="shared" si="425"/>
        <v>19</v>
      </c>
      <c r="F822" s="21">
        <f>ROUND(100*(J822+K822),)</f>
        <v>10</v>
      </c>
      <c r="G822" s="21"/>
      <c r="H822" s="22"/>
      <c r="I822" s="3">
        <f t="shared" si="405"/>
        <v>29</v>
      </c>
      <c r="J822" s="2">
        <v>0.05</v>
      </c>
      <c r="K822" s="2">
        <v>0.05</v>
      </c>
    </row>
    <row r="823" spans="1:11" x14ac:dyDescent="0.2">
      <c r="A823" s="20" t="s">
        <v>40</v>
      </c>
      <c r="B823" s="61" t="s">
        <v>52</v>
      </c>
      <c r="C823" s="21">
        <f>ROUND(193*(J823+K823),)</f>
        <v>174</v>
      </c>
      <c r="D823" s="21"/>
      <c r="E823" s="21">
        <f t="shared" si="425"/>
        <v>174</v>
      </c>
      <c r="F823" s="21">
        <f>ROUND(100*(J823+K823),)</f>
        <v>90</v>
      </c>
      <c r="G823" s="21"/>
      <c r="H823" s="22"/>
      <c r="I823" s="3">
        <f t="shared" si="405"/>
        <v>264</v>
      </c>
      <c r="J823" s="2">
        <v>0.9</v>
      </c>
    </row>
    <row r="824" spans="1:11" hidden="1" x14ac:dyDescent="0.2">
      <c r="A824" s="20" t="s">
        <v>42</v>
      </c>
      <c r="B824" s="61" t="s">
        <v>53</v>
      </c>
      <c r="C824" s="21"/>
      <c r="D824" s="21"/>
      <c r="E824" s="21">
        <f t="shared" si="425"/>
        <v>0</v>
      </c>
      <c r="F824" s="21"/>
      <c r="G824" s="21"/>
      <c r="H824" s="22"/>
      <c r="I824" s="3">
        <f t="shared" si="405"/>
        <v>0</v>
      </c>
    </row>
    <row r="825" spans="1:11" hidden="1" x14ac:dyDescent="0.2">
      <c r="A825" s="83"/>
      <c r="B825" s="95"/>
      <c r="C825" s="21"/>
      <c r="D825" s="21"/>
      <c r="E825" s="21"/>
      <c r="F825" s="21"/>
      <c r="G825" s="21"/>
      <c r="H825" s="22"/>
      <c r="I825" s="3">
        <f t="shared" si="405"/>
        <v>0</v>
      </c>
    </row>
    <row r="826" spans="1:11" hidden="1" x14ac:dyDescent="0.2">
      <c r="A826" s="26" t="s">
        <v>54</v>
      </c>
      <c r="B826" s="63" t="s">
        <v>55</v>
      </c>
      <c r="C826" s="24"/>
      <c r="D826" s="24"/>
      <c r="E826" s="24">
        <f>C826+D826</f>
        <v>0</v>
      </c>
      <c r="F826" s="24"/>
      <c r="G826" s="24"/>
      <c r="H826" s="25"/>
      <c r="I826" s="3">
        <f t="shared" si="405"/>
        <v>0</v>
      </c>
    </row>
    <row r="827" spans="1:11" hidden="1" x14ac:dyDescent="0.2">
      <c r="A827" s="83"/>
      <c r="B827" s="95"/>
      <c r="C827" s="21"/>
      <c r="D827" s="21"/>
      <c r="E827" s="21"/>
      <c r="F827" s="21"/>
      <c r="G827" s="21"/>
      <c r="H827" s="22"/>
      <c r="I827" s="3">
        <f t="shared" si="405"/>
        <v>0</v>
      </c>
    </row>
    <row r="828" spans="1:11" hidden="1" x14ac:dyDescent="0.2">
      <c r="A828" s="26" t="s">
        <v>56</v>
      </c>
      <c r="B828" s="63"/>
      <c r="C828" s="24">
        <f>C781-C799</f>
        <v>0</v>
      </c>
      <c r="D828" s="24">
        <f t="shared" ref="D828:H828" si="426">D781-D799</f>
        <v>0</v>
      </c>
      <c r="E828" s="24">
        <f t="shared" si="426"/>
        <v>0</v>
      </c>
      <c r="F828" s="24">
        <f t="shared" si="426"/>
        <v>0</v>
      </c>
      <c r="G828" s="24">
        <f t="shared" si="426"/>
        <v>0</v>
      </c>
      <c r="H828" s="25">
        <f t="shared" si="426"/>
        <v>0</v>
      </c>
      <c r="I828" s="3">
        <f t="shared" si="405"/>
        <v>0</v>
      </c>
    </row>
    <row r="829" spans="1:11" s="6" customFormat="1" ht="38.25" x14ac:dyDescent="0.2">
      <c r="A829" s="77" t="s">
        <v>74</v>
      </c>
      <c r="B829" s="78"/>
      <c r="C829" s="79">
        <f>C830</f>
        <v>95</v>
      </c>
      <c r="D829" s="79">
        <f t="shared" ref="D829:H829" si="427">D830</f>
        <v>0</v>
      </c>
      <c r="E829" s="79">
        <f t="shared" si="427"/>
        <v>95</v>
      </c>
      <c r="F829" s="79">
        <f t="shared" si="427"/>
        <v>0</v>
      </c>
      <c r="G829" s="79">
        <f t="shared" si="427"/>
        <v>0</v>
      </c>
      <c r="H829" s="80">
        <f t="shared" si="427"/>
        <v>0</v>
      </c>
      <c r="I829" s="19">
        <f t="shared" si="405"/>
        <v>95</v>
      </c>
    </row>
    <row r="830" spans="1:11" x14ac:dyDescent="0.2">
      <c r="A830" s="33" t="s">
        <v>61</v>
      </c>
      <c r="B830" s="64"/>
      <c r="C830" s="34">
        <f>SUM(C831,C832,C833,C834)</f>
        <v>95</v>
      </c>
      <c r="D830" s="34">
        <f t="shared" ref="D830:H830" si="428">SUM(D831,D832,D833,D834)</f>
        <v>0</v>
      </c>
      <c r="E830" s="34">
        <f t="shared" si="428"/>
        <v>95</v>
      </c>
      <c r="F830" s="34">
        <f t="shared" si="428"/>
        <v>0</v>
      </c>
      <c r="G830" s="34">
        <f t="shared" si="428"/>
        <v>0</v>
      </c>
      <c r="H830" s="35">
        <f t="shared" si="428"/>
        <v>0</v>
      </c>
      <c r="I830" s="3">
        <f t="shared" si="405"/>
        <v>95</v>
      </c>
    </row>
    <row r="831" spans="1:11" x14ac:dyDescent="0.2">
      <c r="A831" s="20" t="s">
        <v>6</v>
      </c>
      <c r="B831" s="48"/>
      <c r="C831" s="21">
        <v>95</v>
      </c>
      <c r="D831" s="21"/>
      <c r="E831" s="21">
        <f>SUM(C831,D831)</f>
        <v>95</v>
      </c>
      <c r="F831" s="21"/>
      <c r="G831" s="21"/>
      <c r="H831" s="22"/>
      <c r="I831" s="3">
        <f t="shared" si="405"/>
        <v>95</v>
      </c>
    </row>
    <row r="832" spans="1:11" hidden="1" x14ac:dyDescent="0.2">
      <c r="A832" s="20" t="s">
        <v>7</v>
      </c>
      <c r="B832" s="94"/>
      <c r="C832" s="21"/>
      <c r="D832" s="21"/>
      <c r="E832" s="21">
        <f t="shared" ref="E832:E833" si="429">SUM(C832,D832)</f>
        <v>0</v>
      </c>
      <c r="F832" s="21"/>
      <c r="G832" s="21"/>
      <c r="H832" s="22"/>
      <c r="I832" s="3">
        <f t="shared" si="405"/>
        <v>0</v>
      </c>
    </row>
    <row r="833" spans="1:9" ht="38.25" hidden="1" x14ac:dyDescent="0.2">
      <c r="A833" s="20" t="s">
        <v>8</v>
      </c>
      <c r="B833" s="48">
        <v>420269</v>
      </c>
      <c r="C833" s="21"/>
      <c r="D833" s="21"/>
      <c r="E833" s="21">
        <f t="shared" si="429"/>
        <v>0</v>
      </c>
      <c r="F833" s="21"/>
      <c r="G833" s="21"/>
      <c r="H833" s="22"/>
      <c r="I833" s="3">
        <f t="shared" si="405"/>
        <v>0</v>
      </c>
    </row>
    <row r="834" spans="1:9" ht="25.5" hidden="1" x14ac:dyDescent="0.2">
      <c r="A834" s="23" t="s">
        <v>9</v>
      </c>
      <c r="B834" s="49" t="s">
        <v>10</v>
      </c>
      <c r="C834" s="24">
        <f>SUM(C835,C839,C843)</f>
        <v>0</v>
      </c>
      <c r="D834" s="24">
        <f t="shared" ref="D834:H834" si="430">SUM(D835,D839,D843)</f>
        <v>0</v>
      </c>
      <c r="E834" s="24">
        <f t="shared" si="430"/>
        <v>0</v>
      </c>
      <c r="F834" s="24">
        <f t="shared" si="430"/>
        <v>0</v>
      </c>
      <c r="G834" s="24">
        <f t="shared" si="430"/>
        <v>0</v>
      </c>
      <c r="H834" s="25">
        <f t="shared" si="430"/>
        <v>0</v>
      </c>
      <c r="I834" s="3">
        <f t="shared" si="405"/>
        <v>0</v>
      </c>
    </row>
    <row r="835" spans="1:9" hidden="1" x14ac:dyDescent="0.2">
      <c r="A835" s="26" t="s">
        <v>11</v>
      </c>
      <c r="B835" s="50" t="s">
        <v>12</v>
      </c>
      <c r="C835" s="24">
        <f>SUM(C836:C838)</f>
        <v>0</v>
      </c>
      <c r="D835" s="24">
        <f t="shared" ref="D835:H835" si="431">SUM(D836:D838)</f>
        <v>0</v>
      </c>
      <c r="E835" s="24">
        <f t="shared" si="431"/>
        <v>0</v>
      </c>
      <c r="F835" s="24">
        <f t="shared" si="431"/>
        <v>0</v>
      </c>
      <c r="G835" s="24">
        <f t="shared" si="431"/>
        <v>0</v>
      </c>
      <c r="H835" s="25">
        <f t="shared" si="431"/>
        <v>0</v>
      </c>
      <c r="I835" s="3">
        <f t="shared" si="405"/>
        <v>0</v>
      </c>
    </row>
    <row r="836" spans="1:9" hidden="1" x14ac:dyDescent="0.2">
      <c r="A836" s="27" t="s">
        <v>13</v>
      </c>
      <c r="B836" s="51" t="s">
        <v>14</v>
      </c>
      <c r="C836" s="21"/>
      <c r="D836" s="21"/>
      <c r="E836" s="21">
        <f t="shared" ref="E836:E838" si="432">SUM(C836,D836)</f>
        <v>0</v>
      </c>
      <c r="F836" s="21"/>
      <c r="G836" s="21"/>
      <c r="H836" s="22"/>
      <c r="I836" s="3">
        <f t="shared" si="405"/>
        <v>0</v>
      </c>
    </row>
    <row r="837" spans="1:9" hidden="1" x14ac:dyDescent="0.2">
      <c r="A837" s="27" t="s">
        <v>15</v>
      </c>
      <c r="B837" s="52" t="s">
        <v>16</v>
      </c>
      <c r="C837" s="21"/>
      <c r="D837" s="21"/>
      <c r="E837" s="21">
        <f t="shared" si="432"/>
        <v>0</v>
      </c>
      <c r="F837" s="21"/>
      <c r="G837" s="21"/>
      <c r="H837" s="22"/>
      <c r="I837" s="3">
        <f t="shared" si="405"/>
        <v>0</v>
      </c>
    </row>
    <row r="838" spans="1:9" hidden="1" x14ac:dyDescent="0.2">
      <c r="A838" s="27" t="s">
        <v>17</v>
      </c>
      <c r="B838" s="52" t="s">
        <v>18</v>
      </c>
      <c r="C838" s="21"/>
      <c r="D838" s="21"/>
      <c r="E838" s="21">
        <f t="shared" si="432"/>
        <v>0</v>
      </c>
      <c r="F838" s="21"/>
      <c r="G838" s="21"/>
      <c r="H838" s="22"/>
      <c r="I838" s="3">
        <f t="shared" si="405"/>
        <v>0</v>
      </c>
    </row>
    <row r="839" spans="1:9" hidden="1" x14ac:dyDescent="0.2">
      <c r="A839" s="26" t="s">
        <v>19</v>
      </c>
      <c r="B839" s="53" t="s">
        <v>20</v>
      </c>
      <c r="C839" s="24">
        <f>SUM(C840:C842)</f>
        <v>0</v>
      </c>
      <c r="D839" s="24">
        <f t="shared" ref="D839:H839" si="433">SUM(D840:D842)</f>
        <v>0</v>
      </c>
      <c r="E839" s="24">
        <f t="shared" si="433"/>
        <v>0</v>
      </c>
      <c r="F839" s="24">
        <f t="shared" si="433"/>
        <v>0</v>
      </c>
      <c r="G839" s="24">
        <f t="shared" si="433"/>
        <v>0</v>
      </c>
      <c r="H839" s="25">
        <f t="shared" si="433"/>
        <v>0</v>
      </c>
      <c r="I839" s="3">
        <f t="shared" si="405"/>
        <v>0</v>
      </c>
    </row>
    <row r="840" spans="1:9" hidden="1" x14ac:dyDescent="0.2">
      <c r="A840" s="27" t="s">
        <v>13</v>
      </c>
      <c r="B840" s="52" t="s">
        <v>21</v>
      </c>
      <c r="C840" s="21"/>
      <c r="D840" s="21"/>
      <c r="E840" s="21">
        <f t="shared" ref="E840:E842" si="434">SUM(C840,D840)</f>
        <v>0</v>
      </c>
      <c r="F840" s="21"/>
      <c r="G840" s="21"/>
      <c r="H840" s="22"/>
      <c r="I840" s="3">
        <f t="shared" si="405"/>
        <v>0</v>
      </c>
    </row>
    <row r="841" spans="1:9" hidden="1" x14ac:dyDescent="0.2">
      <c r="A841" s="27" t="s">
        <v>15</v>
      </c>
      <c r="B841" s="52" t="s">
        <v>22</v>
      </c>
      <c r="C841" s="21"/>
      <c r="D841" s="21"/>
      <c r="E841" s="21">
        <f t="shared" si="434"/>
        <v>0</v>
      </c>
      <c r="F841" s="21"/>
      <c r="G841" s="21"/>
      <c r="H841" s="22"/>
      <c r="I841" s="3">
        <f t="shared" si="405"/>
        <v>0</v>
      </c>
    </row>
    <row r="842" spans="1:9" hidden="1" x14ac:dyDescent="0.2">
      <c r="A842" s="27" t="s">
        <v>17</v>
      </c>
      <c r="B842" s="52" t="s">
        <v>23</v>
      </c>
      <c r="C842" s="21"/>
      <c r="D842" s="21"/>
      <c r="E842" s="21">
        <f t="shared" si="434"/>
        <v>0</v>
      </c>
      <c r="F842" s="21"/>
      <c r="G842" s="21"/>
      <c r="H842" s="22"/>
      <c r="I842" s="3">
        <f t="shared" si="405"/>
        <v>0</v>
      </c>
    </row>
    <row r="843" spans="1:9" hidden="1" x14ac:dyDescent="0.2">
      <c r="A843" s="26" t="s">
        <v>24</v>
      </c>
      <c r="B843" s="53" t="s">
        <v>25</v>
      </c>
      <c r="C843" s="24">
        <f>SUM(C844:C846)</f>
        <v>0</v>
      </c>
      <c r="D843" s="24">
        <f t="shared" ref="D843:H843" si="435">SUM(D844:D846)</f>
        <v>0</v>
      </c>
      <c r="E843" s="24">
        <f t="shared" si="435"/>
        <v>0</v>
      </c>
      <c r="F843" s="24">
        <f t="shared" si="435"/>
        <v>0</v>
      </c>
      <c r="G843" s="24">
        <f t="shared" si="435"/>
        <v>0</v>
      </c>
      <c r="H843" s="25">
        <f t="shared" si="435"/>
        <v>0</v>
      </c>
      <c r="I843" s="3">
        <f t="shared" si="405"/>
        <v>0</v>
      </c>
    </row>
    <row r="844" spans="1:9" hidden="1" x14ac:dyDescent="0.2">
      <c r="A844" s="27" t="s">
        <v>13</v>
      </c>
      <c r="B844" s="52" t="s">
        <v>26</v>
      </c>
      <c r="C844" s="21">
        <f>ROUND(93*(J844+K844),)</f>
        <v>0</v>
      </c>
      <c r="D844" s="21"/>
      <c r="E844" s="21">
        <f t="shared" ref="E844:E846" si="436">SUM(C844,D844)</f>
        <v>0</v>
      </c>
      <c r="F844" s="21"/>
      <c r="G844" s="21"/>
      <c r="H844" s="22"/>
      <c r="I844" s="3">
        <f t="shared" si="405"/>
        <v>0</v>
      </c>
    </row>
    <row r="845" spans="1:9" hidden="1" x14ac:dyDescent="0.2">
      <c r="A845" s="27" t="s">
        <v>15</v>
      </c>
      <c r="B845" s="52" t="s">
        <v>27</v>
      </c>
      <c r="C845" s="21">
        <f>ROUND(93*(J845+K845),)</f>
        <v>0</v>
      </c>
      <c r="D845" s="21"/>
      <c r="E845" s="21">
        <f t="shared" si="436"/>
        <v>0</v>
      </c>
      <c r="F845" s="21"/>
      <c r="G845" s="21"/>
      <c r="H845" s="22"/>
      <c r="I845" s="3">
        <f t="shared" si="405"/>
        <v>0</v>
      </c>
    </row>
    <row r="846" spans="1:9" hidden="1" x14ac:dyDescent="0.2">
      <c r="A846" s="27" t="s">
        <v>17</v>
      </c>
      <c r="B846" s="52" t="s">
        <v>28</v>
      </c>
      <c r="C846" s="21"/>
      <c r="D846" s="21"/>
      <c r="E846" s="21">
        <f t="shared" si="436"/>
        <v>0</v>
      </c>
      <c r="F846" s="21"/>
      <c r="G846" s="21"/>
      <c r="H846" s="22"/>
      <c r="I846" s="3">
        <f t="shared" ref="I846:I909" si="437">SUM(E846:H846)</f>
        <v>0</v>
      </c>
    </row>
    <row r="847" spans="1:9" x14ac:dyDescent="0.2">
      <c r="A847" s="33" t="s">
        <v>80</v>
      </c>
      <c r="B847" s="64"/>
      <c r="C847" s="34">
        <f>SUM(C848,C851,C874)</f>
        <v>95</v>
      </c>
      <c r="D847" s="34">
        <f t="shared" ref="D847:H847" si="438">SUM(D848,D851,D874)</f>
        <v>0</v>
      </c>
      <c r="E847" s="34">
        <f t="shared" si="438"/>
        <v>95</v>
      </c>
      <c r="F847" s="34">
        <f t="shared" si="438"/>
        <v>0</v>
      </c>
      <c r="G847" s="34">
        <f t="shared" si="438"/>
        <v>0</v>
      </c>
      <c r="H847" s="35">
        <f t="shared" si="438"/>
        <v>0</v>
      </c>
      <c r="I847" s="3">
        <f t="shared" si="437"/>
        <v>95</v>
      </c>
    </row>
    <row r="848" spans="1:9" x14ac:dyDescent="0.2">
      <c r="A848" s="31" t="s">
        <v>30</v>
      </c>
      <c r="B848" s="55">
        <v>20</v>
      </c>
      <c r="C848" s="24">
        <f>SUM(C849)</f>
        <v>2</v>
      </c>
      <c r="D848" s="24">
        <f t="shared" ref="D848:H848" si="439">SUM(D849)</f>
        <v>0</v>
      </c>
      <c r="E848" s="24">
        <f t="shared" si="439"/>
        <v>2</v>
      </c>
      <c r="F848" s="24">
        <f t="shared" si="439"/>
        <v>0</v>
      </c>
      <c r="G848" s="24">
        <f t="shared" si="439"/>
        <v>0</v>
      </c>
      <c r="H848" s="25">
        <f t="shared" si="439"/>
        <v>0</v>
      </c>
      <c r="I848" s="3">
        <f t="shared" si="437"/>
        <v>2</v>
      </c>
    </row>
    <row r="849" spans="1:9" x14ac:dyDescent="0.2">
      <c r="A849" s="27" t="s">
        <v>31</v>
      </c>
      <c r="B849" s="56" t="s">
        <v>32</v>
      </c>
      <c r="C849" s="21">
        <v>2</v>
      </c>
      <c r="D849" s="21"/>
      <c r="E849" s="21">
        <f>C849+D849</f>
        <v>2</v>
      </c>
      <c r="F849" s="21"/>
      <c r="G849" s="21"/>
      <c r="H849" s="22"/>
      <c r="I849" s="3">
        <f t="shared" si="437"/>
        <v>2</v>
      </c>
    </row>
    <row r="850" spans="1:9" hidden="1" x14ac:dyDescent="0.2">
      <c r="A850" s="27"/>
      <c r="B850" s="51"/>
      <c r="C850" s="21"/>
      <c r="D850" s="21"/>
      <c r="E850" s="21"/>
      <c r="F850" s="21"/>
      <c r="G850" s="21"/>
      <c r="H850" s="22"/>
      <c r="I850" s="3">
        <f t="shared" si="437"/>
        <v>0</v>
      </c>
    </row>
    <row r="851" spans="1:9" ht="25.5" x14ac:dyDescent="0.2">
      <c r="A851" s="31" t="s">
        <v>33</v>
      </c>
      <c r="B851" s="57">
        <v>58</v>
      </c>
      <c r="C851" s="24">
        <f>SUM(C852,C859,C866)</f>
        <v>93</v>
      </c>
      <c r="D851" s="24">
        <f t="shared" ref="D851:H851" si="440">SUM(D852,D859,D866)</f>
        <v>0</v>
      </c>
      <c r="E851" s="24">
        <f t="shared" si="440"/>
        <v>93</v>
      </c>
      <c r="F851" s="24">
        <f t="shared" si="440"/>
        <v>0</v>
      </c>
      <c r="G851" s="24">
        <f t="shared" si="440"/>
        <v>0</v>
      </c>
      <c r="H851" s="25">
        <f t="shared" si="440"/>
        <v>0</v>
      </c>
      <c r="I851" s="3">
        <f t="shared" si="437"/>
        <v>93</v>
      </c>
    </row>
    <row r="852" spans="1:9" hidden="1" x14ac:dyDescent="0.2">
      <c r="A852" s="31" t="s">
        <v>34</v>
      </c>
      <c r="B852" s="58" t="s">
        <v>35</v>
      </c>
      <c r="C852" s="24">
        <f>SUM(C856,C857,C858)</f>
        <v>0</v>
      </c>
      <c r="D852" s="24">
        <f t="shared" ref="D852:H852" si="441">SUM(D856,D857,D858)</f>
        <v>0</v>
      </c>
      <c r="E852" s="24">
        <f t="shared" si="441"/>
        <v>0</v>
      </c>
      <c r="F852" s="24">
        <f t="shared" si="441"/>
        <v>0</v>
      </c>
      <c r="G852" s="24">
        <f t="shared" si="441"/>
        <v>0</v>
      </c>
      <c r="H852" s="25">
        <f t="shared" si="441"/>
        <v>0</v>
      </c>
      <c r="I852" s="3">
        <f t="shared" si="437"/>
        <v>0</v>
      </c>
    </row>
    <row r="853" spans="1:9" hidden="1" x14ac:dyDescent="0.2">
      <c r="A853" s="32" t="s">
        <v>1</v>
      </c>
      <c r="B853" s="59"/>
      <c r="C853" s="24"/>
      <c r="D853" s="24"/>
      <c r="E853" s="24"/>
      <c r="F853" s="24"/>
      <c r="G853" s="24"/>
      <c r="H853" s="25"/>
      <c r="I853" s="3">
        <f t="shared" si="437"/>
        <v>0</v>
      </c>
    </row>
    <row r="854" spans="1:9" hidden="1" x14ac:dyDescent="0.2">
      <c r="A854" s="32" t="s">
        <v>36</v>
      </c>
      <c r="B854" s="59"/>
      <c r="C854" s="24">
        <f>C856+C857+C858-C855</f>
        <v>0</v>
      </c>
      <c r="D854" s="24">
        <f t="shared" ref="D854:H854" si="442">D856+D857+D858-D855</f>
        <v>0</v>
      </c>
      <c r="E854" s="24">
        <f t="shared" si="442"/>
        <v>0</v>
      </c>
      <c r="F854" s="24">
        <f t="shared" si="442"/>
        <v>0</v>
      </c>
      <c r="G854" s="24">
        <f t="shared" si="442"/>
        <v>0</v>
      </c>
      <c r="H854" s="25">
        <f t="shared" si="442"/>
        <v>0</v>
      </c>
      <c r="I854" s="3">
        <f t="shared" si="437"/>
        <v>0</v>
      </c>
    </row>
    <row r="855" spans="1:9" hidden="1" x14ac:dyDescent="0.2">
      <c r="A855" s="32" t="s">
        <v>37</v>
      </c>
      <c r="B855" s="59"/>
      <c r="C855" s="24"/>
      <c r="D855" s="24"/>
      <c r="E855" s="24">
        <f t="shared" ref="E855:E858" si="443">C855+D855</f>
        <v>0</v>
      </c>
      <c r="F855" s="24"/>
      <c r="G855" s="24"/>
      <c r="H855" s="25"/>
      <c r="I855" s="3">
        <f t="shared" si="437"/>
        <v>0</v>
      </c>
    </row>
    <row r="856" spans="1:9" hidden="1" x14ac:dyDescent="0.2">
      <c r="A856" s="20" t="s">
        <v>38</v>
      </c>
      <c r="B856" s="60" t="s">
        <v>39</v>
      </c>
      <c r="C856" s="21"/>
      <c r="D856" s="21"/>
      <c r="E856" s="21">
        <f t="shared" si="443"/>
        <v>0</v>
      </c>
      <c r="F856" s="21"/>
      <c r="G856" s="21"/>
      <c r="H856" s="22"/>
      <c r="I856" s="3">
        <f t="shared" si="437"/>
        <v>0</v>
      </c>
    </row>
    <row r="857" spans="1:9" hidden="1" x14ac:dyDescent="0.2">
      <c r="A857" s="20" t="s">
        <v>40</v>
      </c>
      <c r="B857" s="60" t="s">
        <v>41</v>
      </c>
      <c r="C857" s="21"/>
      <c r="D857" s="21"/>
      <c r="E857" s="21">
        <f t="shared" si="443"/>
        <v>0</v>
      </c>
      <c r="F857" s="21"/>
      <c r="G857" s="21"/>
      <c r="H857" s="22"/>
      <c r="I857" s="3">
        <f t="shared" si="437"/>
        <v>0</v>
      </c>
    </row>
    <row r="858" spans="1:9" hidden="1" x14ac:dyDescent="0.2">
      <c r="A858" s="20" t="s">
        <v>42</v>
      </c>
      <c r="B858" s="61" t="s">
        <v>43</v>
      </c>
      <c r="C858" s="21"/>
      <c r="D858" s="21"/>
      <c r="E858" s="21">
        <f t="shared" si="443"/>
        <v>0</v>
      </c>
      <c r="F858" s="21"/>
      <c r="G858" s="21"/>
      <c r="H858" s="22"/>
      <c r="I858" s="3">
        <f t="shared" si="437"/>
        <v>0</v>
      </c>
    </row>
    <row r="859" spans="1:9" hidden="1" x14ac:dyDescent="0.2">
      <c r="A859" s="31" t="s">
        <v>44</v>
      </c>
      <c r="B859" s="62" t="s">
        <v>45</v>
      </c>
      <c r="C859" s="24">
        <f>SUM(C863,C864,C865)</f>
        <v>0</v>
      </c>
      <c r="D859" s="24">
        <f t="shared" ref="D859:H859" si="444">SUM(D863,D864,D865)</f>
        <v>0</v>
      </c>
      <c r="E859" s="24">
        <f t="shared" si="444"/>
        <v>0</v>
      </c>
      <c r="F859" s="24">
        <f t="shared" si="444"/>
        <v>0</v>
      </c>
      <c r="G859" s="24">
        <f t="shared" si="444"/>
        <v>0</v>
      </c>
      <c r="H859" s="25">
        <f t="shared" si="444"/>
        <v>0</v>
      </c>
      <c r="I859" s="3">
        <f t="shared" si="437"/>
        <v>0</v>
      </c>
    </row>
    <row r="860" spans="1:9" hidden="1" x14ac:dyDescent="0.2">
      <c r="A860" s="82" t="s">
        <v>1</v>
      </c>
      <c r="B860" s="62"/>
      <c r="C860" s="24"/>
      <c r="D860" s="24"/>
      <c r="E860" s="24"/>
      <c r="F860" s="24"/>
      <c r="G860" s="24"/>
      <c r="H860" s="25"/>
      <c r="I860" s="3">
        <f t="shared" si="437"/>
        <v>0</v>
      </c>
    </row>
    <row r="861" spans="1:9" hidden="1" x14ac:dyDescent="0.2">
      <c r="A861" s="32" t="s">
        <v>36</v>
      </c>
      <c r="B861" s="59"/>
      <c r="C861" s="24">
        <f>C863+C864+C865-C862</f>
        <v>0</v>
      </c>
      <c r="D861" s="24">
        <f t="shared" ref="D861:H861" si="445">D863+D864+D865-D862</f>
        <v>0</v>
      </c>
      <c r="E861" s="24">
        <f t="shared" si="445"/>
        <v>0</v>
      </c>
      <c r="F861" s="24">
        <f t="shared" si="445"/>
        <v>0</v>
      </c>
      <c r="G861" s="24">
        <f t="shared" si="445"/>
        <v>0</v>
      </c>
      <c r="H861" s="25">
        <f t="shared" si="445"/>
        <v>0</v>
      </c>
      <c r="I861" s="3">
        <f t="shared" si="437"/>
        <v>0</v>
      </c>
    </row>
    <row r="862" spans="1:9" hidden="1" x14ac:dyDescent="0.2">
      <c r="A862" s="32" t="s">
        <v>37</v>
      </c>
      <c r="B862" s="59"/>
      <c r="C862" s="24"/>
      <c r="D862" s="24"/>
      <c r="E862" s="24">
        <f t="shared" ref="E862:E865" si="446">C862+D862</f>
        <v>0</v>
      </c>
      <c r="F862" s="24"/>
      <c r="G862" s="24"/>
      <c r="H862" s="25"/>
      <c r="I862" s="3">
        <f t="shared" si="437"/>
        <v>0</v>
      </c>
    </row>
    <row r="863" spans="1:9" hidden="1" x14ac:dyDescent="0.2">
      <c r="A863" s="20" t="s">
        <v>38</v>
      </c>
      <c r="B863" s="61" t="s">
        <v>46</v>
      </c>
      <c r="C863" s="21"/>
      <c r="D863" s="21"/>
      <c r="E863" s="21">
        <f t="shared" si="446"/>
        <v>0</v>
      </c>
      <c r="F863" s="21"/>
      <c r="G863" s="21"/>
      <c r="H863" s="22"/>
      <c r="I863" s="3">
        <f t="shared" si="437"/>
        <v>0</v>
      </c>
    </row>
    <row r="864" spans="1:9" hidden="1" x14ac:dyDescent="0.2">
      <c r="A864" s="20" t="s">
        <v>40</v>
      </c>
      <c r="B864" s="61" t="s">
        <v>47</v>
      </c>
      <c r="C864" s="21"/>
      <c r="D864" s="21"/>
      <c r="E864" s="21">
        <f t="shared" si="446"/>
        <v>0</v>
      </c>
      <c r="F864" s="21"/>
      <c r="G864" s="21"/>
      <c r="H864" s="22"/>
      <c r="I864" s="3">
        <f t="shared" si="437"/>
        <v>0</v>
      </c>
    </row>
    <row r="865" spans="1:11" hidden="1" x14ac:dyDescent="0.2">
      <c r="A865" s="20" t="s">
        <v>42</v>
      </c>
      <c r="B865" s="61" t="s">
        <v>48</v>
      </c>
      <c r="C865" s="21"/>
      <c r="D865" s="21"/>
      <c r="E865" s="21">
        <f t="shared" si="446"/>
        <v>0</v>
      </c>
      <c r="F865" s="21"/>
      <c r="G865" s="21"/>
      <c r="H865" s="22"/>
      <c r="I865" s="3">
        <f t="shared" si="437"/>
        <v>0</v>
      </c>
    </row>
    <row r="866" spans="1:11" x14ac:dyDescent="0.2">
      <c r="A866" s="31" t="s">
        <v>49</v>
      </c>
      <c r="B866" s="63" t="s">
        <v>50</v>
      </c>
      <c r="C866" s="24">
        <f>SUM(C870,C871,C872)</f>
        <v>93</v>
      </c>
      <c r="D866" s="24">
        <f t="shared" ref="D866:H866" si="447">SUM(D870,D871,D872)</f>
        <v>0</v>
      </c>
      <c r="E866" s="24">
        <f t="shared" si="447"/>
        <v>93</v>
      </c>
      <c r="F866" s="24">
        <f t="shared" si="447"/>
        <v>0</v>
      </c>
      <c r="G866" s="24">
        <f t="shared" si="447"/>
        <v>0</v>
      </c>
      <c r="H866" s="25">
        <f t="shared" si="447"/>
        <v>0</v>
      </c>
      <c r="I866" s="3">
        <f t="shared" si="437"/>
        <v>93</v>
      </c>
    </row>
    <row r="867" spans="1:11" hidden="1" x14ac:dyDescent="0.2">
      <c r="A867" s="82" t="s">
        <v>1</v>
      </c>
      <c r="B867" s="63"/>
      <c r="C867" s="24"/>
      <c r="D867" s="24"/>
      <c r="E867" s="24"/>
      <c r="F867" s="24"/>
      <c r="G867" s="24"/>
      <c r="H867" s="25"/>
      <c r="I867" s="3">
        <f t="shared" si="437"/>
        <v>0</v>
      </c>
    </row>
    <row r="868" spans="1:11" s="40" customFormat="1" x14ac:dyDescent="0.2">
      <c r="A868" s="32" t="s">
        <v>36</v>
      </c>
      <c r="B868" s="59"/>
      <c r="C868" s="41">
        <f>C870+C871+C872-C869</f>
        <v>93</v>
      </c>
      <c r="D868" s="41">
        <f t="shared" ref="D868:H868" si="448">D870+D871+D872-D869</f>
        <v>0</v>
      </c>
      <c r="E868" s="41">
        <f t="shared" si="448"/>
        <v>93</v>
      </c>
      <c r="F868" s="41">
        <f t="shared" si="448"/>
        <v>0</v>
      </c>
      <c r="G868" s="41">
        <f t="shared" si="448"/>
        <v>0</v>
      </c>
      <c r="H868" s="42">
        <f t="shared" si="448"/>
        <v>0</v>
      </c>
      <c r="I868" s="39">
        <f t="shared" si="437"/>
        <v>93</v>
      </c>
    </row>
    <row r="869" spans="1:11" s="40" customFormat="1" hidden="1" x14ac:dyDescent="0.2">
      <c r="A869" s="32" t="s">
        <v>37</v>
      </c>
      <c r="B869" s="59"/>
      <c r="C869" s="41"/>
      <c r="D869" s="41"/>
      <c r="E869" s="41">
        <f t="shared" ref="E869:E872" si="449">C869+D869</f>
        <v>0</v>
      </c>
      <c r="F869" s="41"/>
      <c r="G869" s="41"/>
      <c r="H869" s="42"/>
      <c r="I869" s="39">
        <f t="shared" si="437"/>
        <v>0</v>
      </c>
    </row>
    <row r="870" spans="1:11" x14ac:dyDescent="0.2">
      <c r="A870" s="20" t="s">
        <v>38</v>
      </c>
      <c r="B870" s="61" t="s">
        <v>51</v>
      </c>
      <c r="C870" s="21">
        <f>ROUND(93*(J870+K870),)</f>
        <v>9</v>
      </c>
      <c r="D870" s="21"/>
      <c r="E870" s="21">
        <f t="shared" si="449"/>
        <v>9</v>
      </c>
      <c r="F870" s="21"/>
      <c r="G870" s="21"/>
      <c r="H870" s="22"/>
      <c r="I870" s="3">
        <f t="shared" si="437"/>
        <v>9</v>
      </c>
      <c r="J870" s="2">
        <v>0.05</v>
      </c>
      <c r="K870" s="2">
        <v>0.05</v>
      </c>
    </row>
    <row r="871" spans="1:11" x14ac:dyDescent="0.2">
      <c r="A871" s="20" t="s">
        <v>40</v>
      </c>
      <c r="B871" s="61" t="s">
        <v>52</v>
      </c>
      <c r="C871" s="21">
        <f>ROUND(93*(J871+K871),)</f>
        <v>84</v>
      </c>
      <c r="D871" s="21"/>
      <c r="E871" s="21">
        <f t="shared" si="449"/>
        <v>84</v>
      </c>
      <c r="F871" s="21"/>
      <c r="G871" s="21"/>
      <c r="H871" s="22"/>
      <c r="I871" s="3">
        <f t="shared" si="437"/>
        <v>84</v>
      </c>
      <c r="J871" s="2">
        <v>0.9</v>
      </c>
    </row>
    <row r="872" spans="1:11" hidden="1" x14ac:dyDescent="0.2">
      <c r="A872" s="20" t="s">
        <v>42</v>
      </c>
      <c r="B872" s="61" t="s">
        <v>53</v>
      </c>
      <c r="C872" s="21"/>
      <c r="D872" s="21"/>
      <c r="E872" s="21">
        <f t="shared" si="449"/>
        <v>0</v>
      </c>
      <c r="F872" s="21"/>
      <c r="G872" s="21"/>
      <c r="H872" s="22"/>
      <c r="I872" s="3">
        <f t="shared" si="437"/>
        <v>0</v>
      </c>
    </row>
    <row r="873" spans="1:11" hidden="1" x14ac:dyDescent="0.2">
      <c r="A873" s="83"/>
      <c r="B873" s="95"/>
      <c r="C873" s="21"/>
      <c r="D873" s="21"/>
      <c r="E873" s="21"/>
      <c r="F873" s="21"/>
      <c r="G873" s="21"/>
      <c r="H873" s="22"/>
      <c r="I873" s="3">
        <f t="shared" si="437"/>
        <v>0</v>
      </c>
    </row>
    <row r="874" spans="1:11" hidden="1" x14ac:dyDescent="0.2">
      <c r="A874" s="26" t="s">
        <v>54</v>
      </c>
      <c r="B874" s="63" t="s">
        <v>55</v>
      </c>
      <c r="C874" s="24"/>
      <c r="D874" s="24"/>
      <c r="E874" s="24">
        <f>C874+D874</f>
        <v>0</v>
      </c>
      <c r="F874" s="24"/>
      <c r="G874" s="24"/>
      <c r="H874" s="25"/>
      <c r="I874" s="3">
        <f t="shared" si="437"/>
        <v>0</v>
      </c>
    </row>
    <row r="875" spans="1:11" hidden="1" x14ac:dyDescent="0.2">
      <c r="A875" s="83"/>
      <c r="B875" s="95"/>
      <c r="C875" s="21"/>
      <c r="D875" s="21"/>
      <c r="E875" s="21"/>
      <c r="F875" s="21"/>
      <c r="G875" s="21"/>
      <c r="H875" s="22"/>
      <c r="I875" s="3">
        <f t="shared" si="437"/>
        <v>0</v>
      </c>
    </row>
    <row r="876" spans="1:11" hidden="1" x14ac:dyDescent="0.2">
      <c r="A876" s="26" t="s">
        <v>56</v>
      </c>
      <c r="B876" s="63"/>
      <c r="C876" s="24">
        <f>C829-C847</f>
        <v>0</v>
      </c>
      <c r="D876" s="24">
        <f t="shared" ref="D876:H876" si="450">D829-D847</f>
        <v>0</v>
      </c>
      <c r="E876" s="24">
        <f t="shared" si="450"/>
        <v>0</v>
      </c>
      <c r="F876" s="24">
        <f t="shared" si="450"/>
        <v>0</v>
      </c>
      <c r="G876" s="24">
        <f t="shared" si="450"/>
        <v>0</v>
      </c>
      <c r="H876" s="25">
        <f t="shared" si="450"/>
        <v>0</v>
      </c>
      <c r="I876" s="3">
        <f t="shared" si="437"/>
        <v>0</v>
      </c>
    </row>
    <row r="877" spans="1:11" hidden="1" x14ac:dyDescent="0.2">
      <c r="A877" s="81"/>
      <c r="B877" s="95"/>
      <c r="C877" s="21"/>
      <c r="D877" s="21"/>
      <c r="E877" s="21"/>
      <c r="F877" s="21"/>
      <c r="G877" s="21"/>
      <c r="H877" s="22"/>
      <c r="I877" s="3">
        <f t="shared" si="437"/>
        <v>0</v>
      </c>
    </row>
    <row r="878" spans="1:11" s="6" customFormat="1" ht="63.75" x14ac:dyDescent="0.2">
      <c r="A878" s="77" t="s">
        <v>75</v>
      </c>
      <c r="B878" s="78"/>
      <c r="C878" s="79">
        <f>C879</f>
        <v>344</v>
      </c>
      <c r="D878" s="79">
        <f t="shared" ref="D878:H878" si="451">D879</f>
        <v>0</v>
      </c>
      <c r="E878" s="79">
        <f t="shared" si="451"/>
        <v>344</v>
      </c>
      <c r="F878" s="79">
        <f t="shared" si="451"/>
        <v>0</v>
      </c>
      <c r="G878" s="79">
        <f t="shared" si="451"/>
        <v>0</v>
      </c>
      <c r="H878" s="80">
        <f t="shared" si="451"/>
        <v>0</v>
      </c>
      <c r="I878" s="19">
        <f t="shared" si="437"/>
        <v>344</v>
      </c>
    </row>
    <row r="879" spans="1:11" s="40" customFormat="1" x14ac:dyDescent="0.2">
      <c r="A879" s="36" t="s">
        <v>61</v>
      </c>
      <c r="B879" s="65"/>
      <c r="C879" s="37">
        <f>SUM(C880,C881,C882,C883)</f>
        <v>344</v>
      </c>
      <c r="D879" s="37">
        <f t="shared" ref="D879:H879" si="452">SUM(D880,D881,D882,D883)</f>
        <v>0</v>
      </c>
      <c r="E879" s="37">
        <f t="shared" si="452"/>
        <v>344</v>
      </c>
      <c r="F879" s="37">
        <f t="shared" si="452"/>
        <v>0</v>
      </c>
      <c r="G879" s="37">
        <f t="shared" si="452"/>
        <v>0</v>
      </c>
      <c r="H879" s="38">
        <f t="shared" si="452"/>
        <v>0</v>
      </c>
      <c r="I879" s="39">
        <f t="shared" si="437"/>
        <v>344</v>
      </c>
    </row>
    <row r="880" spans="1:11" x14ac:dyDescent="0.2">
      <c r="A880" s="20" t="s">
        <v>6</v>
      </c>
      <c r="B880" s="48"/>
      <c r="C880" s="21">
        <v>344</v>
      </c>
      <c r="D880" s="21"/>
      <c r="E880" s="21">
        <f>SUM(C880,D880)</f>
        <v>344</v>
      </c>
      <c r="F880" s="21"/>
      <c r="G880" s="21"/>
      <c r="H880" s="22"/>
      <c r="I880" s="3">
        <f t="shared" si="437"/>
        <v>344</v>
      </c>
    </row>
    <row r="881" spans="1:9" hidden="1" x14ac:dyDescent="0.2">
      <c r="A881" s="20" t="s">
        <v>7</v>
      </c>
      <c r="B881" s="94"/>
      <c r="C881" s="21"/>
      <c r="D881" s="21"/>
      <c r="E881" s="21">
        <f t="shared" ref="E881:E882" si="453">SUM(C881,D881)</f>
        <v>0</v>
      </c>
      <c r="F881" s="21"/>
      <c r="G881" s="21"/>
      <c r="H881" s="22"/>
      <c r="I881" s="3">
        <f t="shared" si="437"/>
        <v>0</v>
      </c>
    </row>
    <row r="882" spans="1:9" ht="38.25" hidden="1" x14ac:dyDescent="0.2">
      <c r="A882" s="20" t="s">
        <v>8</v>
      </c>
      <c r="B882" s="48">
        <v>420269</v>
      </c>
      <c r="C882" s="21"/>
      <c r="D882" s="21"/>
      <c r="E882" s="21">
        <f t="shared" si="453"/>
        <v>0</v>
      </c>
      <c r="F882" s="21"/>
      <c r="G882" s="21"/>
      <c r="H882" s="22"/>
      <c r="I882" s="3">
        <f t="shared" si="437"/>
        <v>0</v>
      </c>
    </row>
    <row r="883" spans="1:9" ht="25.5" hidden="1" x14ac:dyDescent="0.2">
      <c r="A883" s="23" t="s">
        <v>9</v>
      </c>
      <c r="B883" s="49" t="s">
        <v>10</v>
      </c>
      <c r="C883" s="24">
        <f>SUM(C884,C888,C892)</f>
        <v>0</v>
      </c>
      <c r="D883" s="24">
        <f t="shared" ref="D883:H883" si="454">SUM(D884,D888,D892)</f>
        <v>0</v>
      </c>
      <c r="E883" s="24">
        <f t="shared" si="454"/>
        <v>0</v>
      </c>
      <c r="F883" s="24">
        <f t="shared" si="454"/>
        <v>0</v>
      </c>
      <c r="G883" s="24">
        <f t="shared" si="454"/>
        <v>0</v>
      </c>
      <c r="H883" s="25">
        <f t="shared" si="454"/>
        <v>0</v>
      </c>
      <c r="I883" s="3">
        <f t="shared" si="437"/>
        <v>0</v>
      </c>
    </row>
    <row r="884" spans="1:9" hidden="1" x14ac:dyDescent="0.2">
      <c r="A884" s="26" t="s">
        <v>11</v>
      </c>
      <c r="B884" s="50" t="s">
        <v>12</v>
      </c>
      <c r="C884" s="24">
        <f>SUM(C885:C887)</f>
        <v>0</v>
      </c>
      <c r="D884" s="24">
        <f t="shared" ref="D884:H884" si="455">SUM(D885:D887)</f>
        <v>0</v>
      </c>
      <c r="E884" s="24">
        <f t="shared" si="455"/>
        <v>0</v>
      </c>
      <c r="F884" s="24">
        <f t="shared" si="455"/>
        <v>0</v>
      </c>
      <c r="G884" s="24">
        <f t="shared" si="455"/>
        <v>0</v>
      </c>
      <c r="H884" s="25">
        <f t="shared" si="455"/>
        <v>0</v>
      </c>
      <c r="I884" s="3">
        <f t="shared" si="437"/>
        <v>0</v>
      </c>
    </row>
    <row r="885" spans="1:9" hidden="1" x14ac:dyDescent="0.2">
      <c r="A885" s="27" t="s">
        <v>13</v>
      </c>
      <c r="B885" s="51" t="s">
        <v>14</v>
      </c>
      <c r="C885" s="21"/>
      <c r="D885" s="21"/>
      <c r="E885" s="21">
        <f t="shared" ref="E885:E887" si="456">SUM(C885,D885)</f>
        <v>0</v>
      </c>
      <c r="F885" s="21"/>
      <c r="G885" s="21"/>
      <c r="H885" s="22"/>
      <c r="I885" s="3">
        <f t="shared" si="437"/>
        <v>0</v>
      </c>
    </row>
    <row r="886" spans="1:9" hidden="1" x14ac:dyDescent="0.2">
      <c r="A886" s="27" t="s">
        <v>15</v>
      </c>
      <c r="B886" s="52" t="s">
        <v>16</v>
      </c>
      <c r="C886" s="21"/>
      <c r="D886" s="21"/>
      <c r="E886" s="21">
        <f t="shared" si="456"/>
        <v>0</v>
      </c>
      <c r="F886" s="21"/>
      <c r="G886" s="21"/>
      <c r="H886" s="22"/>
      <c r="I886" s="3">
        <f t="shared" si="437"/>
        <v>0</v>
      </c>
    </row>
    <row r="887" spans="1:9" hidden="1" x14ac:dyDescent="0.2">
      <c r="A887" s="27" t="s">
        <v>17</v>
      </c>
      <c r="B887" s="52" t="s">
        <v>18</v>
      </c>
      <c r="C887" s="21"/>
      <c r="D887" s="21"/>
      <c r="E887" s="21">
        <f t="shared" si="456"/>
        <v>0</v>
      </c>
      <c r="F887" s="21"/>
      <c r="G887" s="21"/>
      <c r="H887" s="22"/>
      <c r="I887" s="3">
        <f t="shared" si="437"/>
        <v>0</v>
      </c>
    </row>
    <row r="888" spans="1:9" hidden="1" x14ac:dyDescent="0.2">
      <c r="A888" s="26" t="s">
        <v>19</v>
      </c>
      <c r="B888" s="53" t="s">
        <v>20</v>
      </c>
      <c r="C888" s="24">
        <f>SUM(C889:C891)</f>
        <v>0</v>
      </c>
      <c r="D888" s="24">
        <f t="shared" ref="D888:H888" si="457">SUM(D889:D891)</f>
        <v>0</v>
      </c>
      <c r="E888" s="24">
        <f t="shared" si="457"/>
        <v>0</v>
      </c>
      <c r="F888" s="24">
        <f t="shared" si="457"/>
        <v>0</v>
      </c>
      <c r="G888" s="24">
        <f t="shared" si="457"/>
        <v>0</v>
      </c>
      <c r="H888" s="25">
        <f t="shared" si="457"/>
        <v>0</v>
      </c>
      <c r="I888" s="3">
        <f t="shared" si="437"/>
        <v>0</v>
      </c>
    </row>
    <row r="889" spans="1:9" hidden="1" x14ac:dyDescent="0.2">
      <c r="A889" s="27" t="s">
        <v>13</v>
      </c>
      <c r="B889" s="52" t="s">
        <v>21</v>
      </c>
      <c r="C889" s="21"/>
      <c r="D889" s="21"/>
      <c r="E889" s="21">
        <f t="shared" ref="E889:E891" si="458">SUM(C889,D889)</f>
        <v>0</v>
      </c>
      <c r="F889" s="21"/>
      <c r="G889" s="21"/>
      <c r="H889" s="22"/>
      <c r="I889" s="3">
        <f t="shared" si="437"/>
        <v>0</v>
      </c>
    </row>
    <row r="890" spans="1:9" hidden="1" x14ac:dyDescent="0.2">
      <c r="A890" s="27" t="s">
        <v>15</v>
      </c>
      <c r="B890" s="52" t="s">
        <v>22</v>
      </c>
      <c r="C890" s="21"/>
      <c r="D890" s="21"/>
      <c r="E890" s="21">
        <f t="shared" si="458"/>
        <v>0</v>
      </c>
      <c r="F890" s="21"/>
      <c r="G890" s="21"/>
      <c r="H890" s="22"/>
      <c r="I890" s="3">
        <f t="shared" si="437"/>
        <v>0</v>
      </c>
    </row>
    <row r="891" spans="1:9" hidden="1" x14ac:dyDescent="0.2">
      <c r="A891" s="27" t="s">
        <v>17</v>
      </c>
      <c r="B891" s="52" t="s">
        <v>23</v>
      </c>
      <c r="C891" s="21"/>
      <c r="D891" s="21"/>
      <c r="E891" s="21">
        <f t="shared" si="458"/>
        <v>0</v>
      </c>
      <c r="F891" s="21"/>
      <c r="G891" s="21"/>
      <c r="H891" s="22"/>
      <c r="I891" s="3">
        <f t="shared" si="437"/>
        <v>0</v>
      </c>
    </row>
    <row r="892" spans="1:9" hidden="1" x14ac:dyDescent="0.2">
      <c r="A892" s="26" t="s">
        <v>24</v>
      </c>
      <c r="B892" s="53" t="s">
        <v>25</v>
      </c>
      <c r="C892" s="24">
        <f>SUM(C893:C895)</f>
        <v>0</v>
      </c>
      <c r="D892" s="24">
        <f t="shared" ref="D892:H892" si="459">SUM(D893:D895)</f>
        <v>0</v>
      </c>
      <c r="E892" s="24">
        <f t="shared" si="459"/>
        <v>0</v>
      </c>
      <c r="F892" s="24">
        <f t="shared" si="459"/>
        <v>0</v>
      </c>
      <c r="G892" s="24">
        <f t="shared" si="459"/>
        <v>0</v>
      </c>
      <c r="H892" s="25">
        <f t="shared" si="459"/>
        <v>0</v>
      </c>
      <c r="I892" s="3">
        <f t="shared" si="437"/>
        <v>0</v>
      </c>
    </row>
    <row r="893" spans="1:9" hidden="1" x14ac:dyDescent="0.2">
      <c r="A893" s="27" t="s">
        <v>13</v>
      </c>
      <c r="B893" s="52" t="s">
        <v>26</v>
      </c>
      <c r="C893" s="21"/>
      <c r="D893" s="21"/>
      <c r="E893" s="21">
        <f t="shared" ref="E893:E895" si="460">SUM(C893,D893)</f>
        <v>0</v>
      </c>
      <c r="F893" s="21"/>
      <c r="G893" s="21"/>
      <c r="H893" s="22"/>
      <c r="I893" s="3">
        <f t="shared" si="437"/>
        <v>0</v>
      </c>
    </row>
    <row r="894" spans="1:9" hidden="1" x14ac:dyDescent="0.2">
      <c r="A894" s="27" t="s">
        <v>15</v>
      </c>
      <c r="B894" s="52" t="s">
        <v>27</v>
      </c>
      <c r="C894" s="21"/>
      <c r="D894" s="21"/>
      <c r="E894" s="21">
        <f t="shared" si="460"/>
        <v>0</v>
      </c>
      <c r="F894" s="21"/>
      <c r="G894" s="21"/>
      <c r="H894" s="22"/>
      <c r="I894" s="3">
        <f t="shared" si="437"/>
        <v>0</v>
      </c>
    </row>
    <row r="895" spans="1:9" hidden="1" x14ac:dyDescent="0.2">
      <c r="A895" s="27" t="s">
        <v>17</v>
      </c>
      <c r="B895" s="52" t="s">
        <v>28</v>
      </c>
      <c r="C895" s="21"/>
      <c r="D895" s="21"/>
      <c r="E895" s="21">
        <f t="shared" si="460"/>
        <v>0</v>
      </c>
      <c r="F895" s="21"/>
      <c r="G895" s="21"/>
      <c r="H895" s="22"/>
      <c r="I895" s="3">
        <f t="shared" si="437"/>
        <v>0</v>
      </c>
    </row>
    <row r="896" spans="1:9" s="40" customFormat="1" x14ac:dyDescent="0.2">
      <c r="A896" s="36" t="s">
        <v>80</v>
      </c>
      <c r="B896" s="65"/>
      <c r="C896" s="37">
        <f>SUM(C897,C900,C923)</f>
        <v>344</v>
      </c>
      <c r="D896" s="37">
        <f t="shared" ref="D896:H896" si="461">SUM(D897,D900,D923)</f>
        <v>0</v>
      </c>
      <c r="E896" s="37">
        <f t="shared" si="461"/>
        <v>344</v>
      </c>
      <c r="F896" s="37">
        <f t="shared" si="461"/>
        <v>0</v>
      </c>
      <c r="G896" s="37">
        <f t="shared" si="461"/>
        <v>0</v>
      </c>
      <c r="H896" s="38">
        <f t="shared" si="461"/>
        <v>0</v>
      </c>
      <c r="I896" s="39">
        <f t="shared" si="437"/>
        <v>344</v>
      </c>
    </row>
    <row r="897" spans="1:11" hidden="1" x14ac:dyDescent="0.2">
      <c r="A897" s="31" t="s">
        <v>30</v>
      </c>
      <c r="B897" s="55">
        <v>20</v>
      </c>
      <c r="C897" s="24">
        <f>SUM(C898)</f>
        <v>0</v>
      </c>
      <c r="D897" s="24">
        <f t="shared" ref="D897:H897" si="462">SUM(D898)</f>
        <v>0</v>
      </c>
      <c r="E897" s="24">
        <f t="shared" si="462"/>
        <v>0</v>
      </c>
      <c r="F897" s="24">
        <f t="shared" si="462"/>
        <v>0</v>
      </c>
      <c r="G897" s="24">
        <f t="shared" si="462"/>
        <v>0</v>
      </c>
      <c r="H897" s="25">
        <f t="shared" si="462"/>
        <v>0</v>
      </c>
      <c r="I897" s="3">
        <f t="shared" si="437"/>
        <v>0</v>
      </c>
    </row>
    <row r="898" spans="1:11" hidden="1" x14ac:dyDescent="0.2">
      <c r="A898" s="27" t="s">
        <v>31</v>
      </c>
      <c r="B898" s="56" t="s">
        <v>32</v>
      </c>
      <c r="C898" s="21"/>
      <c r="D898" s="21"/>
      <c r="E898" s="21">
        <f>C898+D898</f>
        <v>0</v>
      </c>
      <c r="F898" s="21"/>
      <c r="G898" s="21"/>
      <c r="H898" s="22"/>
      <c r="I898" s="3">
        <f t="shared" si="437"/>
        <v>0</v>
      </c>
    </row>
    <row r="899" spans="1:11" hidden="1" x14ac:dyDescent="0.2">
      <c r="A899" s="27"/>
      <c r="B899" s="51"/>
      <c r="C899" s="21"/>
      <c r="D899" s="21"/>
      <c r="E899" s="21"/>
      <c r="F899" s="21"/>
      <c r="G899" s="21"/>
      <c r="H899" s="22"/>
      <c r="I899" s="3">
        <f t="shared" si="437"/>
        <v>0</v>
      </c>
    </row>
    <row r="900" spans="1:11" ht="25.5" x14ac:dyDescent="0.2">
      <c r="A900" s="31" t="s">
        <v>33</v>
      </c>
      <c r="B900" s="57">
        <v>58</v>
      </c>
      <c r="C900" s="24">
        <f>SUM(C901,C908,C915)</f>
        <v>344</v>
      </c>
      <c r="D900" s="24">
        <f t="shared" ref="D900:H900" si="463">SUM(D901,D908,D915)</f>
        <v>0</v>
      </c>
      <c r="E900" s="24">
        <f t="shared" si="463"/>
        <v>344</v>
      </c>
      <c r="F900" s="24">
        <f t="shared" si="463"/>
        <v>0</v>
      </c>
      <c r="G900" s="24">
        <f t="shared" si="463"/>
        <v>0</v>
      </c>
      <c r="H900" s="25">
        <f t="shared" si="463"/>
        <v>0</v>
      </c>
      <c r="I900" s="3">
        <f t="shared" si="437"/>
        <v>344</v>
      </c>
    </row>
    <row r="901" spans="1:11" x14ac:dyDescent="0.2">
      <c r="A901" s="31" t="s">
        <v>34</v>
      </c>
      <c r="B901" s="58" t="s">
        <v>35</v>
      </c>
      <c r="C901" s="24">
        <f>SUM(C905,C906,C907)</f>
        <v>344</v>
      </c>
      <c r="D901" s="24">
        <f t="shared" ref="D901:H901" si="464">SUM(D905,D906,D907)</f>
        <v>0</v>
      </c>
      <c r="E901" s="24">
        <f t="shared" si="464"/>
        <v>344</v>
      </c>
      <c r="F901" s="24">
        <f t="shared" si="464"/>
        <v>0</v>
      </c>
      <c r="G901" s="24">
        <f t="shared" si="464"/>
        <v>0</v>
      </c>
      <c r="H901" s="25">
        <f t="shared" si="464"/>
        <v>0</v>
      </c>
      <c r="I901" s="3">
        <f t="shared" si="437"/>
        <v>344</v>
      </c>
    </row>
    <row r="902" spans="1:11" hidden="1" x14ac:dyDescent="0.2">
      <c r="A902" s="32" t="s">
        <v>1</v>
      </c>
      <c r="B902" s="59"/>
      <c r="C902" s="24"/>
      <c r="D902" s="24"/>
      <c r="E902" s="24"/>
      <c r="F902" s="24"/>
      <c r="G902" s="24"/>
      <c r="H902" s="25"/>
      <c r="I902" s="3">
        <f t="shared" si="437"/>
        <v>0</v>
      </c>
    </row>
    <row r="903" spans="1:11" hidden="1" x14ac:dyDescent="0.2">
      <c r="A903" s="32" t="s">
        <v>36</v>
      </c>
      <c r="B903" s="59"/>
      <c r="C903" s="24">
        <f>C905+C906+C907-C904</f>
        <v>0</v>
      </c>
      <c r="D903" s="24">
        <f t="shared" ref="D903:H903" si="465">D905+D906+D907-D904</f>
        <v>0</v>
      </c>
      <c r="E903" s="24">
        <f t="shared" si="465"/>
        <v>0</v>
      </c>
      <c r="F903" s="24">
        <f t="shared" si="465"/>
        <v>0</v>
      </c>
      <c r="G903" s="24">
        <f t="shared" si="465"/>
        <v>0</v>
      </c>
      <c r="H903" s="25">
        <f t="shared" si="465"/>
        <v>0</v>
      </c>
      <c r="I903" s="3">
        <f t="shared" si="437"/>
        <v>0</v>
      </c>
    </row>
    <row r="904" spans="1:11" s="40" customFormat="1" x14ac:dyDescent="0.2">
      <c r="A904" s="32" t="s">
        <v>37</v>
      </c>
      <c r="B904" s="59"/>
      <c r="C904" s="41">
        <v>344</v>
      </c>
      <c r="D904" s="41"/>
      <c r="E904" s="41">
        <f t="shared" ref="E904:E907" si="466">C904+D904</f>
        <v>344</v>
      </c>
      <c r="F904" s="41"/>
      <c r="G904" s="41"/>
      <c r="H904" s="42"/>
      <c r="I904" s="39">
        <f t="shared" si="437"/>
        <v>344</v>
      </c>
    </row>
    <row r="905" spans="1:11" x14ac:dyDescent="0.2">
      <c r="A905" s="20" t="s">
        <v>38</v>
      </c>
      <c r="B905" s="60" t="s">
        <v>39</v>
      </c>
      <c r="C905" s="21">
        <f>ROUND(344*(J905+K905),)</f>
        <v>52</v>
      </c>
      <c r="D905" s="21"/>
      <c r="E905" s="21">
        <f t="shared" si="466"/>
        <v>52</v>
      </c>
      <c r="F905" s="21"/>
      <c r="G905" s="21"/>
      <c r="H905" s="22"/>
      <c r="I905" s="3">
        <f t="shared" si="437"/>
        <v>52</v>
      </c>
      <c r="J905" s="2">
        <v>0.02</v>
      </c>
      <c r="K905" s="2">
        <v>0.13</v>
      </c>
    </row>
    <row r="906" spans="1:11" x14ac:dyDescent="0.2">
      <c r="A906" s="20" t="s">
        <v>40</v>
      </c>
      <c r="B906" s="60" t="s">
        <v>41</v>
      </c>
      <c r="C906" s="21">
        <f>ROUND(344*(J906+K906),)</f>
        <v>292</v>
      </c>
      <c r="D906" s="21"/>
      <c r="E906" s="21">
        <f t="shared" si="466"/>
        <v>292</v>
      </c>
      <c r="F906" s="21"/>
      <c r="G906" s="21"/>
      <c r="H906" s="22"/>
      <c r="I906" s="3">
        <f t="shared" si="437"/>
        <v>292</v>
      </c>
      <c r="J906" s="2">
        <v>0.85</v>
      </c>
    </row>
    <row r="907" spans="1:11" hidden="1" x14ac:dyDescent="0.2">
      <c r="A907" s="20" t="s">
        <v>42</v>
      </c>
      <c r="B907" s="61" t="s">
        <v>43</v>
      </c>
      <c r="C907" s="21"/>
      <c r="D907" s="21"/>
      <c r="E907" s="21">
        <f t="shared" si="466"/>
        <v>0</v>
      </c>
      <c r="F907" s="21"/>
      <c r="G907" s="21"/>
      <c r="H907" s="22"/>
      <c r="I907" s="3">
        <f t="shared" si="437"/>
        <v>0</v>
      </c>
    </row>
    <row r="908" spans="1:11" hidden="1" x14ac:dyDescent="0.2">
      <c r="A908" s="31" t="s">
        <v>44</v>
      </c>
      <c r="B908" s="62" t="s">
        <v>45</v>
      </c>
      <c r="C908" s="24">
        <f>SUM(C912,C913,C914)</f>
        <v>0</v>
      </c>
      <c r="D908" s="24">
        <f t="shared" ref="D908:H908" si="467">SUM(D912,D913,D914)</f>
        <v>0</v>
      </c>
      <c r="E908" s="24">
        <f t="shared" si="467"/>
        <v>0</v>
      </c>
      <c r="F908" s="24">
        <f t="shared" si="467"/>
        <v>0</v>
      </c>
      <c r="G908" s="24">
        <f t="shared" si="467"/>
        <v>0</v>
      </c>
      <c r="H908" s="25">
        <f t="shared" si="467"/>
        <v>0</v>
      </c>
      <c r="I908" s="3">
        <f t="shared" si="437"/>
        <v>0</v>
      </c>
    </row>
    <row r="909" spans="1:11" hidden="1" x14ac:dyDescent="0.2">
      <c r="A909" s="82" t="s">
        <v>1</v>
      </c>
      <c r="B909" s="62"/>
      <c r="C909" s="24"/>
      <c r="D909" s="24"/>
      <c r="E909" s="24"/>
      <c r="F909" s="24"/>
      <c r="G909" s="24"/>
      <c r="H909" s="25"/>
      <c r="I909" s="3">
        <f t="shared" si="437"/>
        <v>0</v>
      </c>
    </row>
    <row r="910" spans="1:11" hidden="1" x14ac:dyDescent="0.2">
      <c r="A910" s="32" t="s">
        <v>36</v>
      </c>
      <c r="B910" s="59"/>
      <c r="C910" s="24">
        <f>C912+C913+C914-C911</f>
        <v>0</v>
      </c>
      <c r="D910" s="24">
        <f t="shared" ref="D910:H910" si="468">D912+D913+D914-D911</f>
        <v>0</v>
      </c>
      <c r="E910" s="24">
        <f t="shared" si="468"/>
        <v>0</v>
      </c>
      <c r="F910" s="24">
        <f t="shared" si="468"/>
        <v>0</v>
      </c>
      <c r="G910" s="24">
        <f t="shared" si="468"/>
        <v>0</v>
      </c>
      <c r="H910" s="25">
        <f t="shared" si="468"/>
        <v>0</v>
      </c>
      <c r="I910" s="3">
        <f t="shared" ref="I910:I925" si="469">SUM(E910:H910)</f>
        <v>0</v>
      </c>
    </row>
    <row r="911" spans="1:11" hidden="1" x14ac:dyDescent="0.2">
      <c r="A911" s="32" t="s">
        <v>37</v>
      </c>
      <c r="B911" s="59"/>
      <c r="C911" s="24"/>
      <c r="D911" s="24"/>
      <c r="E911" s="24">
        <f t="shared" ref="E911:E914" si="470">C911+D911</f>
        <v>0</v>
      </c>
      <c r="F911" s="24"/>
      <c r="G911" s="24"/>
      <c r="H911" s="25"/>
      <c r="I911" s="3">
        <f t="shared" si="469"/>
        <v>0</v>
      </c>
    </row>
    <row r="912" spans="1:11" hidden="1" x14ac:dyDescent="0.2">
      <c r="A912" s="20" t="s">
        <v>38</v>
      </c>
      <c r="B912" s="61" t="s">
        <v>46</v>
      </c>
      <c r="C912" s="21"/>
      <c r="D912" s="21"/>
      <c r="E912" s="21">
        <f t="shared" si="470"/>
        <v>0</v>
      </c>
      <c r="F912" s="21"/>
      <c r="G912" s="21"/>
      <c r="H912" s="22"/>
      <c r="I912" s="3">
        <f t="shared" si="469"/>
        <v>0</v>
      </c>
    </row>
    <row r="913" spans="1:9" hidden="1" x14ac:dyDescent="0.2">
      <c r="A913" s="20" t="s">
        <v>40</v>
      </c>
      <c r="B913" s="61" t="s">
        <v>47</v>
      </c>
      <c r="C913" s="21"/>
      <c r="D913" s="21"/>
      <c r="E913" s="21">
        <f t="shared" si="470"/>
        <v>0</v>
      </c>
      <c r="F913" s="21"/>
      <c r="G913" s="21"/>
      <c r="H913" s="22"/>
      <c r="I913" s="3">
        <f t="shared" si="469"/>
        <v>0</v>
      </c>
    </row>
    <row r="914" spans="1:9" hidden="1" x14ac:dyDescent="0.2">
      <c r="A914" s="20" t="s">
        <v>42</v>
      </c>
      <c r="B914" s="61" t="s">
        <v>48</v>
      </c>
      <c r="C914" s="21"/>
      <c r="D914" s="21"/>
      <c r="E914" s="21">
        <f t="shared" si="470"/>
        <v>0</v>
      </c>
      <c r="F914" s="21"/>
      <c r="G914" s="21"/>
      <c r="H914" s="22"/>
      <c r="I914" s="3">
        <f t="shared" si="469"/>
        <v>0</v>
      </c>
    </row>
    <row r="915" spans="1:9" hidden="1" x14ac:dyDescent="0.2">
      <c r="A915" s="31" t="s">
        <v>49</v>
      </c>
      <c r="B915" s="63" t="s">
        <v>50</v>
      </c>
      <c r="C915" s="24">
        <f>SUM(C919,C920,C921)</f>
        <v>0</v>
      </c>
      <c r="D915" s="24">
        <f t="shared" ref="D915:H915" si="471">SUM(D919,D920,D921)</f>
        <v>0</v>
      </c>
      <c r="E915" s="24">
        <f t="shared" si="471"/>
        <v>0</v>
      </c>
      <c r="F915" s="24">
        <f t="shared" si="471"/>
        <v>0</v>
      </c>
      <c r="G915" s="24">
        <f t="shared" si="471"/>
        <v>0</v>
      </c>
      <c r="H915" s="25">
        <f t="shared" si="471"/>
        <v>0</v>
      </c>
      <c r="I915" s="3">
        <f t="shared" si="469"/>
        <v>0</v>
      </c>
    </row>
    <row r="916" spans="1:9" hidden="1" x14ac:dyDescent="0.2">
      <c r="A916" s="82" t="s">
        <v>1</v>
      </c>
      <c r="B916" s="63"/>
      <c r="C916" s="24"/>
      <c r="D916" s="24"/>
      <c r="E916" s="24"/>
      <c r="F916" s="24"/>
      <c r="G916" s="24"/>
      <c r="H916" s="25"/>
      <c r="I916" s="3">
        <f t="shared" si="469"/>
        <v>0</v>
      </c>
    </row>
    <row r="917" spans="1:9" hidden="1" x14ac:dyDescent="0.2">
      <c r="A917" s="32" t="s">
        <v>36</v>
      </c>
      <c r="B917" s="59"/>
      <c r="C917" s="24">
        <f>C919+C920+C921-C918</f>
        <v>0</v>
      </c>
      <c r="D917" s="24">
        <f t="shared" ref="D917:H917" si="472">D919+D920+D921-D918</f>
        <v>0</v>
      </c>
      <c r="E917" s="24">
        <f t="shared" si="472"/>
        <v>0</v>
      </c>
      <c r="F917" s="24">
        <f t="shared" si="472"/>
        <v>0</v>
      </c>
      <c r="G917" s="24">
        <f t="shared" si="472"/>
        <v>0</v>
      </c>
      <c r="H917" s="25">
        <f t="shared" si="472"/>
        <v>0</v>
      </c>
      <c r="I917" s="3">
        <f t="shared" si="469"/>
        <v>0</v>
      </c>
    </row>
    <row r="918" spans="1:9" hidden="1" x14ac:dyDescent="0.2">
      <c r="A918" s="32" t="s">
        <v>37</v>
      </c>
      <c r="B918" s="59"/>
      <c r="C918" s="24"/>
      <c r="D918" s="24"/>
      <c r="E918" s="24">
        <f t="shared" ref="E918:E921" si="473">C918+D918</f>
        <v>0</v>
      </c>
      <c r="F918" s="24"/>
      <c r="G918" s="24"/>
      <c r="H918" s="25"/>
      <c r="I918" s="3">
        <f t="shared" si="469"/>
        <v>0</v>
      </c>
    </row>
    <row r="919" spans="1:9" hidden="1" x14ac:dyDescent="0.2">
      <c r="A919" s="20" t="s">
        <v>38</v>
      </c>
      <c r="B919" s="61" t="s">
        <v>51</v>
      </c>
      <c r="C919" s="21"/>
      <c r="D919" s="21"/>
      <c r="E919" s="21">
        <f t="shared" si="473"/>
        <v>0</v>
      </c>
      <c r="F919" s="21"/>
      <c r="G919" s="21"/>
      <c r="H919" s="22"/>
      <c r="I919" s="3">
        <f t="shared" si="469"/>
        <v>0</v>
      </c>
    </row>
    <row r="920" spans="1:9" hidden="1" x14ac:dyDescent="0.2">
      <c r="A920" s="20" t="s">
        <v>40</v>
      </c>
      <c r="B920" s="61" t="s">
        <v>52</v>
      </c>
      <c r="C920" s="21"/>
      <c r="D920" s="21"/>
      <c r="E920" s="21">
        <f t="shared" si="473"/>
        <v>0</v>
      </c>
      <c r="F920" s="21"/>
      <c r="G920" s="21"/>
      <c r="H920" s="22"/>
      <c r="I920" s="3">
        <f t="shared" si="469"/>
        <v>0</v>
      </c>
    </row>
    <row r="921" spans="1:9" hidden="1" x14ac:dyDescent="0.2">
      <c r="A921" s="20" t="s">
        <v>42</v>
      </c>
      <c r="B921" s="61" t="s">
        <v>53</v>
      </c>
      <c r="C921" s="21"/>
      <c r="D921" s="21"/>
      <c r="E921" s="21">
        <f t="shared" si="473"/>
        <v>0</v>
      </c>
      <c r="F921" s="21"/>
      <c r="G921" s="21"/>
      <c r="H921" s="22"/>
      <c r="I921" s="3">
        <f t="shared" si="469"/>
        <v>0</v>
      </c>
    </row>
    <row r="922" spans="1:9" hidden="1" x14ac:dyDescent="0.2">
      <c r="A922" s="83"/>
      <c r="B922" s="95"/>
      <c r="C922" s="21"/>
      <c r="D922" s="21"/>
      <c r="E922" s="21"/>
      <c r="F922" s="21"/>
      <c r="G922" s="21"/>
      <c r="H922" s="22"/>
      <c r="I922" s="3">
        <f t="shared" si="469"/>
        <v>0</v>
      </c>
    </row>
    <row r="923" spans="1:9" hidden="1" x14ac:dyDescent="0.2">
      <c r="A923" s="26" t="s">
        <v>54</v>
      </c>
      <c r="B923" s="63" t="s">
        <v>55</v>
      </c>
      <c r="C923" s="24"/>
      <c r="D923" s="24"/>
      <c r="E923" s="24">
        <f>C923+D923</f>
        <v>0</v>
      </c>
      <c r="F923" s="24"/>
      <c r="G923" s="24"/>
      <c r="H923" s="25"/>
      <c r="I923" s="3">
        <f t="shared" si="469"/>
        <v>0</v>
      </c>
    </row>
    <row r="924" spans="1:9" hidden="1" x14ac:dyDescent="0.2">
      <c r="A924" s="83"/>
      <c r="B924" s="95"/>
      <c r="C924" s="21"/>
      <c r="D924" s="21"/>
      <c r="E924" s="21"/>
      <c r="F924" s="21"/>
      <c r="G924" s="21"/>
      <c r="H924" s="22"/>
      <c r="I924" s="3">
        <f t="shared" si="469"/>
        <v>0</v>
      </c>
    </row>
    <row r="925" spans="1:9" ht="13.5" hidden="1" thickBot="1" x14ac:dyDescent="0.25">
      <c r="A925" s="91" t="s">
        <v>56</v>
      </c>
      <c r="B925" s="98"/>
      <c r="C925" s="92">
        <f>C878-C896</f>
        <v>0</v>
      </c>
      <c r="D925" s="92">
        <f t="shared" ref="D925:H925" si="474">D878-D896</f>
        <v>0</v>
      </c>
      <c r="E925" s="92">
        <f t="shared" si="474"/>
        <v>0</v>
      </c>
      <c r="F925" s="92">
        <f t="shared" si="474"/>
        <v>0</v>
      </c>
      <c r="G925" s="92">
        <f t="shared" si="474"/>
        <v>0</v>
      </c>
      <c r="H925" s="93">
        <f t="shared" si="474"/>
        <v>0</v>
      </c>
      <c r="I925" s="3">
        <f t="shared" si="469"/>
        <v>0</v>
      </c>
    </row>
    <row r="929" spans="1:33" ht="14.45" customHeight="1" x14ac:dyDescent="0.2">
      <c r="A929" s="118" t="s">
        <v>90</v>
      </c>
      <c r="B929" s="118"/>
      <c r="D929" s="119" t="str">
        <f>IF($I$1="proiect","DIRECTOR EXECUTIV,","SECRETAR GENERAL AL JUDEŢULUI,")</f>
        <v>SECRETAR GENERAL AL JUDEŢULUI,</v>
      </c>
      <c r="E929" s="119"/>
      <c r="F929" s="119"/>
      <c r="G929" s="119"/>
      <c r="H929" s="119"/>
      <c r="I929" s="71"/>
      <c r="J929" s="71"/>
      <c r="K929" s="71"/>
      <c r="L929" s="71"/>
      <c r="M929" s="71"/>
      <c r="N929" s="71"/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  <c r="AA929" s="71"/>
      <c r="AB929" s="71"/>
      <c r="AC929" s="71"/>
      <c r="AD929" s="71"/>
      <c r="AE929" s="71"/>
      <c r="AF929" s="71"/>
      <c r="AG929" s="71"/>
    </row>
    <row r="930" spans="1:33" x14ac:dyDescent="0.2">
      <c r="A930" s="107" t="s">
        <v>91</v>
      </c>
      <c r="B930" s="107"/>
      <c r="D930" s="105" t="str">
        <f>IF($I$1="proiect","Hadady Éva Katalin","Crasnai Mihaela Elena Ana")</f>
        <v>Crasnai Mihaela Elena Ana</v>
      </c>
      <c r="E930" s="105"/>
      <c r="F930" s="105"/>
      <c r="G930" s="105"/>
      <c r="H930" s="105"/>
    </row>
    <row r="931" spans="1:33" x14ac:dyDescent="0.2">
      <c r="A931" s="7"/>
      <c r="B931" s="99"/>
      <c r="C931" s="7"/>
      <c r="D931" s="69"/>
      <c r="E931" s="69"/>
      <c r="F931" s="69"/>
      <c r="G931" s="69"/>
    </row>
    <row r="932" spans="1:33" x14ac:dyDescent="0.2">
      <c r="A932" s="7"/>
      <c r="B932" s="99"/>
      <c r="C932" s="7"/>
      <c r="D932" s="69"/>
      <c r="E932" s="69"/>
      <c r="F932" s="69"/>
      <c r="G932" s="69"/>
      <c r="I932" s="72"/>
    </row>
    <row r="933" spans="1:33" x14ac:dyDescent="0.2">
      <c r="B933" s="99"/>
      <c r="C933" s="70"/>
      <c r="D933" s="70"/>
      <c r="E933" s="69"/>
      <c r="F933" s="69"/>
      <c r="G933" s="3"/>
    </row>
    <row r="934" spans="1:33" x14ac:dyDescent="0.2">
      <c r="B934" s="44"/>
      <c r="C934" s="6"/>
      <c r="D934" s="105" t="str">
        <f>IF($I$1="proiect","ŞEF SERVICIU,"," ")</f>
        <v xml:space="preserve"> </v>
      </c>
      <c r="E934" s="106"/>
      <c r="F934" s="106"/>
      <c r="G934" s="106"/>
    </row>
    <row r="935" spans="1:33" x14ac:dyDescent="0.2">
      <c r="A935" s="100" t="s">
        <v>92</v>
      </c>
      <c r="B935" s="44"/>
      <c r="C935" s="6"/>
      <c r="D935" s="105" t="str">
        <f>IF($I$1="proiect","Manţa Magdalena Sofia"," ")</f>
        <v xml:space="preserve"> </v>
      </c>
      <c r="E935" s="106"/>
      <c r="F935" s="106"/>
      <c r="G935" s="106"/>
    </row>
    <row r="936" spans="1:33" x14ac:dyDescent="0.2">
      <c r="A936" s="100" t="s">
        <v>93</v>
      </c>
      <c r="B936" s="44"/>
      <c r="C936" s="6"/>
      <c r="D936" s="69"/>
      <c r="E936" s="69"/>
      <c r="F936" s="69"/>
      <c r="G936" s="69"/>
    </row>
    <row r="937" spans="1:33" x14ac:dyDescent="0.2">
      <c r="B937" s="43"/>
      <c r="D937" s="13"/>
      <c r="E937" s="3"/>
      <c r="F937" s="3"/>
      <c r="G937" s="3"/>
    </row>
    <row r="938" spans="1:33" x14ac:dyDescent="0.2">
      <c r="B938" s="43"/>
      <c r="C938" s="3"/>
      <c r="D938" s="13"/>
      <c r="E938" s="3"/>
      <c r="F938" s="3"/>
      <c r="G938" s="3"/>
    </row>
    <row r="939" spans="1:33" x14ac:dyDescent="0.2">
      <c r="B939" s="43"/>
      <c r="C939" s="3"/>
      <c r="D939" s="13"/>
      <c r="E939" s="3"/>
      <c r="F939" s="3"/>
      <c r="G939" s="3"/>
    </row>
  </sheetData>
  <autoFilter ref="A12:J925" xr:uid="{88396FF4-A445-4682-9F65-E7D350125277}">
    <filterColumn colId="8">
      <filters>
        <filter val="1.319,00"/>
        <filter val="1.355,00"/>
        <filter val="1.410,00"/>
        <filter val="1.715,00"/>
        <filter val="1.819,00"/>
        <filter val="1.836,00"/>
        <filter val="1.915,00"/>
        <filter val="1.949,30"/>
        <filter val="10,00"/>
        <filter val="10.052,90"/>
        <filter val="10.431,00"/>
        <filter val="10.585,30"/>
        <filter val="10.637,30"/>
        <filter val="100.848,00"/>
        <filter val="100.850,00"/>
        <filter val="11.507,00"/>
        <filter val="11.626,00"/>
        <filter val="112.355,00"/>
        <filter val="112.544,00"/>
        <filter val="112.548,00"/>
        <filter val="12,00"/>
        <filter val="12.346,00"/>
        <filter val="12.348,00"/>
        <filter val="121.558,60"/>
        <filter val="121.612,60"/>
        <filter val="125,00"/>
        <filter val="125.278,50"/>
        <filter val="161,00"/>
        <filter val="168,00"/>
        <filter val="174,00"/>
        <filter val="175,00"/>
        <filter val="18.593,10"/>
        <filter val="189,00"/>
        <filter val="191,00"/>
        <filter val="2,00"/>
        <filter val="2.490,00"/>
        <filter val="2.685,00"/>
        <filter val="2.734,00"/>
        <filter val="206.710,00"/>
        <filter val="209.395,00"/>
        <filter val="214.130,00"/>
        <filter val="214.142,00"/>
        <filter val="232,00"/>
        <filter val="261,00"/>
        <filter val="264,00"/>
        <filter val="28,00"/>
        <filter val="29,00"/>
        <filter val="292,00"/>
        <filter val="293,00"/>
        <filter val="295,00"/>
        <filter val="297,00"/>
        <filter val="3.108,40"/>
        <filter val="3.162,60"/>
        <filter val="3.230,00"/>
        <filter val="3.378,00"/>
        <filter val="3.386,00"/>
        <filter val="3.427,00"/>
        <filter val="3.683,00"/>
        <filter val="3.942,00"/>
        <filter val="322,00"/>
        <filter val="330,00"/>
        <filter val="332,00"/>
        <filter val="344,00"/>
        <filter val="348,00"/>
        <filter val="349,00"/>
        <filter val="38,00"/>
        <filter val="380,00"/>
        <filter val="386,00"/>
        <filter val="390,00"/>
        <filter val="4,00"/>
        <filter val="4.000,00"/>
        <filter val="4.117,00"/>
        <filter val="4.349,00"/>
        <filter val="4.494,00"/>
        <filter val="4.547,70"/>
        <filter val="4.548,00"/>
        <filter val="4.551,00"/>
        <filter val="43.274,00"/>
        <filter val="43.560,90"/>
        <filter val="47.982,70"/>
        <filter val="48,00"/>
        <filter val="49.692,10"/>
        <filter val="496,00"/>
        <filter val="5.010,00"/>
        <filter val="5.140,00"/>
        <filter val="5.868,00"/>
        <filter val="5.870,00"/>
        <filter val="52,00"/>
        <filter val="54,00"/>
        <filter val="56.028,50"/>
        <filter val="57.574,00"/>
        <filter val="58,00"/>
        <filter val="59.551,30"/>
        <filter val="59.983,20"/>
        <filter val="6,00"/>
        <filter val="6.069,40"/>
        <filter val="60,00"/>
        <filter val="60.275,20"/>
        <filter val="605,00"/>
        <filter val="614,00"/>
        <filter val="666,00"/>
        <filter val="7.597,00"/>
        <filter val="7.626,00"/>
        <filter val="70.661,00"/>
        <filter val="70.667,00"/>
        <filter val="71.005,00"/>
        <filter val="71.011,00"/>
        <filter val="71.397,00"/>
        <filter val="71.401,00"/>
        <filter val="73.936,30"/>
        <filter val="74.063,60"/>
        <filter val="8.569,10"/>
        <filter val="84,00"/>
        <filter val="9,00"/>
        <filter val="9.223,00"/>
        <filter val="93,00"/>
        <filter val="95,00"/>
        <filter val="98,50"/>
      </filters>
    </filterColumn>
  </autoFilter>
  <mergeCells count="14">
    <mergeCell ref="D935:G935"/>
    <mergeCell ref="A5:H5"/>
    <mergeCell ref="A6:H6"/>
    <mergeCell ref="A9:A10"/>
    <mergeCell ref="B9:B10"/>
    <mergeCell ref="C9:C10"/>
    <mergeCell ref="D9:D10"/>
    <mergeCell ref="E9:E10"/>
    <mergeCell ref="F9:H9"/>
    <mergeCell ref="A929:B929"/>
    <mergeCell ref="D929:H929"/>
    <mergeCell ref="A930:B930"/>
    <mergeCell ref="D930:H930"/>
    <mergeCell ref="D934:G9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96FF4-A445-4682-9F65-E7D350125277}">
  <sheetPr filterMode="1"/>
  <dimension ref="A1:AG939"/>
  <sheetViews>
    <sheetView workbookViewId="0">
      <selection activeCell="H2" sqref="H2:H3"/>
    </sheetView>
  </sheetViews>
  <sheetFormatPr defaultColWidth="8.85546875" defaultRowHeight="12.75" x14ac:dyDescent="0.2"/>
  <cols>
    <col min="1" max="1" width="77.28515625" style="2" customWidth="1"/>
    <col min="2" max="2" width="9.5703125" style="66" customWidth="1"/>
    <col min="3" max="3" width="9.85546875" style="2" hidden="1" customWidth="1"/>
    <col min="4" max="4" width="9.140625" style="2" hidden="1" customWidth="1"/>
    <col min="5" max="5" width="10.28515625" style="2" customWidth="1"/>
    <col min="6" max="6" width="10" style="2" customWidth="1"/>
    <col min="7" max="8" width="9.140625" style="2" bestFit="1" customWidth="1"/>
    <col min="9" max="9" width="11.7109375" style="2" bestFit="1" customWidth="1"/>
    <col min="10" max="10" width="8.85546875" style="2"/>
    <col min="11" max="11" width="9" style="2" bestFit="1" customWidth="1"/>
    <col min="12" max="16384" width="8.85546875" style="2"/>
  </cols>
  <sheetData>
    <row r="1" spans="1:9" x14ac:dyDescent="0.2">
      <c r="A1" s="1" t="s">
        <v>86</v>
      </c>
      <c r="B1" s="43"/>
      <c r="D1" s="13"/>
      <c r="E1" s="3"/>
      <c r="F1" s="3"/>
      <c r="H1" s="4" t="s">
        <v>89</v>
      </c>
      <c r="I1" s="2" t="s">
        <v>98</v>
      </c>
    </row>
    <row r="2" spans="1:9" x14ac:dyDescent="0.2">
      <c r="A2" s="1" t="s">
        <v>87</v>
      </c>
      <c r="B2" s="43"/>
      <c r="D2" s="13"/>
      <c r="E2" s="3"/>
      <c r="F2" s="3"/>
      <c r="H2" s="5" t="str">
        <f>IF($I$1="proiect","la Proiectul de hotărâre","Hotărârea Consiliului Județean")</f>
        <v>Hotărârea Consiliului Județean</v>
      </c>
    </row>
    <row r="3" spans="1:9" x14ac:dyDescent="0.2">
      <c r="A3" s="1" t="s">
        <v>88</v>
      </c>
      <c r="B3" s="43"/>
      <c r="D3" s="13"/>
      <c r="E3" s="3"/>
      <c r="F3" s="3"/>
      <c r="H3" s="5" t="str">
        <f>IF($I$1="proiect","nr. ______/2022","Satu Mare nr. ______/2022")</f>
        <v>Satu Mare nr. ______/2022</v>
      </c>
    </row>
    <row r="4" spans="1:9" x14ac:dyDescent="0.2">
      <c r="B4" s="43"/>
      <c r="D4" s="13"/>
      <c r="E4" s="3"/>
      <c r="F4" s="3"/>
      <c r="G4" s="3"/>
    </row>
    <row r="5" spans="1:9" x14ac:dyDescent="0.2">
      <c r="A5" s="107" t="s">
        <v>97</v>
      </c>
      <c r="B5" s="107"/>
      <c r="C5" s="107"/>
      <c r="D5" s="107"/>
      <c r="E5" s="107"/>
      <c r="F5" s="107"/>
      <c r="G5" s="107"/>
      <c r="H5" s="107"/>
    </row>
    <row r="6" spans="1:9" ht="26.25" customHeight="1" x14ac:dyDescent="0.2">
      <c r="A6" s="107" t="s">
        <v>96</v>
      </c>
      <c r="B6" s="107"/>
      <c r="C6" s="107"/>
      <c r="D6" s="107"/>
      <c r="E6" s="107"/>
      <c r="F6" s="107"/>
      <c r="G6" s="107"/>
      <c r="H6" s="107"/>
    </row>
    <row r="7" spans="1:9" x14ac:dyDescent="0.2">
      <c r="A7" s="7"/>
      <c r="B7" s="44"/>
    </row>
    <row r="8" spans="1:9" ht="13.5" thickBot="1" x14ac:dyDescent="0.25">
      <c r="A8" s="7"/>
      <c r="B8" s="44"/>
      <c r="H8" s="2" t="s">
        <v>85</v>
      </c>
    </row>
    <row r="9" spans="1:9" ht="28.9" customHeight="1" x14ac:dyDescent="0.2">
      <c r="A9" s="108"/>
      <c r="B9" s="110"/>
      <c r="C9" s="112" t="s">
        <v>77</v>
      </c>
      <c r="D9" s="112" t="s">
        <v>78</v>
      </c>
      <c r="E9" s="114" t="s">
        <v>77</v>
      </c>
      <c r="F9" s="116" t="s">
        <v>79</v>
      </c>
      <c r="G9" s="116"/>
      <c r="H9" s="117"/>
    </row>
    <row r="10" spans="1:9" ht="13.5" thickBot="1" x14ac:dyDescent="0.25">
      <c r="A10" s="109"/>
      <c r="B10" s="111"/>
      <c r="C10" s="113"/>
      <c r="D10" s="113"/>
      <c r="E10" s="115"/>
      <c r="F10" s="14">
        <v>2023</v>
      </c>
      <c r="G10" s="14">
        <v>2024</v>
      </c>
      <c r="H10" s="15">
        <v>2025</v>
      </c>
    </row>
    <row r="11" spans="1:9" s="44" customFormat="1" thickTop="1" x14ac:dyDescent="0.2">
      <c r="A11" s="67">
        <v>0</v>
      </c>
      <c r="B11" s="45">
        <v>1</v>
      </c>
      <c r="C11" s="68">
        <v>2</v>
      </c>
      <c r="D11" s="68">
        <v>3</v>
      </c>
      <c r="E11" s="102">
        <v>2</v>
      </c>
      <c r="F11" s="103">
        <v>3</v>
      </c>
      <c r="G11" s="103">
        <v>4</v>
      </c>
      <c r="H11" s="104">
        <v>5</v>
      </c>
    </row>
    <row r="12" spans="1:9" x14ac:dyDescent="0.2">
      <c r="A12" s="8"/>
      <c r="B12" s="46"/>
      <c r="C12" s="9"/>
      <c r="D12" s="9"/>
      <c r="E12" s="10"/>
      <c r="F12" s="11"/>
      <c r="G12" s="11"/>
      <c r="H12" s="12"/>
    </row>
    <row r="13" spans="1:9" s="6" customFormat="1" x14ac:dyDescent="0.2">
      <c r="A13" s="16" t="s">
        <v>57</v>
      </c>
      <c r="B13" s="47"/>
      <c r="C13" s="17">
        <f t="shared" ref="C13:H13" si="0">SUM(C14,C15,C16,C17)</f>
        <v>120094</v>
      </c>
      <c r="D13" s="17">
        <f t="shared" si="0"/>
        <v>0</v>
      </c>
      <c r="E13" s="17">
        <f t="shared" si="0"/>
        <v>120094</v>
      </c>
      <c r="F13" s="17">
        <f t="shared" si="0"/>
        <v>92824</v>
      </c>
      <c r="G13" s="17">
        <f t="shared" si="0"/>
        <v>612</v>
      </c>
      <c r="H13" s="18">
        <f t="shared" si="0"/>
        <v>612</v>
      </c>
      <c r="I13" s="19">
        <f>SUM(E13:H13)</f>
        <v>214142</v>
      </c>
    </row>
    <row r="14" spans="1:9" x14ac:dyDescent="0.2">
      <c r="A14" s="20" t="s">
        <v>6</v>
      </c>
      <c r="B14" s="48"/>
      <c r="C14" s="21">
        <f t="shared" ref="C14:D16" si="1">SUM(C95,C174,C222,C271,C351,C430,C479,C527,C576,C655,C734,C783,C831,C880)</f>
        <v>25740.300000000003</v>
      </c>
      <c r="D14" s="21">
        <f t="shared" si="1"/>
        <v>0</v>
      </c>
      <c r="E14" s="21">
        <f>SUM(C14,D14)</f>
        <v>25740.300000000003</v>
      </c>
      <c r="F14" s="21">
        <f t="shared" ref="F14:H16" si="2">SUM(F95,F174,F222,F271,F351,F430,F479,F527,F576,F655,F734,F783,F831,F880)</f>
        <v>46972</v>
      </c>
      <c r="G14" s="21">
        <f t="shared" si="2"/>
        <v>612</v>
      </c>
      <c r="H14" s="22">
        <f t="shared" si="2"/>
        <v>612</v>
      </c>
      <c r="I14" s="3">
        <f t="shared" ref="I14:I77" si="3">SUM(E14:H14)</f>
        <v>73936.3</v>
      </c>
    </row>
    <row r="15" spans="1:9" hidden="1" x14ac:dyDescent="0.2">
      <c r="A15" s="20" t="s">
        <v>7</v>
      </c>
      <c r="B15" s="94"/>
      <c r="C15" s="21">
        <f t="shared" si="1"/>
        <v>0</v>
      </c>
      <c r="D15" s="21">
        <f t="shared" si="1"/>
        <v>0</v>
      </c>
      <c r="E15" s="21">
        <f t="shared" ref="E15:E16" si="4">SUM(C15,D15)</f>
        <v>0</v>
      </c>
      <c r="F15" s="21">
        <f t="shared" si="2"/>
        <v>0</v>
      </c>
      <c r="G15" s="21">
        <f t="shared" si="2"/>
        <v>0</v>
      </c>
      <c r="H15" s="22">
        <f t="shared" si="2"/>
        <v>0</v>
      </c>
      <c r="I15" s="3">
        <f t="shared" si="3"/>
        <v>0</v>
      </c>
    </row>
    <row r="16" spans="1:9" ht="38.25" x14ac:dyDescent="0.2">
      <c r="A16" s="20" t="s">
        <v>8</v>
      </c>
      <c r="B16" s="48">
        <v>420269</v>
      </c>
      <c r="C16" s="21">
        <v>12340.1</v>
      </c>
      <c r="D16" s="21">
        <f t="shared" si="1"/>
        <v>0</v>
      </c>
      <c r="E16" s="21">
        <f t="shared" si="4"/>
        <v>12340.1</v>
      </c>
      <c r="F16" s="21">
        <f t="shared" si="2"/>
        <v>6253</v>
      </c>
      <c r="G16" s="21">
        <f t="shared" si="2"/>
        <v>0</v>
      </c>
      <c r="H16" s="22">
        <f t="shared" si="2"/>
        <v>0</v>
      </c>
      <c r="I16" s="3">
        <f t="shared" si="3"/>
        <v>18593.099999999999</v>
      </c>
    </row>
    <row r="17" spans="1:9" ht="25.5" x14ac:dyDescent="0.2">
      <c r="A17" s="23" t="s">
        <v>9</v>
      </c>
      <c r="B17" s="49" t="s">
        <v>10</v>
      </c>
      <c r="C17" s="24">
        <f>SUM(C18,C22,C26)</f>
        <v>82013.600000000006</v>
      </c>
      <c r="D17" s="24">
        <f t="shared" ref="D17:H17" si="5">SUM(D18,D22,D26)</f>
        <v>0</v>
      </c>
      <c r="E17" s="24">
        <f>SUM(E18,E22,E26)</f>
        <v>82013.600000000006</v>
      </c>
      <c r="F17" s="24">
        <f t="shared" si="5"/>
        <v>39599</v>
      </c>
      <c r="G17" s="24">
        <f t="shared" si="5"/>
        <v>0</v>
      </c>
      <c r="H17" s="25">
        <f t="shared" si="5"/>
        <v>0</v>
      </c>
      <c r="I17" s="3">
        <f t="shared" si="3"/>
        <v>121612.6</v>
      </c>
    </row>
    <row r="18" spans="1:9" x14ac:dyDescent="0.2">
      <c r="A18" s="26" t="s">
        <v>11</v>
      </c>
      <c r="B18" s="50" t="s">
        <v>12</v>
      </c>
      <c r="C18" s="24">
        <f>SUM(C19:C21)</f>
        <v>82013.600000000006</v>
      </c>
      <c r="D18" s="24">
        <f t="shared" ref="D18:H18" si="6">SUM(D19:D21)</f>
        <v>0</v>
      </c>
      <c r="E18" s="24">
        <f t="shared" si="6"/>
        <v>82013.600000000006</v>
      </c>
      <c r="F18" s="24">
        <f t="shared" si="6"/>
        <v>39599</v>
      </c>
      <c r="G18" s="24">
        <f t="shared" si="6"/>
        <v>0</v>
      </c>
      <c r="H18" s="25">
        <f t="shared" si="6"/>
        <v>0</v>
      </c>
      <c r="I18" s="3">
        <f t="shared" si="3"/>
        <v>121612.6</v>
      </c>
    </row>
    <row r="19" spans="1:9" x14ac:dyDescent="0.2">
      <c r="A19" s="27" t="s">
        <v>13</v>
      </c>
      <c r="B19" s="51" t="s">
        <v>14</v>
      </c>
      <c r="C19" s="21">
        <v>81959.600000000006</v>
      </c>
      <c r="D19" s="21">
        <f t="shared" ref="C19:D21" si="7">SUM(D100,D179,D227,D276,D356,D435,D484,D532,D581,D660,D739,D788,D836,D885)</f>
        <v>0</v>
      </c>
      <c r="E19" s="21">
        <f t="shared" ref="E19:E21" si="8">SUM(C19,D19)</f>
        <v>81959.600000000006</v>
      </c>
      <c r="F19" s="21">
        <f t="shared" ref="F19:H21" si="9">SUM(F100,F179,F227,F276,F356,F435,F484,F532,F581,F660,F739,F788,F836,F885)</f>
        <v>39599</v>
      </c>
      <c r="G19" s="21">
        <f t="shared" si="9"/>
        <v>0</v>
      </c>
      <c r="H19" s="22">
        <f t="shared" si="9"/>
        <v>0</v>
      </c>
      <c r="I19" s="3">
        <f t="shared" si="3"/>
        <v>121558.6</v>
      </c>
    </row>
    <row r="20" spans="1:9" x14ac:dyDescent="0.2">
      <c r="A20" s="27" t="s">
        <v>15</v>
      </c>
      <c r="B20" s="52" t="s">
        <v>16</v>
      </c>
      <c r="C20" s="21">
        <v>54</v>
      </c>
      <c r="D20" s="21">
        <f t="shared" si="7"/>
        <v>0</v>
      </c>
      <c r="E20" s="21">
        <f t="shared" si="8"/>
        <v>54</v>
      </c>
      <c r="F20" s="21">
        <f t="shared" si="9"/>
        <v>0</v>
      </c>
      <c r="G20" s="21">
        <f t="shared" si="9"/>
        <v>0</v>
      </c>
      <c r="H20" s="22">
        <f t="shared" si="9"/>
        <v>0</v>
      </c>
      <c r="I20" s="3">
        <f t="shared" si="3"/>
        <v>54</v>
      </c>
    </row>
    <row r="21" spans="1:9" hidden="1" x14ac:dyDescent="0.2">
      <c r="A21" s="27" t="s">
        <v>17</v>
      </c>
      <c r="B21" s="52" t="s">
        <v>18</v>
      </c>
      <c r="C21" s="21">
        <f t="shared" si="7"/>
        <v>0</v>
      </c>
      <c r="D21" s="21">
        <f t="shared" si="7"/>
        <v>0</v>
      </c>
      <c r="E21" s="21">
        <f t="shared" si="8"/>
        <v>0</v>
      </c>
      <c r="F21" s="21">
        <f t="shared" si="9"/>
        <v>0</v>
      </c>
      <c r="G21" s="21">
        <f t="shared" si="9"/>
        <v>0</v>
      </c>
      <c r="H21" s="22">
        <f t="shared" si="9"/>
        <v>0</v>
      </c>
      <c r="I21" s="3">
        <f t="shared" si="3"/>
        <v>0</v>
      </c>
    </row>
    <row r="22" spans="1:9" hidden="1" x14ac:dyDescent="0.2">
      <c r="A22" s="26" t="s">
        <v>19</v>
      </c>
      <c r="B22" s="53" t="s">
        <v>20</v>
      </c>
      <c r="C22" s="24">
        <f>SUM(C23:C25)</f>
        <v>0</v>
      </c>
      <c r="D22" s="24">
        <f t="shared" ref="D22:H22" si="10">SUM(D23:D25)</f>
        <v>0</v>
      </c>
      <c r="E22" s="24">
        <f t="shared" si="10"/>
        <v>0</v>
      </c>
      <c r="F22" s="24">
        <f t="shared" si="10"/>
        <v>0</v>
      </c>
      <c r="G22" s="24">
        <f t="shared" si="10"/>
        <v>0</v>
      </c>
      <c r="H22" s="25">
        <f t="shared" si="10"/>
        <v>0</v>
      </c>
      <c r="I22" s="3">
        <f t="shared" si="3"/>
        <v>0</v>
      </c>
    </row>
    <row r="23" spans="1:9" hidden="1" x14ac:dyDescent="0.2">
      <c r="A23" s="27" t="s">
        <v>13</v>
      </c>
      <c r="B23" s="52" t="s">
        <v>21</v>
      </c>
      <c r="C23" s="21">
        <f t="shared" ref="C23:D25" si="11">SUM(C104,C183,C231,C280,C360,C439,C488,C536,C585,C664,C743,C792,C840,C889)</f>
        <v>0</v>
      </c>
      <c r="D23" s="21">
        <f t="shared" si="11"/>
        <v>0</v>
      </c>
      <c r="E23" s="21">
        <f t="shared" ref="E23:E25" si="12">SUM(C23,D23)</f>
        <v>0</v>
      </c>
      <c r="F23" s="21">
        <f t="shared" ref="F23:H25" si="13">SUM(F104,F183,F231,F280,F360,F439,F488,F536,F585,F664,F743,F792,F840,F889)</f>
        <v>0</v>
      </c>
      <c r="G23" s="21">
        <f t="shared" si="13"/>
        <v>0</v>
      </c>
      <c r="H23" s="22">
        <f t="shared" si="13"/>
        <v>0</v>
      </c>
      <c r="I23" s="3">
        <f t="shared" si="3"/>
        <v>0</v>
      </c>
    </row>
    <row r="24" spans="1:9" hidden="1" x14ac:dyDescent="0.2">
      <c r="A24" s="27" t="s">
        <v>15</v>
      </c>
      <c r="B24" s="52" t="s">
        <v>22</v>
      </c>
      <c r="C24" s="21">
        <f t="shared" si="11"/>
        <v>0</v>
      </c>
      <c r="D24" s="21">
        <f t="shared" si="11"/>
        <v>0</v>
      </c>
      <c r="E24" s="21">
        <f t="shared" si="12"/>
        <v>0</v>
      </c>
      <c r="F24" s="21">
        <f t="shared" si="13"/>
        <v>0</v>
      </c>
      <c r="G24" s="21">
        <f t="shared" si="13"/>
        <v>0</v>
      </c>
      <c r="H24" s="22">
        <f t="shared" si="13"/>
        <v>0</v>
      </c>
      <c r="I24" s="3">
        <f t="shared" si="3"/>
        <v>0</v>
      </c>
    </row>
    <row r="25" spans="1:9" hidden="1" x14ac:dyDescent="0.2">
      <c r="A25" s="27" t="s">
        <v>17</v>
      </c>
      <c r="B25" s="52" t="s">
        <v>23</v>
      </c>
      <c r="C25" s="21">
        <f t="shared" si="11"/>
        <v>0</v>
      </c>
      <c r="D25" s="21">
        <f t="shared" si="11"/>
        <v>0</v>
      </c>
      <c r="E25" s="21">
        <f t="shared" si="12"/>
        <v>0</v>
      </c>
      <c r="F25" s="21">
        <f t="shared" si="13"/>
        <v>0</v>
      </c>
      <c r="G25" s="21">
        <f t="shared" si="13"/>
        <v>0</v>
      </c>
      <c r="H25" s="22">
        <f t="shared" si="13"/>
        <v>0</v>
      </c>
      <c r="I25" s="3">
        <f t="shared" si="3"/>
        <v>0</v>
      </c>
    </row>
    <row r="26" spans="1:9" hidden="1" x14ac:dyDescent="0.2">
      <c r="A26" s="26" t="s">
        <v>24</v>
      </c>
      <c r="B26" s="53" t="s">
        <v>25</v>
      </c>
      <c r="C26" s="24">
        <f>SUM(C27:C29)</f>
        <v>0</v>
      </c>
      <c r="D26" s="24">
        <f t="shared" ref="D26:H26" si="14">SUM(D27:D29)</f>
        <v>0</v>
      </c>
      <c r="E26" s="24">
        <f t="shared" si="14"/>
        <v>0</v>
      </c>
      <c r="F26" s="24">
        <f t="shared" si="14"/>
        <v>0</v>
      </c>
      <c r="G26" s="24">
        <f t="shared" si="14"/>
        <v>0</v>
      </c>
      <c r="H26" s="25">
        <f t="shared" si="14"/>
        <v>0</v>
      </c>
      <c r="I26" s="3">
        <f t="shared" si="3"/>
        <v>0</v>
      </c>
    </row>
    <row r="27" spans="1:9" hidden="1" x14ac:dyDescent="0.2">
      <c r="A27" s="27" t="s">
        <v>13</v>
      </c>
      <c r="B27" s="52" t="s">
        <v>26</v>
      </c>
      <c r="C27" s="21">
        <f t="shared" ref="C27:D29" si="15">SUM(C108,C187,C235,C284,C364,C443,C492,C540,C589,C668,C747,C796,C844,C893)</f>
        <v>0</v>
      </c>
      <c r="D27" s="21">
        <f t="shared" si="15"/>
        <v>0</v>
      </c>
      <c r="E27" s="21">
        <f t="shared" ref="E27:E29" si="16">SUM(C27,D27)</f>
        <v>0</v>
      </c>
      <c r="F27" s="21">
        <f t="shared" ref="F27:H29" si="17">SUM(F108,F187,F235,F284,F364,F443,F492,F540,F589,F668,F747,F796,F844,F893)</f>
        <v>0</v>
      </c>
      <c r="G27" s="21">
        <f t="shared" si="17"/>
        <v>0</v>
      </c>
      <c r="H27" s="22">
        <f t="shared" si="17"/>
        <v>0</v>
      </c>
      <c r="I27" s="3">
        <f t="shared" si="3"/>
        <v>0</v>
      </c>
    </row>
    <row r="28" spans="1:9" hidden="1" x14ac:dyDescent="0.2">
      <c r="A28" s="27" t="s">
        <v>15</v>
      </c>
      <c r="B28" s="52" t="s">
        <v>27</v>
      </c>
      <c r="C28" s="21">
        <f t="shared" si="15"/>
        <v>0</v>
      </c>
      <c r="D28" s="21">
        <f t="shared" si="15"/>
        <v>0</v>
      </c>
      <c r="E28" s="21">
        <f t="shared" si="16"/>
        <v>0</v>
      </c>
      <c r="F28" s="21">
        <f t="shared" si="17"/>
        <v>0</v>
      </c>
      <c r="G28" s="21">
        <f t="shared" si="17"/>
        <v>0</v>
      </c>
      <c r="H28" s="22">
        <f t="shared" si="17"/>
        <v>0</v>
      </c>
      <c r="I28" s="3">
        <f t="shared" si="3"/>
        <v>0</v>
      </c>
    </row>
    <row r="29" spans="1:9" hidden="1" x14ac:dyDescent="0.2">
      <c r="A29" s="27" t="s">
        <v>17</v>
      </c>
      <c r="B29" s="52" t="s">
        <v>28</v>
      </c>
      <c r="C29" s="21">
        <f t="shared" si="15"/>
        <v>0</v>
      </c>
      <c r="D29" s="21">
        <f t="shared" si="15"/>
        <v>0</v>
      </c>
      <c r="E29" s="21">
        <f t="shared" si="16"/>
        <v>0</v>
      </c>
      <c r="F29" s="21">
        <f t="shared" si="17"/>
        <v>0</v>
      </c>
      <c r="G29" s="21">
        <f t="shared" si="17"/>
        <v>0</v>
      </c>
      <c r="H29" s="22">
        <f t="shared" si="17"/>
        <v>0</v>
      </c>
      <c r="I29" s="3">
        <f t="shared" si="3"/>
        <v>0</v>
      </c>
    </row>
    <row r="30" spans="1:9" hidden="1" x14ac:dyDescent="0.2">
      <c r="A30" s="81"/>
      <c r="B30" s="95"/>
      <c r="C30" s="21"/>
      <c r="D30" s="21"/>
      <c r="E30" s="21"/>
      <c r="F30" s="21"/>
      <c r="G30" s="21"/>
      <c r="H30" s="22"/>
      <c r="I30" s="3">
        <f t="shared" si="3"/>
        <v>0</v>
      </c>
    </row>
    <row r="31" spans="1:9" s="6" customFormat="1" x14ac:dyDescent="0.2">
      <c r="A31" s="28" t="s">
        <v>58</v>
      </c>
      <c r="B31" s="54"/>
      <c r="C31" s="29">
        <f>SUM(C32,C35,C58)</f>
        <v>120093.99999999999</v>
      </c>
      <c r="D31" s="29">
        <f>SUM(D32,D35,D58)</f>
        <v>0</v>
      </c>
      <c r="E31" s="29">
        <f t="shared" ref="E31:H31" si="18">SUM(E32,E35,E58)</f>
        <v>120093.99999999999</v>
      </c>
      <c r="F31" s="29">
        <f t="shared" si="18"/>
        <v>92824</v>
      </c>
      <c r="G31" s="29">
        <f t="shared" si="18"/>
        <v>612</v>
      </c>
      <c r="H31" s="30">
        <f t="shared" si="18"/>
        <v>612</v>
      </c>
      <c r="I31" s="19">
        <f t="shared" si="3"/>
        <v>214142</v>
      </c>
    </row>
    <row r="32" spans="1:9" x14ac:dyDescent="0.2">
      <c r="A32" s="31" t="s">
        <v>30</v>
      </c>
      <c r="B32" s="55">
        <v>20</v>
      </c>
      <c r="C32" s="24">
        <f>SUM(C33)</f>
        <v>12</v>
      </c>
      <c r="D32" s="24">
        <f t="shared" ref="D32:H32" si="19">SUM(D33)</f>
        <v>0</v>
      </c>
      <c r="E32" s="24">
        <f t="shared" si="19"/>
        <v>12</v>
      </c>
      <c r="F32" s="24">
        <f t="shared" si="19"/>
        <v>0</v>
      </c>
      <c r="G32" s="24">
        <f t="shared" si="19"/>
        <v>0</v>
      </c>
      <c r="H32" s="25">
        <f t="shared" si="19"/>
        <v>0</v>
      </c>
      <c r="I32" s="3">
        <f t="shared" si="3"/>
        <v>12</v>
      </c>
    </row>
    <row r="33" spans="1:9" x14ac:dyDescent="0.2">
      <c r="A33" s="27" t="s">
        <v>31</v>
      </c>
      <c r="B33" s="56" t="s">
        <v>32</v>
      </c>
      <c r="C33" s="21">
        <f>SUM(C66,C145,C322,C401,C626,C705)</f>
        <v>12</v>
      </c>
      <c r="D33" s="21">
        <f>SUM(D66,D145,D322,D401,D626,D705)</f>
        <v>0</v>
      </c>
      <c r="E33" s="21">
        <f>C33+D33</f>
        <v>12</v>
      </c>
      <c r="F33" s="21">
        <f>SUM(F66,F145,F322,F401,F626,F705)</f>
        <v>0</v>
      </c>
      <c r="G33" s="21">
        <f>SUM(G66,G145,G322,G401,G626,G705)</f>
        <v>0</v>
      </c>
      <c r="H33" s="22">
        <f>SUM(H66,H145,H322,H401,H626,H705)</f>
        <v>0</v>
      </c>
      <c r="I33" s="3">
        <f t="shared" si="3"/>
        <v>12</v>
      </c>
    </row>
    <row r="34" spans="1:9" hidden="1" x14ac:dyDescent="0.2">
      <c r="A34" s="27"/>
      <c r="B34" s="51"/>
      <c r="C34" s="21"/>
      <c r="D34" s="21"/>
      <c r="E34" s="21"/>
      <c r="F34" s="21"/>
      <c r="G34" s="21"/>
      <c r="H34" s="22"/>
      <c r="I34" s="3">
        <f t="shared" si="3"/>
        <v>0</v>
      </c>
    </row>
    <row r="35" spans="1:9" ht="25.5" x14ac:dyDescent="0.2">
      <c r="A35" s="31" t="s">
        <v>33</v>
      </c>
      <c r="B35" s="57">
        <v>58</v>
      </c>
      <c r="C35" s="24">
        <f>SUM(C36,C43,C50)</f>
        <v>120081.99999999999</v>
      </c>
      <c r="D35" s="24">
        <f t="shared" ref="D35:H35" si="20">SUM(D36,D43,D50)</f>
        <v>0</v>
      </c>
      <c r="E35" s="24">
        <f t="shared" si="20"/>
        <v>120081.99999999999</v>
      </c>
      <c r="F35" s="24">
        <f t="shared" si="20"/>
        <v>92824</v>
      </c>
      <c r="G35" s="24">
        <f t="shared" si="20"/>
        <v>612</v>
      </c>
      <c r="H35" s="25">
        <f t="shared" si="20"/>
        <v>612</v>
      </c>
      <c r="I35" s="3">
        <f t="shared" si="3"/>
        <v>214130</v>
      </c>
    </row>
    <row r="36" spans="1:9" x14ac:dyDescent="0.2">
      <c r="A36" s="31" t="s">
        <v>34</v>
      </c>
      <c r="B36" s="58" t="s">
        <v>35</v>
      </c>
      <c r="C36" s="24">
        <f>SUM(C40,C41,C42)</f>
        <v>115446.99999999999</v>
      </c>
      <c r="D36" s="24">
        <f t="shared" ref="D36:H36" si="21">SUM(D40,D41,D42)</f>
        <v>0</v>
      </c>
      <c r="E36" s="24">
        <f t="shared" si="21"/>
        <v>115446.99999999999</v>
      </c>
      <c r="F36" s="24">
        <f t="shared" si="21"/>
        <v>92724</v>
      </c>
      <c r="G36" s="24">
        <f t="shared" si="21"/>
        <v>612</v>
      </c>
      <c r="H36" s="25">
        <f t="shared" si="21"/>
        <v>612</v>
      </c>
      <c r="I36" s="3">
        <f t="shared" si="3"/>
        <v>209395</v>
      </c>
    </row>
    <row r="37" spans="1:9" hidden="1" x14ac:dyDescent="0.2">
      <c r="A37" s="32" t="s">
        <v>1</v>
      </c>
      <c r="B37" s="59"/>
      <c r="C37" s="24"/>
      <c r="D37" s="24"/>
      <c r="E37" s="24"/>
      <c r="F37" s="24"/>
      <c r="G37" s="24"/>
      <c r="H37" s="25"/>
      <c r="I37" s="3">
        <f t="shared" si="3"/>
        <v>0</v>
      </c>
    </row>
    <row r="38" spans="1:9" x14ac:dyDescent="0.2">
      <c r="A38" s="32" t="s">
        <v>36</v>
      </c>
      <c r="B38" s="59"/>
      <c r="C38" s="24">
        <f>C40+C41+C42-C39</f>
        <v>842.99999999998545</v>
      </c>
      <c r="D38" s="24">
        <f t="shared" ref="D38:H38" si="22">D40+D41+D42-D39</f>
        <v>0</v>
      </c>
      <c r="E38" s="24">
        <f t="shared" si="22"/>
        <v>842.99999999998545</v>
      </c>
      <c r="F38" s="24">
        <f>F40+F41+F42-F39</f>
        <v>612</v>
      </c>
      <c r="G38" s="24">
        <f t="shared" si="22"/>
        <v>612</v>
      </c>
      <c r="H38" s="25">
        <f t="shared" si="22"/>
        <v>612</v>
      </c>
      <c r="I38" s="3">
        <f t="shared" si="3"/>
        <v>2678.9999999999854</v>
      </c>
    </row>
    <row r="39" spans="1:9" x14ac:dyDescent="0.2">
      <c r="A39" s="32" t="s">
        <v>37</v>
      </c>
      <c r="B39" s="59"/>
      <c r="C39" s="24">
        <f t="shared" ref="C39:H39" si="23">SUM(C72,C151,C328,C407,C632,C711)</f>
        <v>114604</v>
      </c>
      <c r="D39" s="24">
        <f t="shared" si="23"/>
        <v>0</v>
      </c>
      <c r="E39" s="24">
        <f t="shared" si="23"/>
        <v>114604</v>
      </c>
      <c r="F39" s="24">
        <f t="shared" si="23"/>
        <v>92112</v>
      </c>
      <c r="G39" s="24">
        <f t="shared" si="23"/>
        <v>0</v>
      </c>
      <c r="H39" s="25">
        <f t="shared" si="23"/>
        <v>0</v>
      </c>
      <c r="I39" s="3">
        <f t="shared" si="3"/>
        <v>206716</v>
      </c>
    </row>
    <row r="40" spans="1:9" x14ac:dyDescent="0.2">
      <c r="A40" s="20" t="s">
        <v>38</v>
      </c>
      <c r="B40" s="60" t="s">
        <v>39</v>
      </c>
      <c r="C40" s="21">
        <f t="shared" ref="C40:D42" si="24">SUM(C73,C152,C329,C408,C633,C712)</f>
        <v>29442.3</v>
      </c>
      <c r="D40" s="21">
        <f t="shared" si="24"/>
        <v>0</v>
      </c>
      <c r="E40" s="21">
        <f t="shared" ref="E40:E42" si="25">C40+D40</f>
        <v>29442.3</v>
      </c>
      <c r="F40" s="21">
        <f t="shared" ref="F40:H42" si="26">SUM(F73,F152,F329,F408,F633,F712)</f>
        <v>44621.3</v>
      </c>
      <c r="G40" s="21">
        <f t="shared" si="26"/>
        <v>0</v>
      </c>
      <c r="H40" s="22">
        <f t="shared" si="26"/>
        <v>0</v>
      </c>
      <c r="I40" s="3">
        <f t="shared" si="3"/>
        <v>74063.600000000006</v>
      </c>
    </row>
    <row r="41" spans="1:9" x14ac:dyDescent="0.2">
      <c r="A41" s="20" t="s">
        <v>40</v>
      </c>
      <c r="B41" s="60" t="s">
        <v>41</v>
      </c>
      <c r="C41" s="21">
        <f t="shared" si="24"/>
        <v>84175.799999999988</v>
      </c>
      <c r="D41" s="21">
        <f t="shared" si="24"/>
        <v>0</v>
      </c>
      <c r="E41" s="21">
        <f t="shared" si="25"/>
        <v>84175.799999999988</v>
      </c>
      <c r="F41" s="21">
        <f t="shared" si="26"/>
        <v>41102.699999999997</v>
      </c>
      <c r="G41" s="21">
        <f t="shared" si="26"/>
        <v>0</v>
      </c>
      <c r="H41" s="22">
        <f t="shared" si="26"/>
        <v>0</v>
      </c>
      <c r="I41" s="3">
        <f t="shared" si="3"/>
        <v>125278.49999999999</v>
      </c>
    </row>
    <row r="42" spans="1:9" x14ac:dyDescent="0.2">
      <c r="A42" s="20" t="s">
        <v>42</v>
      </c>
      <c r="B42" s="61" t="s">
        <v>43</v>
      </c>
      <c r="C42" s="21">
        <f t="shared" si="24"/>
        <v>1828.9</v>
      </c>
      <c r="D42" s="21">
        <f t="shared" si="24"/>
        <v>0</v>
      </c>
      <c r="E42" s="21">
        <f t="shared" si="25"/>
        <v>1828.9</v>
      </c>
      <c r="F42" s="21">
        <f t="shared" si="26"/>
        <v>7000</v>
      </c>
      <c r="G42" s="21">
        <f t="shared" si="26"/>
        <v>612</v>
      </c>
      <c r="H42" s="22">
        <f t="shared" si="26"/>
        <v>612</v>
      </c>
      <c r="I42" s="3">
        <f t="shared" si="3"/>
        <v>10052.9</v>
      </c>
    </row>
    <row r="43" spans="1:9" x14ac:dyDescent="0.2">
      <c r="A43" s="31" t="s">
        <v>44</v>
      </c>
      <c r="B43" s="62" t="s">
        <v>45</v>
      </c>
      <c r="C43" s="24">
        <f>SUM(C47,C48,C49)</f>
        <v>4349</v>
      </c>
      <c r="D43" s="24">
        <f t="shared" ref="D43:H43" si="27">SUM(D47,D48,D49)</f>
        <v>0</v>
      </c>
      <c r="E43" s="24">
        <f t="shared" si="27"/>
        <v>4349</v>
      </c>
      <c r="F43" s="24">
        <f t="shared" si="27"/>
        <v>0</v>
      </c>
      <c r="G43" s="24">
        <f t="shared" si="27"/>
        <v>0</v>
      </c>
      <c r="H43" s="25">
        <f t="shared" si="27"/>
        <v>0</v>
      </c>
      <c r="I43" s="3">
        <f t="shared" si="3"/>
        <v>4349</v>
      </c>
    </row>
    <row r="44" spans="1:9" hidden="1" x14ac:dyDescent="0.2">
      <c r="A44" s="82" t="s">
        <v>1</v>
      </c>
      <c r="B44" s="62"/>
      <c r="C44" s="24"/>
      <c r="D44" s="24"/>
      <c r="E44" s="24"/>
      <c r="F44" s="24"/>
      <c r="G44" s="24"/>
      <c r="H44" s="25"/>
      <c r="I44" s="3">
        <f t="shared" si="3"/>
        <v>0</v>
      </c>
    </row>
    <row r="45" spans="1:9" x14ac:dyDescent="0.2">
      <c r="A45" s="32" t="s">
        <v>36</v>
      </c>
      <c r="B45" s="59"/>
      <c r="C45" s="24">
        <f>C47+C48+C49-C46</f>
        <v>4117</v>
      </c>
      <c r="D45" s="24">
        <f t="shared" ref="D45:H45" si="28">D47+D48+D49-D46</f>
        <v>0</v>
      </c>
      <c r="E45" s="24">
        <f t="shared" si="28"/>
        <v>4117</v>
      </c>
      <c r="F45" s="24">
        <f t="shared" si="28"/>
        <v>0</v>
      </c>
      <c r="G45" s="24">
        <f t="shared" si="28"/>
        <v>0</v>
      </c>
      <c r="H45" s="25">
        <f t="shared" si="28"/>
        <v>0</v>
      </c>
      <c r="I45" s="3">
        <f t="shared" si="3"/>
        <v>4117</v>
      </c>
    </row>
    <row r="46" spans="1:9" x14ac:dyDescent="0.2">
      <c r="A46" s="32" t="s">
        <v>37</v>
      </c>
      <c r="B46" s="59"/>
      <c r="C46" s="24">
        <f t="shared" ref="C46:H46" si="29">SUM(C79,C158,C335,C414,C639,C718)</f>
        <v>232</v>
      </c>
      <c r="D46" s="24">
        <f t="shared" si="29"/>
        <v>0</v>
      </c>
      <c r="E46" s="24">
        <f t="shared" si="29"/>
        <v>232</v>
      </c>
      <c r="F46" s="24">
        <f t="shared" si="29"/>
        <v>0</v>
      </c>
      <c r="G46" s="24">
        <f t="shared" si="29"/>
        <v>0</v>
      </c>
      <c r="H46" s="25">
        <f t="shared" si="29"/>
        <v>0</v>
      </c>
      <c r="I46" s="3">
        <f t="shared" si="3"/>
        <v>232</v>
      </c>
    </row>
    <row r="47" spans="1:9" x14ac:dyDescent="0.2">
      <c r="A47" s="20" t="s">
        <v>38</v>
      </c>
      <c r="B47" s="61" t="s">
        <v>46</v>
      </c>
      <c r="C47" s="21">
        <f t="shared" ref="C47:D49" si="30">SUM(C80,C159,C336,C415,C640,C719)</f>
        <v>666</v>
      </c>
      <c r="D47" s="21">
        <f t="shared" si="30"/>
        <v>0</v>
      </c>
      <c r="E47" s="21">
        <f t="shared" ref="E47:E49" si="31">C47+D47</f>
        <v>666</v>
      </c>
      <c r="F47" s="21">
        <f t="shared" ref="F47:H49" si="32">SUM(F80,F159,F336,F415,F640,F719)</f>
        <v>0</v>
      </c>
      <c r="G47" s="21">
        <f t="shared" si="32"/>
        <v>0</v>
      </c>
      <c r="H47" s="22">
        <f t="shared" si="32"/>
        <v>0</v>
      </c>
      <c r="I47" s="3">
        <f t="shared" si="3"/>
        <v>666</v>
      </c>
    </row>
    <row r="48" spans="1:9" x14ac:dyDescent="0.2">
      <c r="A48" s="20" t="s">
        <v>40</v>
      </c>
      <c r="B48" s="61" t="s">
        <v>47</v>
      </c>
      <c r="C48" s="21">
        <f t="shared" si="30"/>
        <v>3683</v>
      </c>
      <c r="D48" s="21">
        <f t="shared" si="30"/>
        <v>0</v>
      </c>
      <c r="E48" s="21">
        <f t="shared" si="31"/>
        <v>3683</v>
      </c>
      <c r="F48" s="21">
        <f t="shared" si="32"/>
        <v>0</v>
      </c>
      <c r="G48" s="21">
        <f t="shared" si="32"/>
        <v>0</v>
      </c>
      <c r="H48" s="22">
        <f t="shared" si="32"/>
        <v>0</v>
      </c>
      <c r="I48" s="3">
        <f t="shared" si="3"/>
        <v>3683</v>
      </c>
    </row>
    <row r="49" spans="1:9" hidden="1" x14ac:dyDescent="0.2">
      <c r="A49" s="20" t="s">
        <v>42</v>
      </c>
      <c r="B49" s="61" t="s">
        <v>48</v>
      </c>
      <c r="C49" s="21">
        <f t="shared" si="30"/>
        <v>0</v>
      </c>
      <c r="D49" s="21">
        <f t="shared" si="30"/>
        <v>0</v>
      </c>
      <c r="E49" s="21">
        <f t="shared" si="31"/>
        <v>0</v>
      </c>
      <c r="F49" s="21">
        <f t="shared" si="32"/>
        <v>0</v>
      </c>
      <c r="G49" s="21">
        <f t="shared" si="32"/>
        <v>0</v>
      </c>
      <c r="H49" s="22">
        <f t="shared" si="32"/>
        <v>0</v>
      </c>
      <c r="I49" s="3">
        <f t="shared" si="3"/>
        <v>0</v>
      </c>
    </row>
    <row r="50" spans="1:9" x14ac:dyDescent="0.2">
      <c r="A50" s="31" t="s">
        <v>49</v>
      </c>
      <c r="B50" s="63" t="s">
        <v>50</v>
      </c>
      <c r="C50" s="24">
        <f>SUM(C54,C55,C56)</f>
        <v>286</v>
      </c>
      <c r="D50" s="24">
        <f t="shared" ref="D50:H50" si="33">SUM(D54,D55,D56)</f>
        <v>0</v>
      </c>
      <c r="E50" s="24">
        <f t="shared" si="33"/>
        <v>286</v>
      </c>
      <c r="F50" s="24">
        <f t="shared" si="33"/>
        <v>100</v>
      </c>
      <c r="G50" s="24">
        <f t="shared" si="33"/>
        <v>0</v>
      </c>
      <c r="H50" s="25">
        <f t="shared" si="33"/>
        <v>0</v>
      </c>
      <c r="I50" s="3">
        <f t="shared" si="3"/>
        <v>386</v>
      </c>
    </row>
    <row r="51" spans="1:9" hidden="1" x14ac:dyDescent="0.2">
      <c r="A51" s="82" t="s">
        <v>1</v>
      </c>
      <c r="B51" s="63"/>
      <c r="C51" s="24"/>
      <c r="D51" s="24"/>
      <c r="E51" s="24"/>
      <c r="F51" s="24"/>
      <c r="G51" s="24"/>
      <c r="H51" s="25"/>
      <c r="I51" s="3">
        <f t="shared" si="3"/>
        <v>0</v>
      </c>
    </row>
    <row r="52" spans="1:9" x14ac:dyDescent="0.2">
      <c r="A52" s="32" t="s">
        <v>36</v>
      </c>
      <c r="B52" s="59"/>
      <c r="C52" s="24">
        <f>C54+C55+C56-C53</f>
        <v>261</v>
      </c>
      <c r="D52" s="24">
        <f t="shared" ref="D52:H52" si="34">D54+D55+D56-D53</f>
        <v>0</v>
      </c>
      <c r="E52" s="24">
        <f t="shared" si="34"/>
        <v>261</v>
      </c>
      <c r="F52" s="24">
        <f t="shared" si="34"/>
        <v>0</v>
      </c>
      <c r="G52" s="24">
        <f t="shared" si="34"/>
        <v>0</v>
      </c>
      <c r="H52" s="25">
        <f t="shared" si="34"/>
        <v>0</v>
      </c>
      <c r="I52" s="3">
        <f t="shared" si="3"/>
        <v>261</v>
      </c>
    </row>
    <row r="53" spans="1:9" x14ac:dyDescent="0.2">
      <c r="A53" s="32" t="s">
        <v>37</v>
      </c>
      <c r="B53" s="59"/>
      <c r="C53" s="24">
        <f t="shared" ref="C53:H53" si="35">SUM(C86,C165,C342,C421,C646,C725)</f>
        <v>25</v>
      </c>
      <c r="D53" s="24">
        <f t="shared" si="35"/>
        <v>0</v>
      </c>
      <c r="E53" s="24">
        <f t="shared" si="35"/>
        <v>25</v>
      </c>
      <c r="F53" s="24">
        <f t="shared" si="35"/>
        <v>100</v>
      </c>
      <c r="G53" s="24">
        <f t="shared" si="35"/>
        <v>0</v>
      </c>
      <c r="H53" s="25">
        <f t="shared" si="35"/>
        <v>0</v>
      </c>
      <c r="I53" s="3">
        <f t="shared" si="3"/>
        <v>125</v>
      </c>
    </row>
    <row r="54" spans="1:9" x14ac:dyDescent="0.2">
      <c r="A54" s="20" t="s">
        <v>38</v>
      </c>
      <c r="B54" s="61" t="s">
        <v>51</v>
      </c>
      <c r="C54" s="21">
        <f t="shared" ref="C54:D56" si="36">SUM(C87,C166,C343,C422,C647,C726)</f>
        <v>28</v>
      </c>
      <c r="D54" s="21">
        <f t="shared" si="36"/>
        <v>0</v>
      </c>
      <c r="E54" s="21">
        <f t="shared" ref="E54:E56" si="37">C54+D54</f>
        <v>28</v>
      </c>
      <c r="F54" s="21">
        <f t="shared" ref="F54:H56" si="38">SUM(F87,F166,F343,F422,F647,F726)</f>
        <v>10</v>
      </c>
      <c r="G54" s="21">
        <f t="shared" si="38"/>
        <v>0</v>
      </c>
      <c r="H54" s="22">
        <f t="shared" si="38"/>
        <v>0</v>
      </c>
      <c r="I54" s="3">
        <f t="shared" si="3"/>
        <v>38</v>
      </c>
    </row>
    <row r="55" spans="1:9" x14ac:dyDescent="0.2">
      <c r="A55" s="20" t="s">
        <v>40</v>
      </c>
      <c r="B55" s="61" t="s">
        <v>52</v>
      </c>
      <c r="C55" s="21">
        <f t="shared" si="36"/>
        <v>258</v>
      </c>
      <c r="D55" s="21">
        <f t="shared" si="36"/>
        <v>0</v>
      </c>
      <c r="E55" s="21">
        <f t="shared" si="37"/>
        <v>258</v>
      </c>
      <c r="F55" s="21">
        <f t="shared" si="38"/>
        <v>90</v>
      </c>
      <c r="G55" s="21">
        <f t="shared" si="38"/>
        <v>0</v>
      </c>
      <c r="H55" s="22">
        <f t="shared" si="38"/>
        <v>0</v>
      </c>
      <c r="I55" s="3">
        <f t="shared" si="3"/>
        <v>348</v>
      </c>
    </row>
    <row r="56" spans="1:9" hidden="1" x14ac:dyDescent="0.2">
      <c r="A56" s="20" t="s">
        <v>42</v>
      </c>
      <c r="B56" s="61" t="s">
        <v>53</v>
      </c>
      <c r="C56" s="21">
        <f t="shared" si="36"/>
        <v>0</v>
      </c>
      <c r="D56" s="21">
        <f t="shared" si="36"/>
        <v>0</v>
      </c>
      <c r="E56" s="21">
        <f t="shared" si="37"/>
        <v>0</v>
      </c>
      <c r="F56" s="21">
        <f t="shared" si="38"/>
        <v>0</v>
      </c>
      <c r="G56" s="21">
        <f t="shared" si="38"/>
        <v>0</v>
      </c>
      <c r="H56" s="22">
        <f t="shared" si="38"/>
        <v>0</v>
      </c>
      <c r="I56" s="3">
        <f t="shared" si="3"/>
        <v>0</v>
      </c>
    </row>
    <row r="57" spans="1:9" hidden="1" x14ac:dyDescent="0.2">
      <c r="A57" s="83"/>
      <c r="B57" s="95"/>
      <c r="C57" s="21"/>
      <c r="D57" s="21"/>
      <c r="E57" s="21"/>
      <c r="F57" s="21"/>
      <c r="G57" s="21"/>
      <c r="H57" s="22"/>
      <c r="I57" s="3">
        <f t="shared" si="3"/>
        <v>0</v>
      </c>
    </row>
    <row r="58" spans="1:9" hidden="1" x14ac:dyDescent="0.2">
      <c r="A58" s="26" t="s">
        <v>54</v>
      </c>
      <c r="B58" s="63" t="s">
        <v>55</v>
      </c>
      <c r="C58" s="24">
        <f>SUM(C91,C170,C347,C426,C651,C730)</f>
        <v>0</v>
      </c>
      <c r="D58" s="24">
        <f>SUM(D91,D170,D347,D426,D651,D730)</f>
        <v>0</v>
      </c>
      <c r="E58" s="24">
        <f>C58+D58</f>
        <v>0</v>
      </c>
      <c r="F58" s="24">
        <f>SUM(F91,F170,F347,F426,F651,F730)</f>
        <v>0</v>
      </c>
      <c r="G58" s="24">
        <f>SUM(G91,G170,G347,G426,G651,G730)</f>
        <v>0</v>
      </c>
      <c r="H58" s="25">
        <f>SUM(H91,H170,H347,H426,H651,H730)</f>
        <v>0</v>
      </c>
      <c r="I58" s="3">
        <f t="shared" si="3"/>
        <v>0</v>
      </c>
    </row>
    <row r="59" spans="1:9" hidden="1" x14ac:dyDescent="0.2">
      <c r="A59" s="83"/>
      <c r="B59" s="95"/>
      <c r="C59" s="21"/>
      <c r="D59" s="21"/>
      <c r="E59" s="21"/>
      <c r="F59" s="21"/>
      <c r="G59" s="21"/>
      <c r="H59" s="22"/>
      <c r="I59" s="3">
        <f t="shared" si="3"/>
        <v>0</v>
      </c>
    </row>
    <row r="60" spans="1:9" hidden="1" x14ac:dyDescent="0.2">
      <c r="A60" s="26" t="s">
        <v>56</v>
      </c>
      <c r="B60" s="63"/>
      <c r="C60" s="24">
        <f t="shared" ref="C60:H60" si="39">C13-C31</f>
        <v>0</v>
      </c>
      <c r="D60" s="24">
        <f t="shared" si="39"/>
        <v>0</v>
      </c>
      <c r="E60" s="24">
        <f t="shared" si="39"/>
        <v>0</v>
      </c>
      <c r="F60" s="24">
        <f t="shared" si="39"/>
        <v>0</v>
      </c>
      <c r="G60" s="24">
        <f t="shared" si="39"/>
        <v>0</v>
      </c>
      <c r="H60" s="25">
        <f t="shared" si="39"/>
        <v>0</v>
      </c>
      <c r="I60" s="3">
        <f t="shared" si="3"/>
        <v>0</v>
      </c>
    </row>
    <row r="61" spans="1:9" hidden="1" x14ac:dyDescent="0.2">
      <c r="A61" s="84"/>
      <c r="B61" s="94"/>
      <c r="C61" s="21"/>
      <c r="D61" s="21"/>
      <c r="E61" s="21"/>
      <c r="F61" s="21"/>
      <c r="G61" s="21"/>
      <c r="H61" s="22"/>
      <c r="I61" s="3">
        <f t="shared" si="3"/>
        <v>0</v>
      </c>
    </row>
    <row r="62" spans="1:9" hidden="1" x14ac:dyDescent="0.2">
      <c r="A62" s="81" t="s">
        <v>1</v>
      </c>
      <c r="B62" s="95"/>
      <c r="C62" s="21"/>
      <c r="D62" s="21"/>
      <c r="E62" s="21"/>
      <c r="F62" s="21"/>
      <c r="G62" s="21"/>
      <c r="H62" s="22"/>
      <c r="I62" s="3">
        <f t="shared" si="3"/>
        <v>0</v>
      </c>
    </row>
    <row r="63" spans="1:9" s="6" customFormat="1" x14ac:dyDescent="0.2">
      <c r="A63" s="28" t="s">
        <v>59</v>
      </c>
      <c r="B63" s="54" t="s">
        <v>60</v>
      </c>
      <c r="C63" s="29">
        <f>SUM(C93)</f>
        <v>349</v>
      </c>
      <c r="D63" s="29">
        <f t="shared" ref="D63:H63" si="40">SUM(D93)</f>
        <v>0</v>
      </c>
      <c r="E63" s="29">
        <f t="shared" si="40"/>
        <v>349</v>
      </c>
      <c r="F63" s="29">
        <f t="shared" si="40"/>
        <v>0</v>
      </c>
      <c r="G63" s="29">
        <f t="shared" si="40"/>
        <v>0</v>
      </c>
      <c r="H63" s="30">
        <f t="shared" si="40"/>
        <v>0</v>
      </c>
      <c r="I63" s="19">
        <f t="shared" si="3"/>
        <v>349</v>
      </c>
    </row>
    <row r="64" spans="1:9" x14ac:dyDescent="0.2">
      <c r="A64" s="33" t="s">
        <v>80</v>
      </c>
      <c r="B64" s="64"/>
      <c r="C64" s="34">
        <f>SUM(C65,C68,C91)</f>
        <v>349</v>
      </c>
      <c r="D64" s="34">
        <f t="shared" ref="D64" si="41">SUM(D65,D68,D91)</f>
        <v>0</v>
      </c>
      <c r="E64" s="34">
        <f t="shared" ref="E64" si="42">SUM(E65,E68,E91)</f>
        <v>349</v>
      </c>
      <c r="F64" s="34">
        <f t="shared" ref="F64" si="43">SUM(F65,F68,F91)</f>
        <v>0</v>
      </c>
      <c r="G64" s="34">
        <f t="shared" ref="G64" si="44">SUM(G65,G68,G91)</f>
        <v>0</v>
      </c>
      <c r="H64" s="35">
        <f t="shared" ref="H64" si="45">SUM(H65,H68,H91)</f>
        <v>0</v>
      </c>
      <c r="I64" s="3">
        <f t="shared" si="3"/>
        <v>349</v>
      </c>
    </row>
    <row r="65" spans="1:9" hidden="1" x14ac:dyDescent="0.2">
      <c r="A65" s="31" t="s">
        <v>30</v>
      </c>
      <c r="B65" s="55">
        <v>20</v>
      </c>
      <c r="C65" s="24">
        <f>SUM(C66)</f>
        <v>0</v>
      </c>
      <c r="D65" s="24">
        <f t="shared" ref="D65" si="46">SUM(D66)</f>
        <v>0</v>
      </c>
      <c r="E65" s="24">
        <f t="shared" ref="E65" si="47">SUM(E66)</f>
        <v>0</v>
      </c>
      <c r="F65" s="24">
        <f t="shared" ref="F65" si="48">SUM(F66)</f>
        <v>0</v>
      </c>
      <c r="G65" s="24">
        <f t="shared" ref="G65" si="49">SUM(G66)</f>
        <v>0</v>
      </c>
      <c r="H65" s="25">
        <f t="shared" ref="H65" si="50">SUM(H66)</f>
        <v>0</v>
      </c>
      <c r="I65" s="3">
        <f t="shared" si="3"/>
        <v>0</v>
      </c>
    </row>
    <row r="66" spans="1:9" hidden="1" x14ac:dyDescent="0.2">
      <c r="A66" s="27" t="s">
        <v>31</v>
      </c>
      <c r="B66" s="56" t="s">
        <v>32</v>
      </c>
      <c r="C66" s="21">
        <f>C113</f>
        <v>0</v>
      </c>
      <c r="D66" s="21">
        <f>D113</f>
        <v>0</v>
      </c>
      <c r="E66" s="21">
        <f>C66+D66</f>
        <v>0</v>
      </c>
      <c r="F66" s="21">
        <f t="shared" ref="F66:H66" si="51">F113</f>
        <v>0</v>
      </c>
      <c r="G66" s="21">
        <f t="shared" si="51"/>
        <v>0</v>
      </c>
      <c r="H66" s="22">
        <f t="shared" si="51"/>
        <v>0</v>
      </c>
      <c r="I66" s="3">
        <f t="shared" si="3"/>
        <v>0</v>
      </c>
    </row>
    <row r="67" spans="1:9" hidden="1" x14ac:dyDescent="0.2">
      <c r="A67" s="27"/>
      <c r="B67" s="51"/>
      <c r="C67" s="21"/>
      <c r="D67" s="21"/>
      <c r="E67" s="21"/>
      <c r="F67" s="21"/>
      <c r="G67" s="21"/>
      <c r="H67" s="22"/>
      <c r="I67" s="3">
        <f t="shared" si="3"/>
        <v>0</v>
      </c>
    </row>
    <row r="68" spans="1:9" ht="25.5" x14ac:dyDescent="0.2">
      <c r="A68" s="31" t="s">
        <v>33</v>
      </c>
      <c r="B68" s="57">
        <v>58</v>
      </c>
      <c r="C68" s="24">
        <f>SUM(C69,C76,C83)</f>
        <v>349</v>
      </c>
      <c r="D68" s="24">
        <f t="shared" ref="D68" si="52">SUM(D69,D76,D83)</f>
        <v>0</v>
      </c>
      <c r="E68" s="24">
        <f t="shared" ref="E68" si="53">SUM(E69,E76,E83)</f>
        <v>349</v>
      </c>
      <c r="F68" s="24">
        <f t="shared" ref="F68" si="54">SUM(F69,F76,F83)</f>
        <v>0</v>
      </c>
      <c r="G68" s="24">
        <f t="shared" ref="G68" si="55">SUM(G69,G76,G83)</f>
        <v>0</v>
      </c>
      <c r="H68" s="25">
        <f t="shared" ref="H68" si="56">SUM(H69,H76,H83)</f>
        <v>0</v>
      </c>
      <c r="I68" s="3">
        <f t="shared" si="3"/>
        <v>349</v>
      </c>
    </row>
    <row r="69" spans="1:9" hidden="1" x14ac:dyDescent="0.2">
      <c r="A69" s="31" t="s">
        <v>34</v>
      </c>
      <c r="B69" s="58" t="s">
        <v>35</v>
      </c>
      <c r="C69" s="24">
        <f>SUM(C73,C74,C75)</f>
        <v>0</v>
      </c>
      <c r="D69" s="24">
        <f t="shared" ref="D69:H69" si="57">SUM(D73,D74,D75)</f>
        <v>0</v>
      </c>
      <c r="E69" s="24">
        <f t="shared" si="57"/>
        <v>0</v>
      </c>
      <c r="F69" s="24">
        <f t="shared" si="57"/>
        <v>0</v>
      </c>
      <c r="G69" s="24">
        <f t="shared" si="57"/>
        <v>0</v>
      </c>
      <c r="H69" s="25">
        <f t="shared" si="57"/>
        <v>0</v>
      </c>
      <c r="I69" s="3">
        <f t="shared" si="3"/>
        <v>0</v>
      </c>
    </row>
    <row r="70" spans="1:9" hidden="1" x14ac:dyDescent="0.2">
      <c r="A70" s="32" t="s">
        <v>1</v>
      </c>
      <c r="B70" s="59"/>
      <c r="C70" s="24"/>
      <c r="D70" s="24"/>
      <c r="E70" s="24"/>
      <c r="F70" s="24"/>
      <c r="G70" s="24"/>
      <c r="H70" s="25"/>
      <c r="I70" s="3">
        <f t="shared" si="3"/>
        <v>0</v>
      </c>
    </row>
    <row r="71" spans="1:9" hidden="1" x14ac:dyDescent="0.2">
      <c r="A71" s="32" t="s">
        <v>36</v>
      </c>
      <c r="B71" s="59"/>
      <c r="C71" s="24">
        <f>C73+C74+C75-C72</f>
        <v>0</v>
      </c>
      <c r="D71" s="24">
        <f t="shared" ref="D71" si="58">D73+D74+D75-D72</f>
        <v>0</v>
      </c>
      <c r="E71" s="24">
        <f t="shared" ref="E71" si="59">E73+E74+E75-E72</f>
        <v>0</v>
      </c>
      <c r="F71" s="24">
        <f t="shared" ref="F71" si="60">F73+F74+F75-F72</f>
        <v>0</v>
      </c>
      <c r="G71" s="24">
        <f t="shared" ref="G71" si="61">G73+G74+G75-G72</f>
        <v>0</v>
      </c>
      <c r="H71" s="25">
        <f t="shared" ref="H71" si="62">H73+H74+H75-H72</f>
        <v>0</v>
      </c>
      <c r="I71" s="3">
        <f t="shared" si="3"/>
        <v>0</v>
      </c>
    </row>
    <row r="72" spans="1:9" hidden="1" x14ac:dyDescent="0.2">
      <c r="A72" s="32" t="s">
        <v>37</v>
      </c>
      <c r="B72" s="59"/>
      <c r="C72" s="24">
        <f t="shared" ref="C72:H72" si="63">C119</f>
        <v>0</v>
      </c>
      <c r="D72" s="24">
        <f t="shared" si="63"/>
        <v>0</v>
      </c>
      <c r="E72" s="24">
        <f t="shared" si="63"/>
        <v>0</v>
      </c>
      <c r="F72" s="24">
        <f t="shared" si="63"/>
        <v>0</v>
      </c>
      <c r="G72" s="24">
        <f t="shared" si="63"/>
        <v>0</v>
      </c>
      <c r="H72" s="25">
        <f t="shared" si="63"/>
        <v>0</v>
      </c>
      <c r="I72" s="3">
        <f t="shared" si="3"/>
        <v>0</v>
      </c>
    </row>
    <row r="73" spans="1:9" hidden="1" x14ac:dyDescent="0.2">
      <c r="A73" s="20" t="s">
        <v>38</v>
      </c>
      <c r="B73" s="60" t="s">
        <v>39</v>
      </c>
      <c r="C73" s="21">
        <f t="shared" ref="C73:D73" si="64">C120</f>
        <v>0</v>
      </c>
      <c r="D73" s="21">
        <f t="shared" si="64"/>
        <v>0</v>
      </c>
      <c r="E73" s="21">
        <f t="shared" ref="E73:E75" si="65">C73+D73</f>
        <v>0</v>
      </c>
      <c r="F73" s="21">
        <f t="shared" ref="F73:H73" si="66">F120</f>
        <v>0</v>
      </c>
      <c r="G73" s="21">
        <f t="shared" si="66"/>
        <v>0</v>
      </c>
      <c r="H73" s="22">
        <f t="shared" si="66"/>
        <v>0</v>
      </c>
      <c r="I73" s="3">
        <f t="shared" si="3"/>
        <v>0</v>
      </c>
    </row>
    <row r="74" spans="1:9" hidden="1" x14ac:dyDescent="0.2">
      <c r="A74" s="20" t="s">
        <v>40</v>
      </c>
      <c r="B74" s="60" t="s">
        <v>41</v>
      </c>
      <c r="C74" s="21">
        <f t="shared" ref="C74:D74" si="67">C121</f>
        <v>0</v>
      </c>
      <c r="D74" s="21">
        <f t="shared" si="67"/>
        <v>0</v>
      </c>
      <c r="E74" s="21">
        <f t="shared" si="65"/>
        <v>0</v>
      </c>
      <c r="F74" s="21">
        <f t="shared" ref="F74:H74" si="68">F121</f>
        <v>0</v>
      </c>
      <c r="G74" s="21">
        <f t="shared" si="68"/>
        <v>0</v>
      </c>
      <c r="H74" s="22">
        <f t="shared" si="68"/>
        <v>0</v>
      </c>
      <c r="I74" s="3">
        <f t="shared" si="3"/>
        <v>0</v>
      </c>
    </row>
    <row r="75" spans="1:9" hidden="1" x14ac:dyDescent="0.2">
      <c r="A75" s="20" t="s">
        <v>42</v>
      </c>
      <c r="B75" s="61" t="s">
        <v>43</v>
      </c>
      <c r="C75" s="21">
        <f t="shared" ref="C75:D75" si="69">C122</f>
        <v>0</v>
      </c>
      <c r="D75" s="21">
        <f t="shared" si="69"/>
        <v>0</v>
      </c>
      <c r="E75" s="21">
        <f t="shared" si="65"/>
        <v>0</v>
      </c>
      <c r="F75" s="21">
        <f t="shared" ref="F75:H75" si="70">F122</f>
        <v>0</v>
      </c>
      <c r="G75" s="21">
        <f t="shared" si="70"/>
        <v>0</v>
      </c>
      <c r="H75" s="22">
        <f t="shared" si="70"/>
        <v>0</v>
      </c>
      <c r="I75" s="3">
        <f t="shared" si="3"/>
        <v>0</v>
      </c>
    </row>
    <row r="76" spans="1:9" x14ac:dyDescent="0.2">
      <c r="A76" s="31" t="s">
        <v>44</v>
      </c>
      <c r="B76" s="62" t="s">
        <v>45</v>
      </c>
      <c r="C76" s="24">
        <f>SUM(C80,C81,C82)</f>
        <v>349</v>
      </c>
      <c r="D76" s="24">
        <f t="shared" ref="D76:H76" si="71">SUM(D80,D81,D82)</f>
        <v>0</v>
      </c>
      <c r="E76" s="24">
        <f t="shared" si="71"/>
        <v>349</v>
      </c>
      <c r="F76" s="24">
        <f t="shared" si="71"/>
        <v>0</v>
      </c>
      <c r="G76" s="24">
        <f t="shared" si="71"/>
        <v>0</v>
      </c>
      <c r="H76" s="25">
        <f t="shared" si="71"/>
        <v>0</v>
      </c>
      <c r="I76" s="3">
        <f t="shared" si="3"/>
        <v>349</v>
      </c>
    </row>
    <row r="77" spans="1:9" hidden="1" x14ac:dyDescent="0.2">
      <c r="A77" s="82" t="s">
        <v>1</v>
      </c>
      <c r="B77" s="62"/>
      <c r="C77" s="24"/>
      <c r="D77" s="24"/>
      <c r="E77" s="24"/>
      <c r="F77" s="24"/>
      <c r="G77" s="24"/>
      <c r="H77" s="25"/>
      <c r="I77" s="3">
        <f t="shared" si="3"/>
        <v>0</v>
      </c>
    </row>
    <row r="78" spans="1:9" x14ac:dyDescent="0.2">
      <c r="A78" s="32" t="s">
        <v>36</v>
      </c>
      <c r="B78" s="59"/>
      <c r="C78" s="24">
        <f>C80+C81+C82-C79</f>
        <v>175</v>
      </c>
      <c r="D78" s="24">
        <f t="shared" ref="D78" si="72">D80+D81+D82-D79</f>
        <v>0</v>
      </c>
      <c r="E78" s="24">
        <f t="shared" ref="E78" si="73">E80+E81+E82-E79</f>
        <v>175</v>
      </c>
      <c r="F78" s="24">
        <f t="shared" ref="F78" si="74">F80+F81+F82-F79</f>
        <v>0</v>
      </c>
      <c r="G78" s="24">
        <f t="shared" ref="G78" si="75">G80+G81+G82-G79</f>
        <v>0</v>
      </c>
      <c r="H78" s="25">
        <f t="shared" ref="H78" si="76">H80+H81+H82-H79</f>
        <v>0</v>
      </c>
      <c r="I78" s="3">
        <f t="shared" ref="I78:I141" si="77">SUM(E78:H78)</f>
        <v>175</v>
      </c>
    </row>
    <row r="79" spans="1:9" x14ac:dyDescent="0.2">
      <c r="A79" s="32" t="s">
        <v>37</v>
      </c>
      <c r="B79" s="59"/>
      <c r="C79" s="24">
        <f t="shared" ref="C79:H79" si="78">C126</f>
        <v>174</v>
      </c>
      <c r="D79" s="24">
        <f t="shared" si="78"/>
        <v>0</v>
      </c>
      <c r="E79" s="24">
        <f t="shared" si="78"/>
        <v>174</v>
      </c>
      <c r="F79" s="24">
        <f t="shared" si="78"/>
        <v>0</v>
      </c>
      <c r="G79" s="24">
        <f t="shared" si="78"/>
        <v>0</v>
      </c>
      <c r="H79" s="25">
        <f t="shared" si="78"/>
        <v>0</v>
      </c>
      <c r="I79" s="3">
        <f t="shared" si="77"/>
        <v>174</v>
      </c>
    </row>
    <row r="80" spans="1:9" x14ac:dyDescent="0.2">
      <c r="A80" s="20" t="s">
        <v>38</v>
      </c>
      <c r="B80" s="61" t="s">
        <v>46</v>
      </c>
      <c r="C80" s="21">
        <f t="shared" ref="C80:D80" si="79">C127</f>
        <v>52</v>
      </c>
      <c r="D80" s="21">
        <f t="shared" si="79"/>
        <v>0</v>
      </c>
      <c r="E80" s="21">
        <f t="shared" ref="E80:E82" si="80">C80+D80</f>
        <v>52</v>
      </c>
      <c r="F80" s="21">
        <f t="shared" ref="F80:H80" si="81">F127</f>
        <v>0</v>
      </c>
      <c r="G80" s="21">
        <f t="shared" si="81"/>
        <v>0</v>
      </c>
      <c r="H80" s="22">
        <f t="shared" si="81"/>
        <v>0</v>
      </c>
      <c r="I80" s="3">
        <f t="shared" si="77"/>
        <v>52</v>
      </c>
    </row>
    <row r="81" spans="1:9" x14ac:dyDescent="0.2">
      <c r="A81" s="20" t="s">
        <v>40</v>
      </c>
      <c r="B81" s="61" t="s">
        <v>47</v>
      </c>
      <c r="C81" s="21">
        <f t="shared" ref="C81:D81" si="82">C128</f>
        <v>297</v>
      </c>
      <c r="D81" s="21">
        <f t="shared" si="82"/>
        <v>0</v>
      </c>
      <c r="E81" s="21">
        <f t="shared" si="80"/>
        <v>297</v>
      </c>
      <c r="F81" s="21">
        <f t="shared" ref="F81:H81" si="83">F128</f>
        <v>0</v>
      </c>
      <c r="G81" s="21">
        <f t="shared" si="83"/>
        <v>0</v>
      </c>
      <c r="H81" s="22">
        <f t="shared" si="83"/>
        <v>0</v>
      </c>
      <c r="I81" s="3">
        <f t="shared" si="77"/>
        <v>297</v>
      </c>
    </row>
    <row r="82" spans="1:9" hidden="1" x14ac:dyDescent="0.2">
      <c r="A82" s="20" t="s">
        <v>42</v>
      </c>
      <c r="B82" s="61" t="s">
        <v>48</v>
      </c>
      <c r="C82" s="21">
        <f t="shared" ref="C82:D82" si="84">C129</f>
        <v>0</v>
      </c>
      <c r="D82" s="21">
        <f t="shared" si="84"/>
        <v>0</v>
      </c>
      <c r="E82" s="21">
        <f t="shared" si="80"/>
        <v>0</v>
      </c>
      <c r="F82" s="21">
        <f t="shared" ref="F82:H82" si="85">F129</f>
        <v>0</v>
      </c>
      <c r="G82" s="21">
        <f t="shared" si="85"/>
        <v>0</v>
      </c>
      <c r="H82" s="22">
        <f t="shared" si="85"/>
        <v>0</v>
      </c>
      <c r="I82" s="3">
        <f t="shared" si="77"/>
        <v>0</v>
      </c>
    </row>
    <row r="83" spans="1:9" hidden="1" x14ac:dyDescent="0.2">
      <c r="A83" s="31" t="s">
        <v>49</v>
      </c>
      <c r="B83" s="63" t="s">
        <v>50</v>
      </c>
      <c r="C83" s="24">
        <f>SUM(C87,C88,C89)</f>
        <v>0</v>
      </c>
      <c r="D83" s="24">
        <f t="shared" ref="D83:H83" si="86">SUM(D87,D88,D89)</f>
        <v>0</v>
      </c>
      <c r="E83" s="24">
        <f t="shared" si="86"/>
        <v>0</v>
      </c>
      <c r="F83" s="24">
        <f t="shared" si="86"/>
        <v>0</v>
      </c>
      <c r="G83" s="24">
        <f t="shared" si="86"/>
        <v>0</v>
      </c>
      <c r="H83" s="25">
        <f t="shared" si="86"/>
        <v>0</v>
      </c>
      <c r="I83" s="3">
        <f t="shared" si="77"/>
        <v>0</v>
      </c>
    </row>
    <row r="84" spans="1:9" hidden="1" x14ac:dyDescent="0.2">
      <c r="A84" s="82" t="s">
        <v>1</v>
      </c>
      <c r="B84" s="63"/>
      <c r="C84" s="24"/>
      <c r="D84" s="24"/>
      <c r="E84" s="24"/>
      <c r="F84" s="24"/>
      <c r="G84" s="24"/>
      <c r="H84" s="25"/>
      <c r="I84" s="3">
        <f t="shared" si="77"/>
        <v>0</v>
      </c>
    </row>
    <row r="85" spans="1:9" hidden="1" x14ac:dyDescent="0.2">
      <c r="A85" s="32" t="s">
        <v>36</v>
      </c>
      <c r="B85" s="59"/>
      <c r="C85" s="24">
        <f>C87+C88+C89-C86</f>
        <v>0</v>
      </c>
      <c r="D85" s="24">
        <f t="shared" ref="D85" si="87">D87+D88+D89-D86</f>
        <v>0</v>
      </c>
      <c r="E85" s="24">
        <f t="shared" ref="E85" si="88">E87+E88+E89-E86</f>
        <v>0</v>
      </c>
      <c r="F85" s="24">
        <f t="shared" ref="F85" si="89">F87+F88+F89-F86</f>
        <v>0</v>
      </c>
      <c r="G85" s="24">
        <f t="shared" ref="G85" si="90">G87+G88+G89-G86</f>
        <v>0</v>
      </c>
      <c r="H85" s="25">
        <f t="shared" ref="H85" si="91">H87+H88+H89-H86</f>
        <v>0</v>
      </c>
      <c r="I85" s="3">
        <f t="shared" si="77"/>
        <v>0</v>
      </c>
    </row>
    <row r="86" spans="1:9" hidden="1" x14ac:dyDescent="0.2">
      <c r="A86" s="32" t="s">
        <v>37</v>
      </c>
      <c r="B86" s="59"/>
      <c r="C86" s="24">
        <f t="shared" ref="C86:H86" si="92">C133</f>
        <v>0</v>
      </c>
      <c r="D86" s="24">
        <f t="shared" si="92"/>
        <v>0</v>
      </c>
      <c r="E86" s="24">
        <f t="shared" si="92"/>
        <v>0</v>
      </c>
      <c r="F86" s="24">
        <f t="shared" si="92"/>
        <v>0</v>
      </c>
      <c r="G86" s="24">
        <f t="shared" si="92"/>
        <v>0</v>
      </c>
      <c r="H86" s="25">
        <f t="shared" si="92"/>
        <v>0</v>
      </c>
      <c r="I86" s="3">
        <f t="shared" si="77"/>
        <v>0</v>
      </c>
    </row>
    <row r="87" spans="1:9" hidden="1" x14ac:dyDescent="0.2">
      <c r="A87" s="20" t="s">
        <v>38</v>
      </c>
      <c r="B87" s="61" t="s">
        <v>51</v>
      </c>
      <c r="C87" s="21">
        <f t="shared" ref="C87:D87" si="93">C134</f>
        <v>0</v>
      </c>
      <c r="D87" s="21">
        <f t="shared" si="93"/>
        <v>0</v>
      </c>
      <c r="E87" s="21">
        <f t="shared" ref="E87:E89" si="94">C87+D87</f>
        <v>0</v>
      </c>
      <c r="F87" s="21">
        <f t="shared" ref="F87:H87" si="95">F134</f>
        <v>0</v>
      </c>
      <c r="G87" s="21">
        <f t="shared" si="95"/>
        <v>0</v>
      </c>
      <c r="H87" s="22">
        <f t="shared" si="95"/>
        <v>0</v>
      </c>
      <c r="I87" s="3">
        <f t="shared" si="77"/>
        <v>0</v>
      </c>
    </row>
    <row r="88" spans="1:9" hidden="1" x14ac:dyDescent="0.2">
      <c r="A88" s="20" t="s">
        <v>40</v>
      </c>
      <c r="B88" s="61" t="s">
        <v>52</v>
      </c>
      <c r="C88" s="21">
        <f t="shared" ref="C88:D88" si="96">C135</f>
        <v>0</v>
      </c>
      <c r="D88" s="21">
        <f t="shared" si="96"/>
        <v>0</v>
      </c>
      <c r="E88" s="21">
        <f t="shared" si="94"/>
        <v>0</v>
      </c>
      <c r="F88" s="21">
        <f t="shared" ref="F88:H88" si="97">F135</f>
        <v>0</v>
      </c>
      <c r="G88" s="21">
        <f t="shared" si="97"/>
        <v>0</v>
      </c>
      <c r="H88" s="22">
        <f t="shared" si="97"/>
        <v>0</v>
      </c>
      <c r="I88" s="3">
        <f t="shared" si="77"/>
        <v>0</v>
      </c>
    </row>
    <row r="89" spans="1:9" hidden="1" x14ac:dyDescent="0.2">
      <c r="A89" s="20" t="s">
        <v>42</v>
      </c>
      <c r="B89" s="61" t="s">
        <v>53</v>
      </c>
      <c r="C89" s="21">
        <f t="shared" ref="C89:D89" si="98">C136</f>
        <v>0</v>
      </c>
      <c r="D89" s="21">
        <f t="shared" si="98"/>
        <v>0</v>
      </c>
      <c r="E89" s="21">
        <f t="shared" si="94"/>
        <v>0</v>
      </c>
      <c r="F89" s="21">
        <f t="shared" ref="F89:H89" si="99">F136</f>
        <v>0</v>
      </c>
      <c r="G89" s="21">
        <f t="shared" si="99"/>
        <v>0</v>
      </c>
      <c r="H89" s="22">
        <f t="shared" si="99"/>
        <v>0</v>
      </c>
      <c r="I89" s="3">
        <f t="shared" si="77"/>
        <v>0</v>
      </c>
    </row>
    <row r="90" spans="1:9" hidden="1" x14ac:dyDescent="0.2">
      <c r="A90" s="83"/>
      <c r="B90" s="95"/>
      <c r="C90" s="21"/>
      <c r="D90" s="21"/>
      <c r="E90" s="21"/>
      <c r="F90" s="21"/>
      <c r="G90" s="21"/>
      <c r="H90" s="22"/>
      <c r="I90" s="3">
        <f t="shared" si="77"/>
        <v>0</v>
      </c>
    </row>
    <row r="91" spans="1:9" hidden="1" x14ac:dyDescent="0.2">
      <c r="A91" s="26" t="s">
        <v>54</v>
      </c>
      <c r="B91" s="63" t="s">
        <v>55</v>
      </c>
      <c r="C91" s="24">
        <f t="shared" ref="C91:D91" si="100">C138</f>
        <v>0</v>
      </c>
      <c r="D91" s="24">
        <f t="shared" si="100"/>
        <v>0</v>
      </c>
      <c r="E91" s="24">
        <f>C91+D91</f>
        <v>0</v>
      </c>
      <c r="F91" s="24">
        <f t="shared" ref="F91:H91" si="101">F138</f>
        <v>0</v>
      </c>
      <c r="G91" s="24">
        <f t="shared" si="101"/>
        <v>0</v>
      </c>
      <c r="H91" s="25">
        <f t="shared" si="101"/>
        <v>0</v>
      </c>
      <c r="I91" s="3">
        <f t="shared" si="77"/>
        <v>0</v>
      </c>
    </row>
    <row r="92" spans="1:9" hidden="1" x14ac:dyDescent="0.2">
      <c r="A92" s="85"/>
      <c r="B92" s="96"/>
      <c r="C92" s="86"/>
      <c r="D92" s="86"/>
      <c r="E92" s="86"/>
      <c r="F92" s="86"/>
      <c r="G92" s="86"/>
      <c r="H92" s="87"/>
      <c r="I92" s="3">
        <f t="shared" si="77"/>
        <v>0</v>
      </c>
    </row>
    <row r="93" spans="1:9" s="6" customFormat="1" ht="25.5" x14ac:dyDescent="0.2">
      <c r="A93" s="77" t="s">
        <v>94</v>
      </c>
      <c r="B93" s="78"/>
      <c r="C93" s="79">
        <f>C94</f>
        <v>349</v>
      </c>
      <c r="D93" s="79">
        <f t="shared" ref="D93" si="102">D94</f>
        <v>0</v>
      </c>
      <c r="E93" s="79">
        <f t="shared" ref="E93" si="103">E94</f>
        <v>349</v>
      </c>
      <c r="F93" s="79">
        <f t="shared" ref="F93" si="104">F94</f>
        <v>0</v>
      </c>
      <c r="G93" s="79">
        <f t="shared" ref="G93" si="105">G94</f>
        <v>0</v>
      </c>
      <c r="H93" s="80">
        <f t="shared" ref="H93" si="106">H94</f>
        <v>0</v>
      </c>
      <c r="I93" s="19">
        <f t="shared" si="77"/>
        <v>349</v>
      </c>
    </row>
    <row r="94" spans="1:9" s="40" customFormat="1" x14ac:dyDescent="0.2">
      <c r="A94" s="73" t="s">
        <v>61</v>
      </c>
      <c r="B94" s="74"/>
      <c r="C94" s="75">
        <f t="shared" ref="C94:H94" si="107">SUM(C95,C96,C97,C98)</f>
        <v>349</v>
      </c>
      <c r="D94" s="75">
        <f t="shared" si="107"/>
        <v>0</v>
      </c>
      <c r="E94" s="75">
        <f t="shared" si="107"/>
        <v>349</v>
      </c>
      <c r="F94" s="75">
        <f t="shared" si="107"/>
        <v>0</v>
      </c>
      <c r="G94" s="75">
        <f t="shared" si="107"/>
        <v>0</v>
      </c>
      <c r="H94" s="76">
        <f t="shared" si="107"/>
        <v>0</v>
      </c>
      <c r="I94" s="39">
        <f t="shared" si="77"/>
        <v>349</v>
      </c>
    </row>
    <row r="95" spans="1:9" x14ac:dyDescent="0.2">
      <c r="A95" s="20" t="s">
        <v>6</v>
      </c>
      <c r="B95" s="48"/>
      <c r="C95" s="101">
        <v>349</v>
      </c>
      <c r="D95" s="21"/>
      <c r="E95" s="21">
        <f>SUM(C95,D95)</f>
        <v>349</v>
      </c>
      <c r="F95" s="21"/>
      <c r="G95" s="21"/>
      <c r="H95" s="22"/>
      <c r="I95" s="3">
        <f t="shared" si="77"/>
        <v>349</v>
      </c>
    </row>
    <row r="96" spans="1:9" hidden="1" x14ac:dyDescent="0.2">
      <c r="A96" s="20" t="s">
        <v>7</v>
      </c>
      <c r="B96" s="94"/>
      <c r="C96" s="21"/>
      <c r="D96" s="21"/>
      <c r="E96" s="21">
        <f t="shared" ref="E96:E97" si="108">SUM(C96,D96)</f>
        <v>0</v>
      </c>
      <c r="F96" s="21"/>
      <c r="G96" s="21"/>
      <c r="H96" s="22"/>
      <c r="I96" s="3">
        <f t="shared" si="77"/>
        <v>0</v>
      </c>
    </row>
    <row r="97" spans="1:9" ht="38.25" hidden="1" x14ac:dyDescent="0.2">
      <c r="A97" s="20" t="s">
        <v>8</v>
      </c>
      <c r="B97" s="48">
        <v>420269</v>
      </c>
      <c r="C97" s="21"/>
      <c r="D97" s="21"/>
      <c r="E97" s="21">
        <f t="shared" si="108"/>
        <v>0</v>
      </c>
      <c r="F97" s="21"/>
      <c r="G97" s="21"/>
      <c r="H97" s="22"/>
      <c r="I97" s="3">
        <f t="shared" si="77"/>
        <v>0</v>
      </c>
    </row>
    <row r="98" spans="1:9" ht="25.5" hidden="1" x14ac:dyDescent="0.2">
      <c r="A98" s="23" t="s">
        <v>9</v>
      </c>
      <c r="B98" s="49" t="s">
        <v>10</v>
      </c>
      <c r="C98" s="24">
        <f>SUM(C99,C103,C107)</f>
        <v>0</v>
      </c>
      <c r="D98" s="24">
        <f t="shared" ref="D98" si="109">SUM(D99,D103,D107)</f>
        <v>0</v>
      </c>
      <c r="E98" s="24">
        <f t="shared" ref="E98" si="110">SUM(E99,E103,E107)</f>
        <v>0</v>
      </c>
      <c r="F98" s="24">
        <f t="shared" ref="F98" si="111">SUM(F99,F103,F107)</f>
        <v>0</v>
      </c>
      <c r="G98" s="24">
        <f t="shared" ref="G98" si="112">SUM(G99,G103,G107)</f>
        <v>0</v>
      </c>
      <c r="H98" s="25">
        <f t="shared" ref="H98" si="113">SUM(H99,H103,H107)</f>
        <v>0</v>
      </c>
      <c r="I98" s="3">
        <f t="shared" si="77"/>
        <v>0</v>
      </c>
    </row>
    <row r="99" spans="1:9" hidden="1" x14ac:dyDescent="0.2">
      <c r="A99" s="26" t="s">
        <v>11</v>
      </c>
      <c r="B99" s="50" t="s">
        <v>12</v>
      </c>
      <c r="C99" s="24">
        <f>SUM(C100:C102)</f>
        <v>0</v>
      </c>
      <c r="D99" s="24">
        <f t="shared" ref="D99" si="114">SUM(D100:D102)</f>
        <v>0</v>
      </c>
      <c r="E99" s="24">
        <f t="shared" ref="E99" si="115">SUM(E100:E102)</f>
        <v>0</v>
      </c>
      <c r="F99" s="24">
        <f t="shared" ref="F99" si="116">SUM(F100:F102)</f>
        <v>0</v>
      </c>
      <c r="G99" s="24">
        <f t="shared" ref="G99" si="117">SUM(G100:G102)</f>
        <v>0</v>
      </c>
      <c r="H99" s="25">
        <f t="shared" ref="H99" si="118">SUM(H100:H102)</f>
        <v>0</v>
      </c>
      <c r="I99" s="3">
        <f t="shared" si="77"/>
        <v>0</v>
      </c>
    </row>
    <row r="100" spans="1:9" hidden="1" x14ac:dyDescent="0.2">
      <c r="A100" s="27" t="s">
        <v>13</v>
      </c>
      <c r="B100" s="51" t="s">
        <v>14</v>
      </c>
      <c r="C100" s="21"/>
      <c r="D100" s="21"/>
      <c r="E100" s="21">
        <f t="shared" ref="E100:E102" si="119">SUM(C100,D100)</f>
        <v>0</v>
      </c>
      <c r="F100" s="21"/>
      <c r="G100" s="21"/>
      <c r="H100" s="22"/>
      <c r="I100" s="3">
        <f t="shared" si="77"/>
        <v>0</v>
      </c>
    </row>
    <row r="101" spans="1:9" hidden="1" x14ac:dyDescent="0.2">
      <c r="A101" s="27" t="s">
        <v>15</v>
      </c>
      <c r="B101" s="52" t="s">
        <v>16</v>
      </c>
      <c r="C101" s="21"/>
      <c r="D101" s="21"/>
      <c r="E101" s="21">
        <f t="shared" si="119"/>
        <v>0</v>
      </c>
      <c r="F101" s="21"/>
      <c r="G101" s="21"/>
      <c r="H101" s="22"/>
      <c r="I101" s="3">
        <f t="shared" si="77"/>
        <v>0</v>
      </c>
    </row>
    <row r="102" spans="1:9" hidden="1" x14ac:dyDescent="0.2">
      <c r="A102" s="27" t="s">
        <v>17</v>
      </c>
      <c r="B102" s="52" t="s">
        <v>18</v>
      </c>
      <c r="C102" s="21"/>
      <c r="D102" s="21"/>
      <c r="E102" s="21">
        <f t="shared" si="119"/>
        <v>0</v>
      </c>
      <c r="F102" s="21"/>
      <c r="G102" s="21"/>
      <c r="H102" s="22"/>
      <c r="I102" s="3">
        <f t="shared" si="77"/>
        <v>0</v>
      </c>
    </row>
    <row r="103" spans="1:9" hidden="1" x14ac:dyDescent="0.2">
      <c r="A103" s="26" t="s">
        <v>19</v>
      </c>
      <c r="B103" s="53" t="s">
        <v>20</v>
      </c>
      <c r="C103" s="24">
        <f>SUM(C104:C106)</f>
        <v>0</v>
      </c>
      <c r="D103" s="24">
        <f t="shared" ref="D103" si="120">SUM(D104:D106)</f>
        <v>0</v>
      </c>
      <c r="E103" s="24">
        <f t="shared" ref="E103" si="121">SUM(E104:E106)</f>
        <v>0</v>
      </c>
      <c r="F103" s="24">
        <f t="shared" ref="F103" si="122">SUM(F104:F106)</f>
        <v>0</v>
      </c>
      <c r="G103" s="24">
        <f t="shared" ref="G103" si="123">SUM(G104:G106)</f>
        <v>0</v>
      </c>
      <c r="H103" s="25">
        <f t="shared" ref="H103" si="124">SUM(H104:H106)</f>
        <v>0</v>
      </c>
      <c r="I103" s="3">
        <f t="shared" si="77"/>
        <v>0</v>
      </c>
    </row>
    <row r="104" spans="1:9" hidden="1" x14ac:dyDescent="0.2">
      <c r="A104" s="27" t="s">
        <v>13</v>
      </c>
      <c r="B104" s="52" t="s">
        <v>21</v>
      </c>
      <c r="C104" s="21"/>
      <c r="D104" s="21"/>
      <c r="E104" s="21">
        <f t="shared" ref="E104:E106" si="125">SUM(C104,D104)</f>
        <v>0</v>
      </c>
      <c r="F104" s="21"/>
      <c r="G104" s="21"/>
      <c r="H104" s="22"/>
      <c r="I104" s="3">
        <f t="shared" si="77"/>
        <v>0</v>
      </c>
    </row>
    <row r="105" spans="1:9" hidden="1" x14ac:dyDescent="0.2">
      <c r="A105" s="27" t="s">
        <v>15</v>
      </c>
      <c r="B105" s="52" t="s">
        <v>22</v>
      </c>
      <c r="C105" s="21"/>
      <c r="D105" s="21"/>
      <c r="E105" s="21">
        <f t="shared" si="125"/>
        <v>0</v>
      </c>
      <c r="F105" s="21"/>
      <c r="G105" s="21"/>
      <c r="H105" s="22"/>
      <c r="I105" s="3">
        <f t="shared" si="77"/>
        <v>0</v>
      </c>
    </row>
    <row r="106" spans="1:9" hidden="1" x14ac:dyDescent="0.2">
      <c r="A106" s="27" t="s">
        <v>17</v>
      </c>
      <c r="B106" s="52" t="s">
        <v>23</v>
      </c>
      <c r="C106" s="21"/>
      <c r="D106" s="21"/>
      <c r="E106" s="21">
        <f t="shared" si="125"/>
        <v>0</v>
      </c>
      <c r="F106" s="21"/>
      <c r="G106" s="21"/>
      <c r="H106" s="22"/>
      <c r="I106" s="3">
        <f t="shared" si="77"/>
        <v>0</v>
      </c>
    </row>
    <row r="107" spans="1:9" hidden="1" x14ac:dyDescent="0.2">
      <c r="A107" s="26" t="s">
        <v>24</v>
      </c>
      <c r="B107" s="53" t="s">
        <v>25</v>
      </c>
      <c r="C107" s="24">
        <f>SUM(C108:C110)</f>
        <v>0</v>
      </c>
      <c r="D107" s="24">
        <f t="shared" ref="D107" si="126">SUM(D108:D110)</f>
        <v>0</v>
      </c>
      <c r="E107" s="24">
        <f t="shared" ref="E107" si="127">SUM(E108:E110)</f>
        <v>0</v>
      </c>
      <c r="F107" s="24">
        <f t="shared" ref="F107" si="128">SUM(F108:F110)</f>
        <v>0</v>
      </c>
      <c r="G107" s="24">
        <f t="shared" ref="G107" si="129">SUM(G108:G110)</f>
        <v>0</v>
      </c>
      <c r="H107" s="25">
        <f t="shared" ref="H107" si="130">SUM(H108:H110)</f>
        <v>0</v>
      </c>
      <c r="I107" s="3">
        <f t="shared" si="77"/>
        <v>0</v>
      </c>
    </row>
    <row r="108" spans="1:9" hidden="1" x14ac:dyDescent="0.2">
      <c r="A108" s="27" t="s">
        <v>13</v>
      </c>
      <c r="B108" s="52" t="s">
        <v>26</v>
      </c>
      <c r="C108" s="21"/>
      <c r="D108" s="21"/>
      <c r="E108" s="21">
        <f t="shared" ref="E108:E110" si="131">SUM(C108,D108)</f>
        <v>0</v>
      </c>
      <c r="F108" s="21"/>
      <c r="G108" s="21"/>
      <c r="H108" s="22"/>
      <c r="I108" s="3">
        <f t="shared" si="77"/>
        <v>0</v>
      </c>
    </row>
    <row r="109" spans="1:9" hidden="1" x14ac:dyDescent="0.2">
      <c r="A109" s="27" t="s">
        <v>15</v>
      </c>
      <c r="B109" s="52" t="s">
        <v>27</v>
      </c>
      <c r="C109" s="21"/>
      <c r="D109" s="21"/>
      <c r="E109" s="21">
        <f t="shared" si="131"/>
        <v>0</v>
      </c>
      <c r="F109" s="21"/>
      <c r="G109" s="21"/>
      <c r="H109" s="22"/>
      <c r="I109" s="3">
        <f t="shared" si="77"/>
        <v>0</v>
      </c>
    </row>
    <row r="110" spans="1:9" hidden="1" x14ac:dyDescent="0.2">
      <c r="A110" s="27" t="s">
        <v>17</v>
      </c>
      <c r="B110" s="52" t="s">
        <v>28</v>
      </c>
      <c r="C110" s="21"/>
      <c r="D110" s="21"/>
      <c r="E110" s="21">
        <f t="shared" si="131"/>
        <v>0</v>
      </c>
      <c r="F110" s="21"/>
      <c r="G110" s="21"/>
      <c r="H110" s="22"/>
      <c r="I110" s="3">
        <f t="shared" si="77"/>
        <v>0</v>
      </c>
    </row>
    <row r="111" spans="1:9" s="40" customFormat="1" x14ac:dyDescent="0.2">
      <c r="A111" s="36" t="s">
        <v>80</v>
      </c>
      <c r="B111" s="65"/>
      <c r="C111" s="37">
        <f>SUM(C112,C115,C138)</f>
        <v>349</v>
      </c>
      <c r="D111" s="37">
        <f t="shared" ref="D111" si="132">SUM(D112,D115,D138)</f>
        <v>0</v>
      </c>
      <c r="E111" s="37">
        <f t="shared" ref="E111" si="133">SUM(E112,E115,E138)</f>
        <v>349</v>
      </c>
      <c r="F111" s="37">
        <f t="shared" ref="F111" si="134">SUM(F112,F115,F138)</f>
        <v>0</v>
      </c>
      <c r="G111" s="37">
        <f t="shared" ref="G111" si="135">SUM(G112,G115,G138)</f>
        <v>0</v>
      </c>
      <c r="H111" s="38">
        <f t="shared" ref="H111" si="136">SUM(H112,H115,H138)</f>
        <v>0</v>
      </c>
      <c r="I111" s="39">
        <f t="shared" si="77"/>
        <v>349</v>
      </c>
    </row>
    <row r="112" spans="1:9" hidden="1" x14ac:dyDescent="0.2">
      <c r="A112" s="31" t="s">
        <v>30</v>
      </c>
      <c r="B112" s="55">
        <v>20</v>
      </c>
      <c r="C112" s="24">
        <f>SUM(C113)</f>
        <v>0</v>
      </c>
      <c r="D112" s="24">
        <f t="shared" ref="D112" si="137">SUM(D113)</f>
        <v>0</v>
      </c>
      <c r="E112" s="24">
        <f t="shared" ref="E112" si="138">SUM(E113)</f>
        <v>0</v>
      </c>
      <c r="F112" s="24">
        <f t="shared" ref="F112" si="139">SUM(F113)</f>
        <v>0</v>
      </c>
      <c r="G112" s="24">
        <f t="shared" ref="G112" si="140">SUM(G113)</f>
        <v>0</v>
      </c>
      <c r="H112" s="25">
        <f t="shared" ref="H112" si="141">SUM(H113)</f>
        <v>0</v>
      </c>
      <c r="I112" s="3">
        <f t="shared" si="77"/>
        <v>0</v>
      </c>
    </row>
    <row r="113" spans="1:9" hidden="1" x14ac:dyDescent="0.2">
      <c r="A113" s="27" t="s">
        <v>31</v>
      </c>
      <c r="B113" s="56" t="s">
        <v>32</v>
      </c>
      <c r="C113" s="21"/>
      <c r="D113" s="21"/>
      <c r="E113" s="21">
        <f>C113+D113</f>
        <v>0</v>
      </c>
      <c r="F113" s="21"/>
      <c r="G113" s="21"/>
      <c r="H113" s="22"/>
      <c r="I113" s="3">
        <f t="shared" si="77"/>
        <v>0</v>
      </c>
    </row>
    <row r="114" spans="1:9" hidden="1" x14ac:dyDescent="0.2">
      <c r="A114" s="27"/>
      <c r="B114" s="51"/>
      <c r="C114" s="21"/>
      <c r="D114" s="21"/>
      <c r="E114" s="21"/>
      <c r="F114" s="21"/>
      <c r="G114" s="21"/>
      <c r="H114" s="22"/>
      <c r="I114" s="3">
        <f t="shared" si="77"/>
        <v>0</v>
      </c>
    </row>
    <row r="115" spans="1:9" ht="25.5" x14ac:dyDescent="0.2">
      <c r="A115" s="31" t="s">
        <v>33</v>
      </c>
      <c r="B115" s="57">
        <v>58</v>
      </c>
      <c r="C115" s="24">
        <f>SUM(C116,C123,C130)</f>
        <v>349</v>
      </c>
      <c r="D115" s="24">
        <f t="shared" ref="D115" si="142">SUM(D116,D123,D130)</f>
        <v>0</v>
      </c>
      <c r="E115" s="24">
        <f t="shared" ref="E115" si="143">SUM(E116,E123,E130)</f>
        <v>349</v>
      </c>
      <c r="F115" s="24">
        <f t="shared" ref="F115" si="144">SUM(F116,F123,F130)</f>
        <v>0</v>
      </c>
      <c r="G115" s="24">
        <f t="shared" ref="G115" si="145">SUM(G116,G123,G130)</f>
        <v>0</v>
      </c>
      <c r="H115" s="25">
        <f t="shared" ref="H115" si="146">SUM(H116,H123,H130)</f>
        <v>0</v>
      </c>
      <c r="I115" s="3">
        <f t="shared" si="77"/>
        <v>349</v>
      </c>
    </row>
    <row r="116" spans="1:9" hidden="1" x14ac:dyDescent="0.2">
      <c r="A116" s="31" t="s">
        <v>34</v>
      </c>
      <c r="B116" s="58" t="s">
        <v>35</v>
      </c>
      <c r="C116" s="24">
        <f>SUM(C120,C121,C122)</f>
        <v>0</v>
      </c>
      <c r="D116" s="24">
        <f t="shared" ref="D116:H116" si="147">SUM(D120,D121,D122)</f>
        <v>0</v>
      </c>
      <c r="E116" s="24">
        <f t="shared" si="147"/>
        <v>0</v>
      </c>
      <c r="F116" s="24">
        <f t="shared" si="147"/>
        <v>0</v>
      </c>
      <c r="G116" s="24">
        <f t="shared" si="147"/>
        <v>0</v>
      </c>
      <c r="H116" s="25">
        <f t="shared" si="147"/>
        <v>0</v>
      </c>
      <c r="I116" s="3">
        <f t="shared" si="77"/>
        <v>0</v>
      </c>
    </row>
    <row r="117" spans="1:9" hidden="1" x14ac:dyDescent="0.2">
      <c r="A117" s="32" t="s">
        <v>1</v>
      </c>
      <c r="B117" s="59"/>
      <c r="C117" s="24"/>
      <c r="D117" s="24"/>
      <c r="E117" s="24"/>
      <c r="F117" s="24"/>
      <c r="G117" s="24"/>
      <c r="H117" s="25"/>
      <c r="I117" s="3">
        <f t="shared" si="77"/>
        <v>0</v>
      </c>
    </row>
    <row r="118" spans="1:9" hidden="1" x14ac:dyDescent="0.2">
      <c r="A118" s="32" t="s">
        <v>36</v>
      </c>
      <c r="B118" s="59"/>
      <c r="C118" s="24">
        <f>C120+C121+C122-C119</f>
        <v>0</v>
      </c>
      <c r="D118" s="24">
        <f t="shared" ref="D118" si="148">D120+D121+D122-D119</f>
        <v>0</v>
      </c>
      <c r="E118" s="24">
        <f t="shared" ref="E118" si="149">E120+E121+E122-E119</f>
        <v>0</v>
      </c>
      <c r="F118" s="24">
        <f t="shared" ref="F118" si="150">F120+F121+F122-F119</f>
        <v>0</v>
      </c>
      <c r="G118" s="24">
        <f t="shared" ref="G118" si="151">G120+G121+G122-G119</f>
        <v>0</v>
      </c>
      <c r="H118" s="25">
        <f t="shared" ref="H118" si="152">H120+H121+H122-H119</f>
        <v>0</v>
      </c>
      <c r="I118" s="3">
        <f t="shared" si="77"/>
        <v>0</v>
      </c>
    </row>
    <row r="119" spans="1:9" hidden="1" x14ac:dyDescent="0.2">
      <c r="A119" s="32" t="s">
        <v>37</v>
      </c>
      <c r="B119" s="59"/>
      <c r="C119" s="24"/>
      <c r="D119" s="24"/>
      <c r="E119" s="24"/>
      <c r="F119" s="24"/>
      <c r="G119" s="24"/>
      <c r="H119" s="25"/>
      <c r="I119" s="3">
        <f t="shared" si="77"/>
        <v>0</v>
      </c>
    </row>
    <row r="120" spans="1:9" hidden="1" x14ac:dyDescent="0.2">
      <c r="A120" s="20" t="s">
        <v>38</v>
      </c>
      <c r="B120" s="60" t="s">
        <v>39</v>
      </c>
      <c r="C120" s="21"/>
      <c r="D120" s="21"/>
      <c r="E120" s="21">
        <f t="shared" ref="E120:E122" si="153">C120+D120</f>
        <v>0</v>
      </c>
      <c r="F120" s="21"/>
      <c r="G120" s="21"/>
      <c r="H120" s="22"/>
      <c r="I120" s="3">
        <f t="shared" si="77"/>
        <v>0</v>
      </c>
    </row>
    <row r="121" spans="1:9" hidden="1" x14ac:dyDescent="0.2">
      <c r="A121" s="20" t="s">
        <v>40</v>
      </c>
      <c r="B121" s="60" t="s">
        <v>41</v>
      </c>
      <c r="C121" s="21"/>
      <c r="D121" s="21"/>
      <c r="E121" s="21">
        <f t="shared" si="153"/>
        <v>0</v>
      </c>
      <c r="F121" s="21"/>
      <c r="G121" s="21"/>
      <c r="H121" s="22"/>
      <c r="I121" s="3">
        <f t="shared" si="77"/>
        <v>0</v>
      </c>
    </row>
    <row r="122" spans="1:9" hidden="1" x14ac:dyDescent="0.2">
      <c r="A122" s="20" t="s">
        <v>42</v>
      </c>
      <c r="B122" s="61" t="s">
        <v>43</v>
      </c>
      <c r="C122" s="21"/>
      <c r="D122" s="21"/>
      <c r="E122" s="21">
        <f t="shared" si="153"/>
        <v>0</v>
      </c>
      <c r="F122" s="21"/>
      <c r="G122" s="21"/>
      <c r="H122" s="22"/>
      <c r="I122" s="3">
        <f t="shared" si="77"/>
        <v>0</v>
      </c>
    </row>
    <row r="123" spans="1:9" x14ac:dyDescent="0.2">
      <c r="A123" s="31" t="s">
        <v>44</v>
      </c>
      <c r="B123" s="62" t="s">
        <v>45</v>
      </c>
      <c r="C123" s="24">
        <f>SUM(C127,C128,C129)</f>
        <v>349</v>
      </c>
      <c r="D123" s="24">
        <f t="shared" ref="D123:H123" si="154">SUM(D127,D128,D129)</f>
        <v>0</v>
      </c>
      <c r="E123" s="24">
        <f t="shared" si="154"/>
        <v>349</v>
      </c>
      <c r="F123" s="24">
        <f t="shared" si="154"/>
        <v>0</v>
      </c>
      <c r="G123" s="24">
        <f t="shared" si="154"/>
        <v>0</v>
      </c>
      <c r="H123" s="25">
        <f t="shared" si="154"/>
        <v>0</v>
      </c>
      <c r="I123" s="3">
        <f t="shared" si="77"/>
        <v>349</v>
      </c>
    </row>
    <row r="124" spans="1:9" hidden="1" x14ac:dyDescent="0.2">
      <c r="A124" s="82" t="s">
        <v>1</v>
      </c>
      <c r="B124" s="62"/>
      <c r="C124" s="24"/>
      <c r="D124" s="24"/>
      <c r="E124" s="24"/>
      <c r="F124" s="24"/>
      <c r="G124" s="24"/>
      <c r="H124" s="25"/>
      <c r="I124" s="3">
        <f t="shared" si="77"/>
        <v>0</v>
      </c>
    </row>
    <row r="125" spans="1:9" x14ac:dyDescent="0.2">
      <c r="A125" s="32" t="s">
        <v>36</v>
      </c>
      <c r="B125" s="59"/>
      <c r="C125" s="24">
        <f>C127+C128+C129-C126</f>
        <v>175</v>
      </c>
      <c r="D125" s="24">
        <f t="shared" ref="D125" si="155">D127+D128+D129-D126</f>
        <v>0</v>
      </c>
      <c r="E125" s="24">
        <f t="shared" ref="E125" si="156">E127+E128+E129-E126</f>
        <v>175</v>
      </c>
      <c r="F125" s="24">
        <f t="shared" ref="F125" si="157">F127+F128+F129-F126</f>
        <v>0</v>
      </c>
      <c r="G125" s="24">
        <f t="shared" ref="G125" si="158">G127+G128+G129-G126</f>
        <v>0</v>
      </c>
      <c r="H125" s="25">
        <f t="shared" ref="H125" si="159">H127+H128+H129-H126</f>
        <v>0</v>
      </c>
      <c r="I125" s="3">
        <f t="shared" si="77"/>
        <v>175</v>
      </c>
    </row>
    <row r="126" spans="1:9" x14ac:dyDescent="0.2">
      <c r="A126" s="32" t="s">
        <v>37</v>
      </c>
      <c r="B126" s="59"/>
      <c r="C126" s="24">
        <v>174</v>
      </c>
      <c r="D126" s="24"/>
      <c r="E126" s="24">
        <f t="shared" ref="E126:E129" si="160">C126+D126</f>
        <v>174</v>
      </c>
      <c r="F126" s="24"/>
      <c r="G126" s="24"/>
      <c r="H126" s="25"/>
      <c r="I126" s="3">
        <f t="shared" si="77"/>
        <v>174</v>
      </c>
    </row>
    <row r="127" spans="1:9" x14ac:dyDescent="0.2">
      <c r="A127" s="20" t="s">
        <v>38</v>
      </c>
      <c r="B127" s="61" t="s">
        <v>46</v>
      </c>
      <c r="C127" s="21">
        <f>7+45</f>
        <v>52</v>
      </c>
      <c r="D127" s="21"/>
      <c r="E127" s="21">
        <f t="shared" si="160"/>
        <v>52</v>
      </c>
      <c r="F127" s="21"/>
      <c r="G127" s="21"/>
      <c r="H127" s="22"/>
      <c r="I127" s="3">
        <f t="shared" si="77"/>
        <v>52</v>
      </c>
    </row>
    <row r="128" spans="1:9" x14ac:dyDescent="0.2">
      <c r="A128" s="20" t="s">
        <v>40</v>
      </c>
      <c r="B128" s="61" t="s">
        <v>47</v>
      </c>
      <c r="C128" s="21">
        <v>297</v>
      </c>
      <c r="D128" s="21"/>
      <c r="E128" s="21">
        <f t="shared" si="160"/>
        <v>297</v>
      </c>
      <c r="F128" s="21"/>
      <c r="G128" s="21"/>
      <c r="H128" s="22"/>
      <c r="I128" s="3">
        <f t="shared" si="77"/>
        <v>297</v>
      </c>
    </row>
    <row r="129" spans="1:9" hidden="1" x14ac:dyDescent="0.2">
      <c r="A129" s="20" t="s">
        <v>42</v>
      </c>
      <c r="B129" s="61" t="s">
        <v>48</v>
      </c>
      <c r="C129" s="21"/>
      <c r="D129" s="21"/>
      <c r="E129" s="21">
        <f t="shared" si="160"/>
        <v>0</v>
      </c>
      <c r="F129" s="21"/>
      <c r="G129" s="21"/>
      <c r="H129" s="22"/>
      <c r="I129" s="3">
        <f t="shared" si="77"/>
        <v>0</v>
      </c>
    </row>
    <row r="130" spans="1:9" hidden="1" x14ac:dyDescent="0.2">
      <c r="A130" s="31" t="s">
        <v>49</v>
      </c>
      <c r="B130" s="63" t="s">
        <v>50</v>
      </c>
      <c r="C130" s="24">
        <f>SUM(C134,C135,C136)</f>
        <v>0</v>
      </c>
      <c r="D130" s="24">
        <f t="shared" ref="D130:H130" si="161">SUM(D134,D135,D136)</f>
        <v>0</v>
      </c>
      <c r="E130" s="24">
        <f t="shared" si="161"/>
        <v>0</v>
      </c>
      <c r="F130" s="24">
        <f t="shared" si="161"/>
        <v>0</v>
      </c>
      <c r="G130" s="24">
        <f t="shared" si="161"/>
        <v>0</v>
      </c>
      <c r="H130" s="25">
        <f t="shared" si="161"/>
        <v>0</v>
      </c>
      <c r="I130" s="3">
        <f t="shared" si="77"/>
        <v>0</v>
      </c>
    </row>
    <row r="131" spans="1:9" hidden="1" x14ac:dyDescent="0.2">
      <c r="A131" s="82" t="s">
        <v>1</v>
      </c>
      <c r="B131" s="63"/>
      <c r="C131" s="24"/>
      <c r="D131" s="24"/>
      <c r="E131" s="24"/>
      <c r="F131" s="24"/>
      <c r="G131" s="24"/>
      <c r="H131" s="25"/>
      <c r="I131" s="3">
        <f t="shared" si="77"/>
        <v>0</v>
      </c>
    </row>
    <row r="132" spans="1:9" hidden="1" x14ac:dyDescent="0.2">
      <c r="A132" s="32" t="s">
        <v>36</v>
      </c>
      <c r="B132" s="59"/>
      <c r="C132" s="24">
        <f>C134+C135+C136-C133</f>
        <v>0</v>
      </c>
      <c r="D132" s="24">
        <f t="shared" ref="D132" si="162">D134+D135+D136-D133</f>
        <v>0</v>
      </c>
      <c r="E132" s="24">
        <f t="shared" ref="E132" si="163">E134+E135+E136-E133</f>
        <v>0</v>
      </c>
      <c r="F132" s="24">
        <f t="shared" ref="F132" si="164">F134+F135+F136-F133</f>
        <v>0</v>
      </c>
      <c r="G132" s="24">
        <f t="shared" ref="G132" si="165">G134+G135+G136-G133</f>
        <v>0</v>
      </c>
      <c r="H132" s="25">
        <f t="shared" ref="H132" si="166">H134+H135+H136-H133</f>
        <v>0</v>
      </c>
      <c r="I132" s="3">
        <f t="shared" si="77"/>
        <v>0</v>
      </c>
    </row>
    <row r="133" spans="1:9" hidden="1" x14ac:dyDescent="0.2">
      <c r="A133" s="32" t="s">
        <v>37</v>
      </c>
      <c r="B133" s="59"/>
      <c r="C133" s="24"/>
      <c r="D133" s="24"/>
      <c r="E133" s="24"/>
      <c r="F133" s="24"/>
      <c r="G133" s="24"/>
      <c r="H133" s="25"/>
      <c r="I133" s="3">
        <f t="shared" si="77"/>
        <v>0</v>
      </c>
    </row>
    <row r="134" spans="1:9" hidden="1" x14ac:dyDescent="0.2">
      <c r="A134" s="20" t="s">
        <v>38</v>
      </c>
      <c r="B134" s="61" t="s">
        <v>51</v>
      </c>
      <c r="C134" s="21"/>
      <c r="D134" s="21"/>
      <c r="E134" s="21">
        <f t="shared" ref="E134:E136" si="167">C134+D134</f>
        <v>0</v>
      </c>
      <c r="F134" s="21"/>
      <c r="G134" s="21"/>
      <c r="H134" s="22"/>
      <c r="I134" s="3">
        <f t="shared" si="77"/>
        <v>0</v>
      </c>
    </row>
    <row r="135" spans="1:9" hidden="1" x14ac:dyDescent="0.2">
      <c r="A135" s="20" t="s">
        <v>40</v>
      </c>
      <c r="B135" s="61" t="s">
        <v>52</v>
      </c>
      <c r="C135" s="21"/>
      <c r="D135" s="21"/>
      <c r="E135" s="21">
        <f t="shared" si="167"/>
        <v>0</v>
      </c>
      <c r="F135" s="21"/>
      <c r="G135" s="21"/>
      <c r="H135" s="22"/>
      <c r="I135" s="3">
        <f t="shared" si="77"/>
        <v>0</v>
      </c>
    </row>
    <row r="136" spans="1:9" hidden="1" x14ac:dyDescent="0.2">
      <c r="A136" s="20" t="s">
        <v>42</v>
      </c>
      <c r="B136" s="61" t="s">
        <v>53</v>
      </c>
      <c r="C136" s="21"/>
      <c r="D136" s="21"/>
      <c r="E136" s="21">
        <f t="shared" si="167"/>
        <v>0</v>
      </c>
      <c r="F136" s="21"/>
      <c r="G136" s="21"/>
      <c r="H136" s="22"/>
      <c r="I136" s="3">
        <f t="shared" si="77"/>
        <v>0</v>
      </c>
    </row>
    <row r="137" spans="1:9" hidden="1" x14ac:dyDescent="0.2">
      <c r="A137" s="83"/>
      <c r="B137" s="95"/>
      <c r="C137" s="21"/>
      <c r="D137" s="21"/>
      <c r="E137" s="21"/>
      <c r="F137" s="21"/>
      <c r="G137" s="21"/>
      <c r="H137" s="22"/>
      <c r="I137" s="3">
        <f t="shared" si="77"/>
        <v>0</v>
      </c>
    </row>
    <row r="138" spans="1:9" hidden="1" x14ac:dyDescent="0.2">
      <c r="A138" s="26" t="s">
        <v>54</v>
      </c>
      <c r="B138" s="63" t="s">
        <v>55</v>
      </c>
      <c r="C138" s="24"/>
      <c r="D138" s="24"/>
      <c r="E138" s="24">
        <f>C138+D138</f>
        <v>0</v>
      </c>
      <c r="F138" s="24"/>
      <c r="G138" s="24"/>
      <c r="H138" s="25"/>
      <c r="I138" s="3">
        <f t="shared" si="77"/>
        <v>0</v>
      </c>
    </row>
    <row r="139" spans="1:9" hidden="1" x14ac:dyDescent="0.2">
      <c r="A139" s="83"/>
      <c r="B139" s="95"/>
      <c r="C139" s="21"/>
      <c r="D139" s="21"/>
      <c r="E139" s="21"/>
      <c r="F139" s="21"/>
      <c r="G139" s="21"/>
      <c r="H139" s="22"/>
      <c r="I139" s="3">
        <f t="shared" si="77"/>
        <v>0</v>
      </c>
    </row>
    <row r="140" spans="1:9" hidden="1" x14ac:dyDescent="0.2">
      <c r="A140" s="26" t="s">
        <v>56</v>
      </c>
      <c r="B140" s="63"/>
      <c r="C140" s="24">
        <f t="shared" ref="C140:H140" si="168">C93-C111</f>
        <v>0</v>
      </c>
      <c r="D140" s="24">
        <f t="shared" si="168"/>
        <v>0</v>
      </c>
      <c r="E140" s="24">
        <f t="shared" si="168"/>
        <v>0</v>
      </c>
      <c r="F140" s="24">
        <f t="shared" si="168"/>
        <v>0</v>
      </c>
      <c r="G140" s="24">
        <f t="shared" si="168"/>
        <v>0</v>
      </c>
      <c r="H140" s="25">
        <f t="shared" si="168"/>
        <v>0</v>
      </c>
      <c r="I140" s="3">
        <f t="shared" si="77"/>
        <v>0</v>
      </c>
    </row>
    <row r="141" spans="1:9" hidden="1" x14ac:dyDescent="0.2">
      <c r="A141" s="81"/>
      <c r="B141" s="95"/>
      <c r="C141" s="21"/>
      <c r="D141" s="21"/>
      <c r="E141" s="21"/>
      <c r="F141" s="21"/>
      <c r="G141" s="21"/>
      <c r="H141" s="22"/>
      <c r="I141" s="3">
        <f t="shared" si="77"/>
        <v>0</v>
      </c>
    </row>
    <row r="142" spans="1:9" s="6" customFormat="1" x14ac:dyDescent="0.2">
      <c r="A142" s="28" t="s">
        <v>62</v>
      </c>
      <c r="B142" s="54" t="s">
        <v>2</v>
      </c>
      <c r="C142" s="29">
        <f t="shared" ref="C142:H142" si="169">SUM(C172,C220,C269)</f>
        <v>32297</v>
      </c>
      <c r="D142" s="29">
        <f t="shared" si="169"/>
        <v>0</v>
      </c>
      <c r="E142" s="29">
        <f t="shared" si="169"/>
        <v>32297</v>
      </c>
      <c r="F142" s="29">
        <f t="shared" si="169"/>
        <v>80251</v>
      </c>
      <c r="G142" s="29">
        <f t="shared" si="169"/>
        <v>0</v>
      </c>
      <c r="H142" s="30">
        <f t="shared" si="169"/>
        <v>0</v>
      </c>
      <c r="I142" s="19">
        <f t="shared" ref="I142:I205" si="170">SUM(E142:H142)</f>
        <v>112548</v>
      </c>
    </row>
    <row r="143" spans="1:9" x14ac:dyDescent="0.2">
      <c r="A143" s="33" t="s">
        <v>80</v>
      </c>
      <c r="B143" s="64"/>
      <c r="C143" s="34">
        <f>SUM(C144,C147,C170)</f>
        <v>32297</v>
      </c>
      <c r="D143" s="34">
        <f t="shared" ref="D143" si="171">SUM(D144,D147,D170)</f>
        <v>0</v>
      </c>
      <c r="E143" s="34">
        <f t="shared" ref="E143" si="172">SUM(E144,E147,E170)</f>
        <v>32297</v>
      </c>
      <c r="F143" s="34">
        <f t="shared" ref="F143" si="173">SUM(F144,F147,F170)</f>
        <v>80251</v>
      </c>
      <c r="G143" s="34">
        <f t="shared" ref="G143" si="174">SUM(G144,G147,G170)</f>
        <v>0</v>
      </c>
      <c r="H143" s="35">
        <f t="shared" ref="H143" si="175">SUM(H144,H147,H170)</f>
        <v>0</v>
      </c>
      <c r="I143" s="3">
        <f t="shared" si="170"/>
        <v>112548</v>
      </c>
    </row>
    <row r="144" spans="1:9" x14ac:dyDescent="0.2">
      <c r="A144" s="31" t="s">
        <v>30</v>
      </c>
      <c r="B144" s="55">
        <v>20</v>
      </c>
      <c r="C144" s="24">
        <f>SUM(C145)</f>
        <v>4</v>
      </c>
      <c r="D144" s="24">
        <f t="shared" ref="D144" si="176">SUM(D145)</f>
        <v>0</v>
      </c>
      <c r="E144" s="24">
        <f t="shared" ref="E144" si="177">SUM(E145)</f>
        <v>4</v>
      </c>
      <c r="F144" s="24">
        <f t="shared" ref="F144" si="178">SUM(F145)</f>
        <v>0</v>
      </c>
      <c r="G144" s="24">
        <f t="shared" ref="G144" si="179">SUM(G145)</f>
        <v>0</v>
      </c>
      <c r="H144" s="25">
        <f t="shared" ref="H144" si="180">SUM(H145)</f>
        <v>0</v>
      </c>
      <c r="I144" s="3">
        <f t="shared" si="170"/>
        <v>4</v>
      </c>
    </row>
    <row r="145" spans="1:9" x14ac:dyDescent="0.2">
      <c r="A145" s="27" t="s">
        <v>31</v>
      </c>
      <c r="B145" s="56" t="s">
        <v>32</v>
      </c>
      <c r="C145" s="21">
        <f>SUM(C192,C240,C289)</f>
        <v>4</v>
      </c>
      <c r="D145" s="21">
        <f>SUM(D192,D240,D289)</f>
        <v>0</v>
      </c>
      <c r="E145" s="21">
        <f>C145+D145</f>
        <v>4</v>
      </c>
      <c r="F145" s="21">
        <f>SUM(F192,F240,F289)</f>
        <v>0</v>
      </c>
      <c r="G145" s="21">
        <f>SUM(G192,G240,G289)</f>
        <v>0</v>
      </c>
      <c r="H145" s="22">
        <f>SUM(H192,H240,H289)</f>
        <v>0</v>
      </c>
      <c r="I145" s="3">
        <f t="shared" si="170"/>
        <v>4</v>
      </c>
    </row>
    <row r="146" spans="1:9" hidden="1" x14ac:dyDescent="0.2">
      <c r="A146" s="27"/>
      <c r="B146" s="51"/>
      <c r="C146" s="21"/>
      <c r="D146" s="21"/>
      <c r="E146" s="21"/>
      <c r="F146" s="21"/>
      <c r="G146" s="21"/>
      <c r="H146" s="22"/>
      <c r="I146" s="3">
        <f t="shared" si="170"/>
        <v>0</v>
      </c>
    </row>
    <row r="147" spans="1:9" ht="25.5" x14ac:dyDescent="0.2">
      <c r="A147" s="31" t="s">
        <v>33</v>
      </c>
      <c r="B147" s="57">
        <v>58</v>
      </c>
      <c r="C147" s="24">
        <f>SUM(C148,C155,C162)</f>
        <v>32293</v>
      </c>
      <c r="D147" s="24">
        <f t="shared" ref="D147" si="181">SUM(D148,D155,D162)</f>
        <v>0</v>
      </c>
      <c r="E147" s="24">
        <f t="shared" ref="E147" si="182">SUM(E148,E155,E162)</f>
        <v>32293</v>
      </c>
      <c r="F147" s="24">
        <f t="shared" ref="F147" si="183">SUM(F148,F155,F162)</f>
        <v>80251</v>
      </c>
      <c r="G147" s="24">
        <f t="shared" ref="G147" si="184">SUM(G148,G155,G162)</f>
        <v>0</v>
      </c>
      <c r="H147" s="25">
        <f t="shared" ref="H147" si="185">SUM(H148,H155,H162)</f>
        <v>0</v>
      </c>
      <c r="I147" s="3">
        <f t="shared" si="170"/>
        <v>112544</v>
      </c>
    </row>
    <row r="148" spans="1:9" x14ac:dyDescent="0.2">
      <c r="A148" s="31" t="s">
        <v>34</v>
      </c>
      <c r="B148" s="58" t="s">
        <v>35</v>
      </c>
      <c r="C148" s="24">
        <f>SUM(C152,C153,C154)</f>
        <v>32293</v>
      </c>
      <c r="D148" s="24">
        <f t="shared" ref="D148:H148" si="186">SUM(D152,D153,D154)</f>
        <v>0</v>
      </c>
      <c r="E148" s="24">
        <f t="shared" si="186"/>
        <v>32293</v>
      </c>
      <c r="F148" s="24">
        <f t="shared" si="186"/>
        <v>80251</v>
      </c>
      <c r="G148" s="24">
        <f t="shared" si="186"/>
        <v>0</v>
      </c>
      <c r="H148" s="25">
        <f t="shared" si="186"/>
        <v>0</v>
      </c>
      <c r="I148" s="3">
        <f t="shared" si="170"/>
        <v>112544</v>
      </c>
    </row>
    <row r="149" spans="1:9" hidden="1" x14ac:dyDescent="0.2">
      <c r="A149" s="32" t="s">
        <v>1</v>
      </c>
      <c r="B149" s="59"/>
      <c r="C149" s="24"/>
      <c r="D149" s="24"/>
      <c r="E149" s="24"/>
      <c r="F149" s="24"/>
      <c r="G149" s="24"/>
      <c r="H149" s="25"/>
      <c r="I149" s="3">
        <f t="shared" si="170"/>
        <v>0</v>
      </c>
    </row>
    <row r="150" spans="1:9" x14ac:dyDescent="0.2">
      <c r="A150" s="32" t="s">
        <v>36</v>
      </c>
      <c r="B150" s="59"/>
      <c r="C150" s="24">
        <f>C152+C153+C154-C151</f>
        <v>189</v>
      </c>
      <c r="D150" s="24">
        <f t="shared" ref="D150" si="187">D152+D153+D154-D151</f>
        <v>0</v>
      </c>
      <c r="E150" s="24">
        <f t="shared" ref="E150" si="188">E152+E153+E154-E151</f>
        <v>189</v>
      </c>
      <c r="F150" s="24">
        <f t="shared" ref="F150" si="189">F152+F153+F154-F151</f>
        <v>0</v>
      </c>
      <c r="G150" s="24">
        <f t="shared" ref="G150" si="190">G152+G153+G154-G151</f>
        <v>0</v>
      </c>
      <c r="H150" s="25">
        <f t="shared" ref="H150" si="191">H152+H153+H154-H151</f>
        <v>0</v>
      </c>
      <c r="I150" s="3">
        <f t="shared" si="170"/>
        <v>189</v>
      </c>
    </row>
    <row r="151" spans="1:9" x14ac:dyDescent="0.2">
      <c r="A151" s="32" t="s">
        <v>37</v>
      </c>
      <c r="B151" s="59"/>
      <c r="C151" s="24">
        <f t="shared" ref="C151:H151" si="192">SUM(C198,C246,C295)</f>
        <v>32104</v>
      </c>
      <c r="D151" s="24">
        <f t="shared" si="192"/>
        <v>0</v>
      </c>
      <c r="E151" s="24">
        <f t="shared" si="192"/>
        <v>32104</v>
      </c>
      <c r="F151" s="24">
        <f t="shared" si="192"/>
        <v>80251</v>
      </c>
      <c r="G151" s="24">
        <f t="shared" si="192"/>
        <v>0</v>
      </c>
      <c r="H151" s="25">
        <f t="shared" si="192"/>
        <v>0</v>
      </c>
      <c r="I151" s="3">
        <f t="shared" si="170"/>
        <v>112355</v>
      </c>
    </row>
    <row r="152" spans="1:9" x14ac:dyDescent="0.2">
      <c r="A152" s="20" t="s">
        <v>38</v>
      </c>
      <c r="B152" s="60" t="s">
        <v>39</v>
      </c>
      <c r="C152" s="21">
        <f t="shared" ref="C152:D154" si="193">SUM(C199,C247,C296)</f>
        <v>16851</v>
      </c>
      <c r="D152" s="21">
        <f t="shared" si="193"/>
        <v>0</v>
      </c>
      <c r="E152" s="21">
        <f t="shared" ref="E152:E154" si="194">C152+D152</f>
        <v>16851</v>
      </c>
      <c r="F152" s="21">
        <f t="shared" ref="F152:H154" si="195">SUM(F199,F247,F296)</f>
        <v>42700.3</v>
      </c>
      <c r="G152" s="21">
        <f t="shared" si="195"/>
        <v>0</v>
      </c>
      <c r="H152" s="22">
        <f t="shared" si="195"/>
        <v>0</v>
      </c>
      <c r="I152" s="3">
        <f t="shared" si="170"/>
        <v>59551.3</v>
      </c>
    </row>
    <row r="153" spans="1:9" x14ac:dyDescent="0.2">
      <c r="A153" s="20" t="s">
        <v>40</v>
      </c>
      <c r="B153" s="60" t="s">
        <v>41</v>
      </c>
      <c r="C153" s="21">
        <f t="shared" si="193"/>
        <v>15342</v>
      </c>
      <c r="D153" s="21">
        <f t="shared" si="193"/>
        <v>0</v>
      </c>
      <c r="E153" s="21">
        <f t="shared" si="194"/>
        <v>15342</v>
      </c>
      <c r="F153" s="21">
        <f t="shared" si="195"/>
        <v>32640.7</v>
      </c>
      <c r="G153" s="21">
        <f t="shared" si="195"/>
        <v>0</v>
      </c>
      <c r="H153" s="22">
        <f t="shared" si="195"/>
        <v>0</v>
      </c>
      <c r="I153" s="3">
        <f t="shared" si="170"/>
        <v>47982.7</v>
      </c>
    </row>
    <row r="154" spans="1:9" x14ac:dyDescent="0.2">
      <c r="A154" s="20" t="s">
        <v>42</v>
      </c>
      <c r="B154" s="61" t="s">
        <v>43</v>
      </c>
      <c r="C154" s="21">
        <f t="shared" si="193"/>
        <v>100</v>
      </c>
      <c r="D154" s="21">
        <f t="shared" si="193"/>
        <v>0</v>
      </c>
      <c r="E154" s="21">
        <f t="shared" si="194"/>
        <v>100</v>
      </c>
      <c r="F154" s="21">
        <f t="shared" si="195"/>
        <v>4910</v>
      </c>
      <c r="G154" s="21">
        <f t="shared" si="195"/>
        <v>0</v>
      </c>
      <c r="H154" s="22">
        <f t="shared" si="195"/>
        <v>0</v>
      </c>
      <c r="I154" s="3">
        <f t="shared" si="170"/>
        <v>5010</v>
      </c>
    </row>
    <row r="155" spans="1:9" hidden="1" x14ac:dyDescent="0.2">
      <c r="A155" s="31" t="s">
        <v>44</v>
      </c>
      <c r="B155" s="62" t="s">
        <v>45</v>
      </c>
      <c r="C155" s="24">
        <f>SUM(C159,C160,C161)</f>
        <v>0</v>
      </c>
      <c r="D155" s="24">
        <f t="shared" ref="D155:H155" si="196">SUM(D159,D160,D161)</f>
        <v>0</v>
      </c>
      <c r="E155" s="24">
        <f t="shared" si="196"/>
        <v>0</v>
      </c>
      <c r="F155" s="24">
        <f t="shared" si="196"/>
        <v>0</v>
      </c>
      <c r="G155" s="24">
        <f t="shared" si="196"/>
        <v>0</v>
      </c>
      <c r="H155" s="25">
        <f t="shared" si="196"/>
        <v>0</v>
      </c>
      <c r="I155" s="3">
        <f t="shared" si="170"/>
        <v>0</v>
      </c>
    </row>
    <row r="156" spans="1:9" hidden="1" x14ac:dyDescent="0.2">
      <c r="A156" s="82" t="s">
        <v>1</v>
      </c>
      <c r="B156" s="62"/>
      <c r="C156" s="24"/>
      <c r="D156" s="24"/>
      <c r="E156" s="24"/>
      <c r="F156" s="24"/>
      <c r="G156" s="24"/>
      <c r="H156" s="25"/>
      <c r="I156" s="3">
        <f t="shared" si="170"/>
        <v>0</v>
      </c>
    </row>
    <row r="157" spans="1:9" hidden="1" x14ac:dyDescent="0.2">
      <c r="A157" s="32" t="s">
        <v>36</v>
      </c>
      <c r="B157" s="59"/>
      <c r="C157" s="24">
        <f>C159+C160+C161-C158</f>
        <v>0</v>
      </c>
      <c r="D157" s="24">
        <f t="shared" ref="D157" si="197">D159+D160+D161-D158</f>
        <v>0</v>
      </c>
      <c r="E157" s="24">
        <f t="shared" ref="E157" si="198">E159+E160+E161-E158</f>
        <v>0</v>
      </c>
      <c r="F157" s="24">
        <f t="shared" ref="F157" si="199">F159+F160+F161-F158</f>
        <v>0</v>
      </c>
      <c r="G157" s="24">
        <f t="shared" ref="G157" si="200">G159+G160+G161-G158</f>
        <v>0</v>
      </c>
      <c r="H157" s="25">
        <f t="shared" ref="H157" si="201">H159+H160+H161-H158</f>
        <v>0</v>
      </c>
      <c r="I157" s="3">
        <f t="shared" si="170"/>
        <v>0</v>
      </c>
    </row>
    <row r="158" spans="1:9" hidden="1" x14ac:dyDescent="0.2">
      <c r="A158" s="32" t="s">
        <v>37</v>
      </c>
      <c r="B158" s="59"/>
      <c r="C158" s="24">
        <f t="shared" ref="C158:H158" si="202">SUM(C205,C253,C302)</f>
        <v>0</v>
      </c>
      <c r="D158" s="24">
        <f t="shared" si="202"/>
        <v>0</v>
      </c>
      <c r="E158" s="24">
        <f t="shared" si="202"/>
        <v>0</v>
      </c>
      <c r="F158" s="24">
        <f t="shared" si="202"/>
        <v>0</v>
      </c>
      <c r="G158" s="24">
        <f t="shared" si="202"/>
        <v>0</v>
      </c>
      <c r="H158" s="25">
        <f t="shared" si="202"/>
        <v>0</v>
      </c>
      <c r="I158" s="3">
        <f t="shared" si="170"/>
        <v>0</v>
      </c>
    </row>
    <row r="159" spans="1:9" hidden="1" x14ac:dyDescent="0.2">
      <c r="A159" s="20" t="s">
        <v>38</v>
      </c>
      <c r="B159" s="61" t="s">
        <v>46</v>
      </c>
      <c r="C159" s="21">
        <f t="shared" ref="C159:D161" si="203">SUM(C206,C254,C303)</f>
        <v>0</v>
      </c>
      <c r="D159" s="21">
        <f t="shared" si="203"/>
        <v>0</v>
      </c>
      <c r="E159" s="21">
        <f t="shared" ref="E159:E161" si="204">C159+D159</f>
        <v>0</v>
      </c>
      <c r="F159" s="21">
        <f t="shared" ref="F159:H161" si="205">SUM(F206,F254,F303)</f>
        <v>0</v>
      </c>
      <c r="G159" s="21">
        <f t="shared" si="205"/>
        <v>0</v>
      </c>
      <c r="H159" s="22">
        <f t="shared" si="205"/>
        <v>0</v>
      </c>
      <c r="I159" s="3">
        <f t="shared" si="170"/>
        <v>0</v>
      </c>
    </row>
    <row r="160" spans="1:9" hidden="1" x14ac:dyDescent="0.2">
      <c r="A160" s="20" t="s">
        <v>40</v>
      </c>
      <c r="B160" s="61" t="s">
        <v>47</v>
      </c>
      <c r="C160" s="21">
        <f t="shared" si="203"/>
        <v>0</v>
      </c>
      <c r="D160" s="21">
        <f t="shared" si="203"/>
        <v>0</v>
      </c>
      <c r="E160" s="21">
        <f t="shared" si="204"/>
        <v>0</v>
      </c>
      <c r="F160" s="21">
        <f t="shared" si="205"/>
        <v>0</v>
      </c>
      <c r="G160" s="21">
        <f t="shared" si="205"/>
        <v>0</v>
      </c>
      <c r="H160" s="22">
        <f t="shared" si="205"/>
        <v>0</v>
      </c>
      <c r="I160" s="3">
        <f t="shared" si="170"/>
        <v>0</v>
      </c>
    </row>
    <row r="161" spans="1:12" hidden="1" x14ac:dyDescent="0.2">
      <c r="A161" s="20" t="s">
        <v>42</v>
      </c>
      <c r="B161" s="61" t="s">
        <v>48</v>
      </c>
      <c r="C161" s="21">
        <f t="shared" si="203"/>
        <v>0</v>
      </c>
      <c r="D161" s="21">
        <f t="shared" si="203"/>
        <v>0</v>
      </c>
      <c r="E161" s="21">
        <f t="shared" si="204"/>
        <v>0</v>
      </c>
      <c r="F161" s="21">
        <f t="shared" si="205"/>
        <v>0</v>
      </c>
      <c r="G161" s="21">
        <f t="shared" si="205"/>
        <v>0</v>
      </c>
      <c r="H161" s="22">
        <f t="shared" si="205"/>
        <v>0</v>
      </c>
      <c r="I161" s="3">
        <f t="shared" si="170"/>
        <v>0</v>
      </c>
    </row>
    <row r="162" spans="1:12" hidden="1" x14ac:dyDescent="0.2">
      <c r="A162" s="31" t="s">
        <v>49</v>
      </c>
      <c r="B162" s="63" t="s">
        <v>50</v>
      </c>
      <c r="C162" s="24">
        <f>SUM(C166,C167,C168)</f>
        <v>0</v>
      </c>
      <c r="D162" s="24">
        <f t="shared" ref="D162:H162" si="206">SUM(D166,D167,D168)</f>
        <v>0</v>
      </c>
      <c r="E162" s="24">
        <f t="shared" si="206"/>
        <v>0</v>
      </c>
      <c r="F162" s="24">
        <f t="shared" si="206"/>
        <v>0</v>
      </c>
      <c r="G162" s="24">
        <f t="shared" si="206"/>
        <v>0</v>
      </c>
      <c r="H162" s="25">
        <f t="shared" si="206"/>
        <v>0</v>
      </c>
      <c r="I162" s="3">
        <f t="shared" si="170"/>
        <v>0</v>
      </c>
    </row>
    <row r="163" spans="1:12" hidden="1" x14ac:dyDescent="0.2">
      <c r="A163" s="82" t="s">
        <v>1</v>
      </c>
      <c r="B163" s="63"/>
      <c r="C163" s="24"/>
      <c r="D163" s="24"/>
      <c r="E163" s="24"/>
      <c r="F163" s="24"/>
      <c r="G163" s="24"/>
      <c r="H163" s="25"/>
      <c r="I163" s="3">
        <f t="shared" si="170"/>
        <v>0</v>
      </c>
    </row>
    <row r="164" spans="1:12" hidden="1" x14ac:dyDescent="0.2">
      <c r="A164" s="32" t="s">
        <v>36</v>
      </c>
      <c r="B164" s="59"/>
      <c r="C164" s="24">
        <f>C166+C167+C168-C165</f>
        <v>0</v>
      </c>
      <c r="D164" s="24">
        <f t="shared" ref="D164" si="207">D166+D167+D168-D165</f>
        <v>0</v>
      </c>
      <c r="E164" s="24">
        <f t="shared" ref="E164" si="208">E166+E167+E168-E165</f>
        <v>0</v>
      </c>
      <c r="F164" s="24">
        <f t="shared" ref="F164" si="209">F166+F167+F168-F165</f>
        <v>0</v>
      </c>
      <c r="G164" s="24">
        <f t="shared" ref="G164" si="210">G166+G167+G168-G165</f>
        <v>0</v>
      </c>
      <c r="H164" s="25">
        <f t="shared" ref="H164" si="211">H166+H167+H168-H165</f>
        <v>0</v>
      </c>
      <c r="I164" s="3">
        <f t="shared" si="170"/>
        <v>0</v>
      </c>
    </row>
    <row r="165" spans="1:12" hidden="1" x14ac:dyDescent="0.2">
      <c r="A165" s="32" t="s">
        <v>37</v>
      </c>
      <c r="B165" s="59"/>
      <c r="C165" s="24">
        <f t="shared" ref="C165:H165" si="212">SUM(C212,C260,C309)</f>
        <v>0</v>
      </c>
      <c r="D165" s="24">
        <f t="shared" si="212"/>
        <v>0</v>
      </c>
      <c r="E165" s="24">
        <f t="shared" si="212"/>
        <v>0</v>
      </c>
      <c r="F165" s="24">
        <f t="shared" si="212"/>
        <v>0</v>
      </c>
      <c r="G165" s="24">
        <f t="shared" si="212"/>
        <v>0</v>
      </c>
      <c r="H165" s="25">
        <f t="shared" si="212"/>
        <v>0</v>
      </c>
      <c r="I165" s="3">
        <f t="shared" si="170"/>
        <v>0</v>
      </c>
    </row>
    <row r="166" spans="1:12" hidden="1" x14ac:dyDescent="0.2">
      <c r="A166" s="20" t="s">
        <v>38</v>
      </c>
      <c r="B166" s="61" t="s">
        <v>51</v>
      </c>
      <c r="C166" s="21">
        <f t="shared" ref="C166:D168" si="213">SUM(C213,C261,C310)</f>
        <v>0</v>
      </c>
      <c r="D166" s="21">
        <f t="shared" si="213"/>
        <v>0</v>
      </c>
      <c r="E166" s="21">
        <f t="shared" ref="E166:E168" si="214">C166+D166</f>
        <v>0</v>
      </c>
      <c r="F166" s="21">
        <f t="shared" ref="F166:H168" si="215">SUM(F213,F261,F310)</f>
        <v>0</v>
      </c>
      <c r="G166" s="21">
        <f t="shared" si="215"/>
        <v>0</v>
      </c>
      <c r="H166" s="22">
        <f t="shared" si="215"/>
        <v>0</v>
      </c>
      <c r="I166" s="3">
        <f t="shared" si="170"/>
        <v>0</v>
      </c>
    </row>
    <row r="167" spans="1:12" hidden="1" x14ac:dyDescent="0.2">
      <c r="A167" s="20" t="s">
        <v>40</v>
      </c>
      <c r="B167" s="61" t="s">
        <v>52</v>
      </c>
      <c r="C167" s="21">
        <f t="shared" si="213"/>
        <v>0</v>
      </c>
      <c r="D167" s="21">
        <f t="shared" si="213"/>
        <v>0</v>
      </c>
      <c r="E167" s="21">
        <f t="shared" si="214"/>
        <v>0</v>
      </c>
      <c r="F167" s="21">
        <f t="shared" si="215"/>
        <v>0</v>
      </c>
      <c r="G167" s="21">
        <f t="shared" si="215"/>
        <v>0</v>
      </c>
      <c r="H167" s="22">
        <f t="shared" si="215"/>
        <v>0</v>
      </c>
      <c r="I167" s="3">
        <f t="shared" si="170"/>
        <v>0</v>
      </c>
    </row>
    <row r="168" spans="1:12" hidden="1" x14ac:dyDescent="0.2">
      <c r="A168" s="20" t="s">
        <v>42</v>
      </c>
      <c r="B168" s="61" t="s">
        <v>53</v>
      </c>
      <c r="C168" s="21">
        <f t="shared" si="213"/>
        <v>0</v>
      </c>
      <c r="D168" s="21">
        <f t="shared" si="213"/>
        <v>0</v>
      </c>
      <c r="E168" s="21">
        <f t="shared" si="214"/>
        <v>0</v>
      </c>
      <c r="F168" s="21">
        <f t="shared" si="215"/>
        <v>0</v>
      </c>
      <c r="G168" s="21">
        <f t="shared" si="215"/>
        <v>0</v>
      </c>
      <c r="H168" s="22">
        <f t="shared" si="215"/>
        <v>0</v>
      </c>
      <c r="I168" s="3">
        <f t="shared" si="170"/>
        <v>0</v>
      </c>
    </row>
    <row r="169" spans="1:12" hidden="1" x14ac:dyDescent="0.2">
      <c r="A169" s="83"/>
      <c r="B169" s="95"/>
      <c r="C169" s="21"/>
      <c r="D169" s="21"/>
      <c r="E169" s="21"/>
      <c r="F169" s="21"/>
      <c r="G169" s="21"/>
      <c r="H169" s="22"/>
      <c r="I169" s="3">
        <f t="shared" si="170"/>
        <v>0</v>
      </c>
    </row>
    <row r="170" spans="1:12" hidden="1" x14ac:dyDescent="0.2">
      <c r="A170" s="26" t="s">
        <v>54</v>
      </c>
      <c r="B170" s="63" t="s">
        <v>55</v>
      </c>
      <c r="C170" s="24">
        <f>SUM(C217,C265,C314)</f>
        <v>0</v>
      </c>
      <c r="D170" s="24">
        <f>SUM(D217,D265,D314)</f>
        <v>0</v>
      </c>
      <c r="E170" s="24">
        <f>C170+D170</f>
        <v>0</v>
      </c>
      <c r="F170" s="24">
        <f>SUM(F217,F265,F314)</f>
        <v>0</v>
      </c>
      <c r="G170" s="24">
        <f>SUM(G217,G265,G314)</f>
        <v>0</v>
      </c>
      <c r="H170" s="25">
        <f>SUM(H217,H265,H314)</f>
        <v>0</v>
      </c>
      <c r="I170" s="3">
        <f t="shared" si="170"/>
        <v>0</v>
      </c>
    </row>
    <row r="171" spans="1:12" hidden="1" x14ac:dyDescent="0.2">
      <c r="A171" s="81"/>
      <c r="B171" s="95"/>
      <c r="C171" s="21"/>
      <c r="D171" s="21"/>
      <c r="E171" s="21"/>
      <c r="F171" s="21"/>
      <c r="G171" s="21"/>
      <c r="H171" s="22"/>
      <c r="I171" s="3">
        <f t="shared" si="170"/>
        <v>0</v>
      </c>
    </row>
    <row r="172" spans="1:12" s="6" customFormat="1" ht="25.5" x14ac:dyDescent="0.2">
      <c r="A172" s="77" t="s">
        <v>63</v>
      </c>
      <c r="B172" s="78"/>
      <c r="C172" s="79">
        <f>C173</f>
        <v>26660</v>
      </c>
      <c r="D172" s="79">
        <f t="shared" ref="D172:H172" si="216">D173</f>
        <v>0</v>
      </c>
      <c r="E172" s="79">
        <f t="shared" si="216"/>
        <v>26660</v>
      </c>
      <c r="F172" s="79">
        <f t="shared" si="216"/>
        <v>74190</v>
      </c>
      <c r="G172" s="79">
        <f t="shared" si="216"/>
        <v>0</v>
      </c>
      <c r="H172" s="80">
        <f t="shared" si="216"/>
        <v>0</v>
      </c>
      <c r="I172" s="19">
        <f t="shared" si="170"/>
        <v>100850</v>
      </c>
    </row>
    <row r="173" spans="1:12" s="40" customFormat="1" x14ac:dyDescent="0.2">
      <c r="A173" s="36" t="s">
        <v>61</v>
      </c>
      <c r="B173" s="65"/>
      <c r="C173" s="37">
        <f t="shared" ref="C173:H173" si="217">SUM(C174,C175,C176,C177)</f>
        <v>26660</v>
      </c>
      <c r="D173" s="37">
        <f t="shared" si="217"/>
        <v>0</v>
      </c>
      <c r="E173" s="37">
        <f t="shared" si="217"/>
        <v>26660</v>
      </c>
      <c r="F173" s="37">
        <f t="shared" si="217"/>
        <v>74190</v>
      </c>
      <c r="G173" s="37">
        <f t="shared" si="217"/>
        <v>0</v>
      </c>
      <c r="H173" s="38">
        <f t="shared" si="217"/>
        <v>0</v>
      </c>
      <c r="I173" s="39">
        <f t="shared" si="170"/>
        <v>100850</v>
      </c>
    </row>
    <row r="174" spans="1:12" x14ac:dyDescent="0.2">
      <c r="A174" s="20" t="s">
        <v>6</v>
      </c>
      <c r="B174" s="48"/>
      <c r="C174" s="21">
        <v>6072.9</v>
      </c>
      <c r="D174" s="21"/>
      <c r="E174" s="21">
        <f>SUM(C174,D174)</f>
        <v>6072.9</v>
      </c>
      <c r="F174" s="21">
        <f>ROUND(74190*K174,)</f>
        <v>37488</v>
      </c>
      <c r="G174" s="21"/>
      <c r="H174" s="22"/>
      <c r="I174" s="3">
        <f t="shared" si="170"/>
        <v>43560.9</v>
      </c>
      <c r="K174" s="2">
        <v>0.50529999999999997</v>
      </c>
    </row>
    <row r="175" spans="1:12" hidden="1" x14ac:dyDescent="0.2">
      <c r="A175" s="20" t="s">
        <v>7</v>
      </c>
      <c r="B175" s="94"/>
      <c r="C175" s="21"/>
      <c r="D175" s="21"/>
      <c r="E175" s="21">
        <f t="shared" ref="E175:E176" si="218">SUM(C175,D175)</f>
        <v>0</v>
      </c>
      <c r="F175" s="21"/>
      <c r="G175" s="21"/>
      <c r="H175" s="22"/>
      <c r="I175" s="3">
        <f t="shared" si="170"/>
        <v>0</v>
      </c>
    </row>
    <row r="176" spans="1:12" ht="38.25" x14ac:dyDescent="0.2">
      <c r="A176" s="20" t="s">
        <v>8</v>
      </c>
      <c r="B176" s="48">
        <v>420269</v>
      </c>
      <c r="C176" s="21">
        <f>ROUND((26658-6070.9)*L176,)</f>
        <v>2730</v>
      </c>
      <c r="D176" s="21"/>
      <c r="E176" s="21">
        <f t="shared" si="218"/>
        <v>2730</v>
      </c>
      <c r="F176" s="21">
        <f>ROUND(74190*K176,)</f>
        <v>4867</v>
      </c>
      <c r="G176" s="21"/>
      <c r="H176" s="22"/>
      <c r="I176" s="3">
        <f t="shared" si="170"/>
        <v>7597</v>
      </c>
      <c r="K176" s="2">
        <v>6.5600000000000006E-2</v>
      </c>
      <c r="L176" s="2">
        <f>K176/(K176+K178)</f>
        <v>0.13260561956741462</v>
      </c>
    </row>
    <row r="177" spans="1:12" ht="25.5" x14ac:dyDescent="0.2">
      <c r="A177" s="23" t="s">
        <v>9</v>
      </c>
      <c r="B177" s="49" t="s">
        <v>10</v>
      </c>
      <c r="C177" s="24">
        <f>SUM(C178,C182,C186)</f>
        <v>17857.099999999999</v>
      </c>
      <c r="D177" s="24">
        <f t="shared" ref="D177" si="219">SUM(D178,D182,D186)</f>
        <v>0</v>
      </c>
      <c r="E177" s="24">
        <f t="shared" ref="E177" si="220">SUM(E178,E182,E186)</f>
        <v>17857.099999999999</v>
      </c>
      <c r="F177" s="24">
        <f t="shared" ref="F177" si="221">SUM(F178,F182,F186)</f>
        <v>31835</v>
      </c>
      <c r="G177" s="24">
        <f t="shared" ref="G177" si="222">SUM(G178,G182,G186)</f>
        <v>0</v>
      </c>
      <c r="H177" s="25">
        <f t="shared" ref="H177" si="223">SUM(H178,H182,H186)</f>
        <v>0</v>
      </c>
      <c r="I177" s="3">
        <f t="shared" si="170"/>
        <v>49692.1</v>
      </c>
    </row>
    <row r="178" spans="1:12" x14ac:dyDescent="0.2">
      <c r="A178" s="26" t="s">
        <v>11</v>
      </c>
      <c r="B178" s="50" t="s">
        <v>12</v>
      </c>
      <c r="C178" s="24">
        <f>SUM(C179:C181)</f>
        <v>17857.099999999999</v>
      </c>
      <c r="D178" s="24">
        <f t="shared" ref="D178" si="224">SUM(D179:D181)</f>
        <v>0</v>
      </c>
      <c r="E178" s="24">
        <f t="shared" ref="E178" si="225">SUM(E179:E181)</f>
        <v>17857.099999999999</v>
      </c>
      <c r="F178" s="24">
        <f t="shared" ref="F178" si="226">SUM(F179:F181)</f>
        <v>31835</v>
      </c>
      <c r="G178" s="24">
        <f t="shared" ref="G178" si="227">SUM(G179:G181)</f>
        <v>0</v>
      </c>
      <c r="H178" s="25">
        <f t="shared" ref="H178" si="228">SUM(H179:H181)</f>
        <v>0</v>
      </c>
      <c r="I178" s="3">
        <f t="shared" si="170"/>
        <v>49692.1</v>
      </c>
      <c r="K178" s="2">
        <v>0.42909999999999998</v>
      </c>
      <c r="L178" s="2">
        <f>K178/(K176+K178)</f>
        <v>0.86739438043258543</v>
      </c>
    </row>
    <row r="179" spans="1:12" x14ac:dyDescent="0.2">
      <c r="A179" s="27" t="s">
        <v>13</v>
      </c>
      <c r="B179" s="51" t="s">
        <v>14</v>
      </c>
      <c r="C179" s="21">
        <f>ROUND((26658-6070.9)*L178,)+0.1</f>
        <v>17857.099999999999</v>
      </c>
      <c r="D179" s="21"/>
      <c r="E179" s="21">
        <f t="shared" ref="E179:E181" si="229">SUM(C179,D179)</f>
        <v>17857.099999999999</v>
      </c>
      <c r="F179" s="21">
        <f>ROUND(74190*K178,)</f>
        <v>31835</v>
      </c>
      <c r="G179" s="21"/>
      <c r="H179" s="22"/>
      <c r="I179" s="3">
        <f t="shared" si="170"/>
        <v>49692.1</v>
      </c>
    </row>
    <row r="180" spans="1:12" hidden="1" x14ac:dyDescent="0.2">
      <c r="A180" s="27" t="s">
        <v>15</v>
      </c>
      <c r="B180" s="52" t="s">
        <v>16</v>
      </c>
      <c r="C180" s="21"/>
      <c r="D180" s="21"/>
      <c r="E180" s="21">
        <f t="shared" si="229"/>
        <v>0</v>
      </c>
      <c r="F180" s="21"/>
      <c r="G180" s="21"/>
      <c r="H180" s="22"/>
      <c r="I180" s="3">
        <f t="shared" si="170"/>
        <v>0</v>
      </c>
    </row>
    <row r="181" spans="1:12" hidden="1" x14ac:dyDescent="0.2">
      <c r="A181" s="27" t="s">
        <v>17</v>
      </c>
      <c r="B181" s="52" t="s">
        <v>18</v>
      </c>
      <c r="C181" s="21"/>
      <c r="D181" s="21"/>
      <c r="E181" s="21">
        <f t="shared" si="229"/>
        <v>0</v>
      </c>
      <c r="F181" s="21"/>
      <c r="G181" s="21"/>
      <c r="H181" s="22"/>
      <c r="I181" s="3">
        <f t="shared" si="170"/>
        <v>0</v>
      </c>
    </row>
    <row r="182" spans="1:12" hidden="1" x14ac:dyDescent="0.2">
      <c r="A182" s="26" t="s">
        <v>19</v>
      </c>
      <c r="B182" s="53" t="s">
        <v>20</v>
      </c>
      <c r="C182" s="24">
        <f>SUM(C183:C185)</f>
        <v>0</v>
      </c>
      <c r="D182" s="24">
        <f t="shared" ref="D182" si="230">SUM(D183:D185)</f>
        <v>0</v>
      </c>
      <c r="E182" s="24">
        <f t="shared" ref="E182" si="231">SUM(E183:E185)</f>
        <v>0</v>
      </c>
      <c r="F182" s="24">
        <f t="shared" ref="F182" si="232">SUM(F183:F185)</f>
        <v>0</v>
      </c>
      <c r="G182" s="24">
        <f t="shared" ref="G182" si="233">SUM(G183:G185)</f>
        <v>0</v>
      </c>
      <c r="H182" s="25">
        <f t="shared" ref="H182" si="234">SUM(H183:H185)</f>
        <v>0</v>
      </c>
      <c r="I182" s="3">
        <f t="shared" si="170"/>
        <v>0</v>
      </c>
    </row>
    <row r="183" spans="1:12" hidden="1" x14ac:dyDescent="0.2">
      <c r="A183" s="27" t="s">
        <v>13</v>
      </c>
      <c r="B183" s="52" t="s">
        <v>21</v>
      </c>
      <c r="C183" s="21"/>
      <c r="D183" s="21"/>
      <c r="E183" s="21">
        <f t="shared" ref="E183:E185" si="235">SUM(C183,D183)</f>
        <v>0</v>
      </c>
      <c r="F183" s="21"/>
      <c r="G183" s="21"/>
      <c r="H183" s="22"/>
      <c r="I183" s="3">
        <f t="shared" si="170"/>
        <v>0</v>
      </c>
    </row>
    <row r="184" spans="1:12" hidden="1" x14ac:dyDescent="0.2">
      <c r="A184" s="27" t="s">
        <v>15</v>
      </c>
      <c r="B184" s="52" t="s">
        <v>22</v>
      </c>
      <c r="C184" s="21"/>
      <c r="D184" s="21"/>
      <c r="E184" s="21">
        <f t="shared" si="235"/>
        <v>0</v>
      </c>
      <c r="F184" s="21"/>
      <c r="G184" s="21"/>
      <c r="H184" s="22"/>
      <c r="I184" s="3">
        <f t="shared" si="170"/>
        <v>0</v>
      </c>
    </row>
    <row r="185" spans="1:12" hidden="1" x14ac:dyDescent="0.2">
      <c r="A185" s="27" t="s">
        <v>17</v>
      </c>
      <c r="B185" s="52" t="s">
        <v>23</v>
      </c>
      <c r="C185" s="21"/>
      <c r="D185" s="21"/>
      <c r="E185" s="21">
        <f t="shared" si="235"/>
        <v>0</v>
      </c>
      <c r="F185" s="21"/>
      <c r="G185" s="21"/>
      <c r="H185" s="22"/>
      <c r="I185" s="3">
        <f t="shared" si="170"/>
        <v>0</v>
      </c>
    </row>
    <row r="186" spans="1:12" hidden="1" x14ac:dyDescent="0.2">
      <c r="A186" s="26" t="s">
        <v>24</v>
      </c>
      <c r="B186" s="53" t="s">
        <v>25</v>
      </c>
      <c r="C186" s="24">
        <f>SUM(C187:C189)</f>
        <v>0</v>
      </c>
      <c r="D186" s="24">
        <f t="shared" ref="D186" si="236">SUM(D187:D189)</f>
        <v>0</v>
      </c>
      <c r="E186" s="24">
        <f t="shared" ref="E186" si="237">SUM(E187:E189)</f>
        <v>0</v>
      </c>
      <c r="F186" s="24">
        <f t="shared" ref="F186" si="238">SUM(F187:F189)</f>
        <v>0</v>
      </c>
      <c r="G186" s="24">
        <f t="shared" ref="G186" si="239">SUM(G187:G189)</f>
        <v>0</v>
      </c>
      <c r="H186" s="25">
        <f t="shared" ref="H186" si="240">SUM(H187:H189)</f>
        <v>0</v>
      </c>
      <c r="I186" s="3">
        <f t="shared" si="170"/>
        <v>0</v>
      </c>
    </row>
    <row r="187" spans="1:12" hidden="1" x14ac:dyDescent="0.2">
      <c r="A187" s="27" t="s">
        <v>13</v>
      </c>
      <c r="B187" s="52" t="s">
        <v>26</v>
      </c>
      <c r="C187" s="21"/>
      <c r="D187" s="21"/>
      <c r="E187" s="21">
        <f t="shared" ref="E187:E189" si="241">SUM(C187,D187)</f>
        <v>0</v>
      </c>
      <c r="F187" s="21"/>
      <c r="G187" s="21"/>
      <c r="H187" s="22"/>
      <c r="I187" s="3">
        <f t="shared" si="170"/>
        <v>0</v>
      </c>
    </row>
    <row r="188" spans="1:12" hidden="1" x14ac:dyDescent="0.2">
      <c r="A188" s="27" t="s">
        <v>15</v>
      </c>
      <c r="B188" s="52" t="s">
        <v>27</v>
      </c>
      <c r="C188" s="21"/>
      <c r="D188" s="21"/>
      <c r="E188" s="21">
        <f t="shared" si="241"/>
        <v>0</v>
      </c>
      <c r="F188" s="21"/>
      <c r="G188" s="21"/>
      <c r="H188" s="22"/>
      <c r="I188" s="3">
        <f t="shared" si="170"/>
        <v>0</v>
      </c>
    </row>
    <row r="189" spans="1:12" hidden="1" x14ac:dyDescent="0.2">
      <c r="A189" s="27" t="s">
        <v>17</v>
      </c>
      <c r="B189" s="52" t="s">
        <v>28</v>
      </c>
      <c r="C189" s="21"/>
      <c r="D189" s="21"/>
      <c r="E189" s="21">
        <f t="shared" si="241"/>
        <v>0</v>
      </c>
      <c r="F189" s="21"/>
      <c r="G189" s="21"/>
      <c r="H189" s="22"/>
      <c r="I189" s="3">
        <f t="shared" si="170"/>
        <v>0</v>
      </c>
    </row>
    <row r="190" spans="1:12" s="40" customFormat="1" x14ac:dyDescent="0.2">
      <c r="A190" s="36" t="s">
        <v>0</v>
      </c>
      <c r="B190" s="65"/>
      <c r="C190" s="37">
        <f>SUM(C191,C194,C217)</f>
        <v>26660</v>
      </c>
      <c r="D190" s="37">
        <f t="shared" ref="D190" si="242">SUM(D191,D194,D217)</f>
        <v>0</v>
      </c>
      <c r="E190" s="37">
        <f t="shared" ref="E190" si="243">SUM(E191,E194,E217)</f>
        <v>26660</v>
      </c>
      <c r="F190" s="37">
        <f t="shared" ref="F190" si="244">SUM(F191,F194,F217)</f>
        <v>74190</v>
      </c>
      <c r="G190" s="37">
        <f t="shared" ref="G190" si="245">SUM(G191,G194,G217)</f>
        <v>0</v>
      </c>
      <c r="H190" s="38">
        <f t="shared" ref="H190" si="246">SUM(H191,H194,H217)</f>
        <v>0</v>
      </c>
      <c r="I190" s="39">
        <f t="shared" si="170"/>
        <v>100850</v>
      </c>
    </row>
    <row r="191" spans="1:12" x14ac:dyDescent="0.2">
      <c r="A191" s="31" t="s">
        <v>30</v>
      </c>
      <c r="B191" s="55">
        <v>20</v>
      </c>
      <c r="C191" s="24">
        <f>SUM(C192)</f>
        <v>2</v>
      </c>
      <c r="D191" s="24">
        <f t="shared" ref="D191" si="247">SUM(D192)</f>
        <v>0</v>
      </c>
      <c r="E191" s="24">
        <f t="shared" ref="E191" si="248">SUM(E192)</f>
        <v>2</v>
      </c>
      <c r="F191" s="24">
        <f t="shared" ref="F191" si="249">SUM(F192)</f>
        <v>0</v>
      </c>
      <c r="G191" s="24">
        <f t="shared" ref="G191" si="250">SUM(G192)</f>
        <v>0</v>
      </c>
      <c r="H191" s="25">
        <f t="shared" ref="H191" si="251">SUM(H192)</f>
        <v>0</v>
      </c>
      <c r="I191" s="3">
        <f t="shared" si="170"/>
        <v>2</v>
      </c>
    </row>
    <row r="192" spans="1:12" x14ac:dyDescent="0.2">
      <c r="A192" s="27" t="s">
        <v>31</v>
      </c>
      <c r="B192" s="56" t="s">
        <v>32</v>
      </c>
      <c r="C192" s="21">
        <v>2</v>
      </c>
      <c r="D192" s="21"/>
      <c r="E192" s="21">
        <f>C192+D192</f>
        <v>2</v>
      </c>
      <c r="F192" s="21"/>
      <c r="G192" s="21"/>
      <c r="H192" s="22"/>
      <c r="I192" s="3">
        <f t="shared" si="170"/>
        <v>2</v>
      </c>
    </row>
    <row r="193" spans="1:11" hidden="1" x14ac:dyDescent="0.2">
      <c r="A193" s="27"/>
      <c r="B193" s="51"/>
      <c r="C193" s="21"/>
      <c r="D193" s="21"/>
      <c r="E193" s="21"/>
      <c r="F193" s="21"/>
      <c r="G193" s="21"/>
      <c r="H193" s="22"/>
      <c r="I193" s="3">
        <f t="shared" si="170"/>
        <v>0</v>
      </c>
    </row>
    <row r="194" spans="1:11" ht="25.5" x14ac:dyDescent="0.2">
      <c r="A194" s="31" t="s">
        <v>33</v>
      </c>
      <c r="B194" s="57">
        <v>58</v>
      </c>
      <c r="C194" s="24">
        <f>SUM(C195,C202,C209)</f>
        <v>26658</v>
      </c>
      <c r="D194" s="24">
        <f t="shared" ref="D194" si="252">SUM(D195,D202,D209)</f>
        <v>0</v>
      </c>
      <c r="E194" s="24">
        <f t="shared" ref="E194" si="253">SUM(E195,E202,E209)</f>
        <v>26658</v>
      </c>
      <c r="F194" s="24">
        <f t="shared" ref="F194" si="254">SUM(F195,F202,F209)</f>
        <v>74190</v>
      </c>
      <c r="G194" s="24">
        <f t="shared" ref="G194" si="255">SUM(G195,G202,G209)</f>
        <v>0</v>
      </c>
      <c r="H194" s="25">
        <f t="shared" ref="H194" si="256">SUM(H195,H202,H209)</f>
        <v>0</v>
      </c>
      <c r="I194" s="3">
        <f t="shared" si="170"/>
        <v>100848</v>
      </c>
    </row>
    <row r="195" spans="1:11" x14ac:dyDescent="0.2">
      <c r="A195" s="31" t="s">
        <v>34</v>
      </c>
      <c r="B195" s="58" t="s">
        <v>35</v>
      </c>
      <c r="C195" s="24">
        <f>SUM(C199,C200,C201)</f>
        <v>26658</v>
      </c>
      <c r="D195" s="24">
        <f t="shared" ref="D195:H195" si="257">SUM(D199,D200,D201)</f>
        <v>0</v>
      </c>
      <c r="E195" s="24">
        <f t="shared" si="257"/>
        <v>26658</v>
      </c>
      <c r="F195" s="24">
        <f t="shared" si="257"/>
        <v>74190</v>
      </c>
      <c r="G195" s="24">
        <f t="shared" si="257"/>
        <v>0</v>
      </c>
      <c r="H195" s="25">
        <f t="shared" si="257"/>
        <v>0</v>
      </c>
      <c r="I195" s="3">
        <f t="shared" si="170"/>
        <v>100848</v>
      </c>
    </row>
    <row r="196" spans="1:11" hidden="1" x14ac:dyDescent="0.2">
      <c r="A196" s="32" t="s">
        <v>1</v>
      </c>
      <c r="B196" s="59"/>
      <c r="C196" s="24"/>
      <c r="D196" s="24"/>
      <c r="E196" s="24"/>
      <c r="F196" s="24"/>
      <c r="G196" s="24"/>
      <c r="H196" s="25"/>
      <c r="I196" s="3">
        <f t="shared" si="170"/>
        <v>0</v>
      </c>
    </row>
    <row r="197" spans="1:11" hidden="1" x14ac:dyDescent="0.2">
      <c r="A197" s="32" t="s">
        <v>36</v>
      </c>
      <c r="B197" s="59"/>
      <c r="C197" s="24">
        <f>C199+C200+C201-C198</f>
        <v>0</v>
      </c>
      <c r="D197" s="24">
        <f t="shared" ref="D197" si="258">D199+D200+D201-D198</f>
        <v>0</v>
      </c>
      <c r="E197" s="24">
        <f t="shared" ref="E197" si="259">E199+E200+E201-E198</f>
        <v>0</v>
      </c>
      <c r="F197" s="24">
        <f>F199+F200+F201-F198</f>
        <v>0</v>
      </c>
      <c r="G197" s="24">
        <f t="shared" ref="G197" si="260">G199+G200+G201-G198</f>
        <v>0</v>
      </c>
      <c r="H197" s="25">
        <f t="shared" ref="H197" si="261">H199+H200+H201-H198</f>
        <v>0</v>
      </c>
      <c r="I197" s="3">
        <f t="shared" si="170"/>
        <v>0</v>
      </c>
    </row>
    <row r="198" spans="1:11" x14ac:dyDescent="0.2">
      <c r="A198" s="32" t="s">
        <v>37</v>
      </c>
      <c r="B198" s="59"/>
      <c r="C198" s="24">
        <v>26658</v>
      </c>
      <c r="D198" s="24"/>
      <c r="E198" s="24">
        <f>C198+D198</f>
        <v>26658</v>
      </c>
      <c r="F198" s="24">
        <v>74190</v>
      </c>
      <c r="G198" s="24"/>
      <c r="H198" s="25"/>
      <c r="I198" s="3">
        <f t="shared" si="170"/>
        <v>100848</v>
      </c>
    </row>
    <row r="199" spans="1:11" x14ac:dyDescent="0.2">
      <c r="A199" s="20" t="s">
        <v>38</v>
      </c>
      <c r="B199" s="60" t="s">
        <v>39</v>
      </c>
      <c r="C199" s="21">
        <f>ROUND(26658*(J199+K199),)</f>
        <v>15219</v>
      </c>
      <c r="D199" s="21"/>
      <c r="E199" s="21">
        <f t="shared" ref="E199:E201" si="262">C199+D199</f>
        <v>15219</v>
      </c>
      <c r="F199" s="21">
        <f>ROUND(74190*(J199+K199),)</f>
        <v>42355</v>
      </c>
      <c r="G199" s="21"/>
      <c r="H199" s="22"/>
      <c r="I199" s="3">
        <f t="shared" si="170"/>
        <v>57574</v>
      </c>
      <c r="J199" s="2">
        <v>0.50529999999999997</v>
      </c>
      <c r="K199" s="2">
        <v>6.5600000000000006E-2</v>
      </c>
    </row>
    <row r="200" spans="1:11" x14ac:dyDescent="0.2">
      <c r="A200" s="20" t="s">
        <v>40</v>
      </c>
      <c r="B200" s="60" t="s">
        <v>41</v>
      </c>
      <c r="C200" s="21">
        <f>ROUND(26658*(J200+K200),)</f>
        <v>11439</v>
      </c>
      <c r="D200" s="21"/>
      <c r="E200" s="21">
        <f t="shared" si="262"/>
        <v>11439</v>
      </c>
      <c r="F200" s="21">
        <f>ROUND(74190*(J200+K200),)</f>
        <v>31835</v>
      </c>
      <c r="G200" s="21"/>
      <c r="H200" s="22"/>
      <c r="I200" s="3">
        <f t="shared" si="170"/>
        <v>43274</v>
      </c>
      <c r="J200" s="2">
        <v>0.42909999999999998</v>
      </c>
    </row>
    <row r="201" spans="1:11" hidden="1" x14ac:dyDescent="0.2">
      <c r="A201" s="20" t="s">
        <v>42</v>
      </c>
      <c r="B201" s="61" t="s">
        <v>43</v>
      </c>
      <c r="C201" s="21"/>
      <c r="D201" s="21"/>
      <c r="E201" s="21">
        <f t="shared" si="262"/>
        <v>0</v>
      </c>
      <c r="F201" s="21"/>
      <c r="G201" s="21"/>
      <c r="H201" s="22"/>
      <c r="I201" s="3">
        <f t="shared" si="170"/>
        <v>0</v>
      </c>
    </row>
    <row r="202" spans="1:11" hidden="1" x14ac:dyDescent="0.2">
      <c r="A202" s="31" t="s">
        <v>44</v>
      </c>
      <c r="B202" s="62" t="s">
        <v>45</v>
      </c>
      <c r="C202" s="24">
        <f>SUM(C206,C207,C208)</f>
        <v>0</v>
      </c>
      <c r="D202" s="24">
        <f t="shared" ref="D202:H202" si="263">SUM(D206,D207,D208)</f>
        <v>0</v>
      </c>
      <c r="E202" s="24">
        <f t="shared" si="263"/>
        <v>0</v>
      </c>
      <c r="F202" s="24">
        <f t="shared" si="263"/>
        <v>0</v>
      </c>
      <c r="G202" s="24">
        <f t="shared" si="263"/>
        <v>0</v>
      </c>
      <c r="H202" s="25">
        <f t="shared" si="263"/>
        <v>0</v>
      </c>
      <c r="I202" s="3">
        <f t="shared" si="170"/>
        <v>0</v>
      </c>
    </row>
    <row r="203" spans="1:11" hidden="1" x14ac:dyDescent="0.2">
      <c r="A203" s="82" t="s">
        <v>1</v>
      </c>
      <c r="B203" s="62"/>
      <c r="C203" s="24"/>
      <c r="D203" s="24"/>
      <c r="E203" s="24"/>
      <c r="F203" s="24"/>
      <c r="G203" s="24"/>
      <c r="H203" s="25"/>
      <c r="I203" s="3">
        <f t="shared" si="170"/>
        <v>0</v>
      </c>
    </row>
    <row r="204" spans="1:11" hidden="1" x14ac:dyDescent="0.2">
      <c r="A204" s="32" t="s">
        <v>36</v>
      </c>
      <c r="B204" s="59"/>
      <c r="C204" s="24">
        <f>C206+C207+C208-C205</f>
        <v>0</v>
      </c>
      <c r="D204" s="24">
        <f t="shared" ref="D204" si="264">D206+D207+D208-D205</f>
        <v>0</v>
      </c>
      <c r="E204" s="24">
        <f t="shared" ref="E204" si="265">E206+E207+E208-E205</f>
        <v>0</v>
      </c>
      <c r="F204" s="24">
        <f t="shared" ref="F204" si="266">F206+F207+F208-F205</f>
        <v>0</v>
      </c>
      <c r="G204" s="24">
        <f t="shared" ref="G204" si="267">G206+G207+G208-G205</f>
        <v>0</v>
      </c>
      <c r="H204" s="25">
        <f t="shared" ref="H204" si="268">H206+H207+H208-H205</f>
        <v>0</v>
      </c>
      <c r="I204" s="3">
        <f t="shared" si="170"/>
        <v>0</v>
      </c>
    </row>
    <row r="205" spans="1:11" hidden="1" x14ac:dyDescent="0.2">
      <c r="A205" s="32" t="s">
        <v>37</v>
      </c>
      <c r="B205" s="59"/>
      <c r="C205" s="24"/>
      <c r="D205" s="24"/>
      <c r="E205" s="24"/>
      <c r="F205" s="24"/>
      <c r="G205" s="24"/>
      <c r="H205" s="25"/>
      <c r="I205" s="3">
        <f t="shared" si="170"/>
        <v>0</v>
      </c>
    </row>
    <row r="206" spans="1:11" hidden="1" x14ac:dyDescent="0.2">
      <c r="A206" s="20" t="s">
        <v>38</v>
      </c>
      <c r="B206" s="61" t="s">
        <v>46</v>
      </c>
      <c r="C206" s="21"/>
      <c r="D206" s="21"/>
      <c r="E206" s="21">
        <f t="shared" ref="E206:E208" si="269">C206+D206</f>
        <v>0</v>
      </c>
      <c r="F206" s="21"/>
      <c r="G206" s="21"/>
      <c r="H206" s="22"/>
      <c r="I206" s="3">
        <f t="shared" ref="I206:I269" si="270">SUM(E206:H206)</f>
        <v>0</v>
      </c>
    </row>
    <row r="207" spans="1:11" hidden="1" x14ac:dyDescent="0.2">
      <c r="A207" s="20" t="s">
        <v>40</v>
      </c>
      <c r="B207" s="61" t="s">
        <v>47</v>
      </c>
      <c r="C207" s="21"/>
      <c r="D207" s="21"/>
      <c r="E207" s="21">
        <f t="shared" si="269"/>
        <v>0</v>
      </c>
      <c r="F207" s="21"/>
      <c r="G207" s="21"/>
      <c r="H207" s="22"/>
      <c r="I207" s="3">
        <f t="shared" si="270"/>
        <v>0</v>
      </c>
    </row>
    <row r="208" spans="1:11" hidden="1" x14ac:dyDescent="0.2">
      <c r="A208" s="20" t="s">
        <v>42</v>
      </c>
      <c r="B208" s="61" t="s">
        <v>48</v>
      </c>
      <c r="C208" s="21"/>
      <c r="D208" s="21"/>
      <c r="E208" s="21">
        <f t="shared" si="269"/>
        <v>0</v>
      </c>
      <c r="F208" s="21"/>
      <c r="G208" s="21"/>
      <c r="H208" s="22"/>
      <c r="I208" s="3">
        <f t="shared" si="270"/>
        <v>0</v>
      </c>
    </row>
    <row r="209" spans="1:9" hidden="1" x14ac:dyDescent="0.2">
      <c r="A209" s="31" t="s">
        <v>49</v>
      </c>
      <c r="B209" s="63" t="s">
        <v>50</v>
      </c>
      <c r="C209" s="24">
        <f>SUM(C213,C214,C215)</f>
        <v>0</v>
      </c>
      <c r="D209" s="24">
        <f t="shared" ref="D209:H209" si="271">SUM(D213,D214,D215)</f>
        <v>0</v>
      </c>
      <c r="E209" s="24">
        <f t="shared" si="271"/>
        <v>0</v>
      </c>
      <c r="F209" s="24">
        <f t="shared" si="271"/>
        <v>0</v>
      </c>
      <c r="G209" s="24">
        <f t="shared" si="271"/>
        <v>0</v>
      </c>
      <c r="H209" s="25">
        <f t="shared" si="271"/>
        <v>0</v>
      </c>
      <c r="I209" s="3">
        <f t="shared" si="270"/>
        <v>0</v>
      </c>
    </row>
    <row r="210" spans="1:9" hidden="1" x14ac:dyDescent="0.2">
      <c r="A210" s="82" t="s">
        <v>1</v>
      </c>
      <c r="B210" s="63"/>
      <c r="C210" s="24"/>
      <c r="D210" s="24"/>
      <c r="E210" s="24"/>
      <c r="F210" s="24"/>
      <c r="G210" s="24"/>
      <c r="H210" s="25"/>
      <c r="I210" s="3">
        <f t="shared" si="270"/>
        <v>0</v>
      </c>
    </row>
    <row r="211" spans="1:9" hidden="1" x14ac:dyDescent="0.2">
      <c r="A211" s="32" t="s">
        <v>36</v>
      </c>
      <c r="B211" s="59"/>
      <c r="C211" s="24">
        <f>C213+C214+C215-C212</f>
        <v>0</v>
      </c>
      <c r="D211" s="24">
        <f t="shared" ref="D211" si="272">D213+D214+D215-D212</f>
        <v>0</v>
      </c>
      <c r="E211" s="24">
        <f t="shared" ref="E211" si="273">E213+E214+E215-E212</f>
        <v>0</v>
      </c>
      <c r="F211" s="24">
        <f t="shared" ref="F211" si="274">F213+F214+F215-F212</f>
        <v>0</v>
      </c>
      <c r="G211" s="24">
        <f t="shared" ref="G211" si="275">G213+G214+G215-G212</f>
        <v>0</v>
      </c>
      <c r="H211" s="25">
        <f t="shared" ref="H211" si="276">H213+H214+H215-H212</f>
        <v>0</v>
      </c>
      <c r="I211" s="3">
        <f t="shared" si="270"/>
        <v>0</v>
      </c>
    </row>
    <row r="212" spans="1:9" hidden="1" x14ac:dyDescent="0.2">
      <c r="A212" s="32" t="s">
        <v>37</v>
      </c>
      <c r="B212" s="59"/>
      <c r="C212" s="24"/>
      <c r="D212" s="24"/>
      <c r="E212" s="24"/>
      <c r="F212" s="24"/>
      <c r="G212" s="24"/>
      <c r="H212" s="25"/>
      <c r="I212" s="3">
        <f t="shared" si="270"/>
        <v>0</v>
      </c>
    </row>
    <row r="213" spans="1:9" hidden="1" x14ac:dyDescent="0.2">
      <c r="A213" s="20" t="s">
        <v>38</v>
      </c>
      <c r="B213" s="61" t="s">
        <v>51</v>
      </c>
      <c r="C213" s="21"/>
      <c r="D213" s="21"/>
      <c r="E213" s="21">
        <f t="shared" ref="E213:E215" si="277">C213+D213</f>
        <v>0</v>
      </c>
      <c r="F213" s="21"/>
      <c r="G213" s="21"/>
      <c r="H213" s="22"/>
      <c r="I213" s="3">
        <f t="shared" si="270"/>
        <v>0</v>
      </c>
    </row>
    <row r="214" spans="1:9" hidden="1" x14ac:dyDescent="0.2">
      <c r="A214" s="20" t="s">
        <v>40</v>
      </c>
      <c r="B214" s="61" t="s">
        <v>52</v>
      </c>
      <c r="C214" s="21"/>
      <c r="D214" s="21"/>
      <c r="E214" s="21">
        <f t="shared" si="277"/>
        <v>0</v>
      </c>
      <c r="F214" s="21"/>
      <c r="G214" s="21"/>
      <c r="H214" s="22"/>
      <c r="I214" s="3">
        <f t="shared" si="270"/>
        <v>0</v>
      </c>
    </row>
    <row r="215" spans="1:9" hidden="1" x14ac:dyDescent="0.2">
      <c r="A215" s="20" t="s">
        <v>42</v>
      </c>
      <c r="B215" s="61" t="s">
        <v>53</v>
      </c>
      <c r="C215" s="21"/>
      <c r="D215" s="21"/>
      <c r="E215" s="21">
        <f t="shared" si="277"/>
        <v>0</v>
      </c>
      <c r="F215" s="21"/>
      <c r="G215" s="21"/>
      <c r="H215" s="22"/>
      <c r="I215" s="3">
        <f t="shared" si="270"/>
        <v>0</v>
      </c>
    </row>
    <row r="216" spans="1:9" hidden="1" x14ac:dyDescent="0.2">
      <c r="A216" s="83"/>
      <c r="B216" s="95"/>
      <c r="C216" s="21"/>
      <c r="D216" s="21"/>
      <c r="E216" s="21"/>
      <c r="F216" s="21"/>
      <c r="G216" s="21"/>
      <c r="H216" s="22"/>
      <c r="I216" s="3">
        <f t="shared" si="270"/>
        <v>0</v>
      </c>
    </row>
    <row r="217" spans="1:9" hidden="1" x14ac:dyDescent="0.2">
      <c r="A217" s="26" t="s">
        <v>54</v>
      </c>
      <c r="B217" s="63" t="s">
        <v>55</v>
      </c>
      <c r="C217" s="24"/>
      <c r="D217" s="24"/>
      <c r="E217" s="24">
        <f>C217+D217</f>
        <v>0</v>
      </c>
      <c r="F217" s="24"/>
      <c r="G217" s="24"/>
      <c r="H217" s="25"/>
      <c r="I217" s="3">
        <f t="shared" si="270"/>
        <v>0</v>
      </c>
    </row>
    <row r="218" spans="1:9" hidden="1" x14ac:dyDescent="0.2">
      <c r="A218" s="83"/>
      <c r="B218" s="95"/>
      <c r="C218" s="21"/>
      <c r="D218" s="21"/>
      <c r="E218" s="21"/>
      <c r="F218" s="21"/>
      <c r="G218" s="21"/>
      <c r="H218" s="22"/>
      <c r="I218" s="3">
        <f t="shared" si="270"/>
        <v>0</v>
      </c>
    </row>
    <row r="219" spans="1:9" hidden="1" x14ac:dyDescent="0.2">
      <c r="A219" s="26" t="s">
        <v>56</v>
      </c>
      <c r="B219" s="63"/>
      <c r="C219" s="24">
        <f t="shared" ref="C219:H219" si="278">C172-C190</f>
        <v>0</v>
      </c>
      <c r="D219" s="24">
        <f t="shared" si="278"/>
        <v>0</v>
      </c>
      <c r="E219" s="24">
        <f t="shared" si="278"/>
        <v>0</v>
      </c>
      <c r="F219" s="24">
        <f t="shared" si="278"/>
        <v>0</v>
      </c>
      <c r="G219" s="24">
        <f t="shared" si="278"/>
        <v>0</v>
      </c>
      <c r="H219" s="25">
        <f t="shared" si="278"/>
        <v>0</v>
      </c>
      <c r="I219" s="3">
        <f t="shared" si="270"/>
        <v>0</v>
      </c>
    </row>
    <row r="220" spans="1:9" s="6" customFormat="1" ht="25.5" x14ac:dyDescent="0.2">
      <c r="A220" s="77" t="s">
        <v>70</v>
      </c>
      <c r="B220" s="78"/>
      <c r="C220" s="79">
        <f>SUM(C221)</f>
        <v>5446</v>
      </c>
      <c r="D220" s="79">
        <f t="shared" ref="D220:H220" si="279">SUM(D221)</f>
        <v>0</v>
      </c>
      <c r="E220" s="79">
        <f t="shared" si="279"/>
        <v>5446</v>
      </c>
      <c r="F220" s="79">
        <f t="shared" si="279"/>
        <v>6061</v>
      </c>
      <c r="G220" s="79">
        <f t="shared" si="279"/>
        <v>0</v>
      </c>
      <c r="H220" s="80">
        <f t="shared" si="279"/>
        <v>0</v>
      </c>
      <c r="I220" s="19">
        <f t="shared" si="270"/>
        <v>11507</v>
      </c>
    </row>
    <row r="221" spans="1:9" s="40" customFormat="1" x14ac:dyDescent="0.2">
      <c r="A221" s="36" t="s">
        <v>61</v>
      </c>
      <c r="B221" s="65"/>
      <c r="C221" s="37">
        <f t="shared" ref="C221:H221" si="280">SUM(C222,C223,C224,C225)</f>
        <v>5446</v>
      </c>
      <c r="D221" s="37">
        <f t="shared" si="280"/>
        <v>0</v>
      </c>
      <c r="E221" s="37">
        <f t="shared" si="280"/>
        <v>5446</v>
      </c>
      <c r="F221" s="37">
        <f t="shared" si="280"/>
        <v>6061</v>
      </c>
      <c r="G221" s="37">
        <f t="shared" si="280"/>
        <v>0</v>
      </c>
      <c r="H221" s="38">
        <f t="shared" si="280"/>
        <v>0</v>
      </c>
      <c r="I221" s="39">
        <f t="shared" si="270"/>
        <v>11507</v>
      </c>
    </row>
    <row r="222" spans="1:9" x14ac:dyDescent="0.2">
      <c r="A222" s="20" t="s">
        <v>6</v>
      </c>
      <c r="B222" s="48"/>
      <c r="C222" s="21">
        <f>100+ROUND(5346*0.02,)</f>
        <v>207</v>
      </c>
      <c r="D222" s="21"/>
      <c r="E222" s="21">
        <f>SUM(C222,D222)</f>
        <v>207</v>
      </c>
      <c r="F222" s="21">
        <f>891+4019+ROUND((5170-4019)*0.02,)</f>
        <v>4933</v>
      </c>
      <c r="G222" s="21"/>
      <c r="H222" s="22"/>
      <c r="I222" s="3">
        <f t="shared" si="270"/>
        <v>5140</v>
      </c>
    </row>
    <row r="223" spans="1:9" hidden="1" x14ac:dyDescent="0.2">
      <c r="A223" s="20" t="s">
        <v>7</v>
      </c>
      <c r="B223" s="94"/>
      <c r="C223" s="21"/>
      <c r="D223" s="21"/>
      <c r="E223" s="21">
        <f t="shared" ref="E223:E224" si="281">SUM(C223,D223)</f>
        <v>0</v>
      </c>
      <c r="F223" s="21"/>
      <c r="G223" s="21"/>
      <c r="H223" s="22"/>
      <c r="I223" s="3">
        <f t="shared" si="270"/>
        <v>0</v>
      </c>
    </row>
    <row r="224" spans="1:9" ht="38.25" x14ac:dyDescent="0.2">
      <c r="A224" s="20" t="s">
        <v>8</v>
      </c>
      <c r="B224" s="48">
        <v>420269</v>
      </c>
      <c r="C224" s="21">
        <f>ROUND(5346*0.28,)</f>
        <v>1497</v>
      </c>
      <c r="D224" s="21"/>
      <c r="E224" s="21">
        <f t="shared" si="281"/>
        <v>1497</v>
      </c>
      <c r="F224" s="21">
        <f>ROUND((5170-4019)*0.28,)</f>
        <v>322</v>
      </c>
      <c r="G224" s="21"/>
      <c r="H224" s="22"/>
      <c r="I224" s="3">
        <f t="shared" si="270"/>
        <v>1819</v>
      </c>
    </row>
    <row r="225" spans="1:9" ht="25.5" x14ac:dyDescent="0.2">
      <c r="A225" s="23" t="s">
        <v>9</v>
      </c>
      <c r="B225" s="49" t="s">
        <v>10</v>
      </c>
      <c r="C225" s="24">
        <f>SUM(C226,C230,C234)</f>
        <v>3742</v>
      </c>
      <c r="D225" s="24">
        <f t="shared" ref="D225:H225" si="282">SUM(D226,D230,D234)</f>
        <v>0</v>
      </c>
      <c r="E225" s="24">
        <f t="shared" si="282"/>
        <v>3742</v>
      </c>
      <c r="F225" s="24">
        <f t="shared" si="282"/>
        <v>806</v>
      </c>
      <c r="G225" s="24">
        <f t="shared" si="282"/>
        <v>0</v>
      </c>
      <c r="H225" s="25">
        <f t="shared" si="282"/>
        <v>0</v>
      </c>
      <c r="I225" s="3">
        <f t="shared" si="270"/>
        <v>4548</v>
      </c>
    </row>
    <row r="226" spans="1:9" x14ac:dyDescent="0.2">
      <c r="A226" s="26" t="s">
        <v>11</v>
      </c>
      <c r="B226" s="50" t="s">
        <v>12</v>
      </c>
      <c r="C226" s="24">
        <f>SUM(C227:C229)</f>
        <v>3742</v>
      </c>
      <c r="D226" s="24">
        <f t="shared" ref="D226:H226" si="283">SUM(D227:D229)</f>
        <v>0</v>
      </c>
      <c r="E226" s="24">
        <f t="shared" si="283"/>
        <v>3742</v>
      </c>
      <c r="F226" s="24">
        <f t="shared" si="283"/>
        <v>806</v>
      </c>
      <c r="G226" s="24">
        <f t="shared" si="283"/>
        <v>0</v>
      </c>
      <c r="H226" s="25">
        <f t="shared" si="283"/>
        <v>0</v>
      </c>
      <c r="I226" s="3">
        <f t="shared" si="270"/>
        <v>4548</v>
      </c>
    </row>
    <row r="227" spans="1:9" x14ac:dyDescent="0.2">
      <c r="A227" s="27" t="s">
        <v>13</v>
      </c>
      <c r="B227" s="51" t="s">
        <v>14</v>
      </c>
      <c r="C227" s="21">
        <f>ROUND(5346*0.7,)-C228</f>
        <v>3688</v>
      </c>
      <c r="D227" s="21"/>
      <c r="E227" s="21">
        <f t="shared" ref="E227:E229" si="284">SUM(C227,D227)</f>
        <v>3688</v>
      </c>
      <c r="F227" s="21">
        <f>ROUND((5170-4019)*0.7,)</f>
        <v>806</v>
      </c>
      <c r="G227" s="21"/>
      <c r="H227" s="22"/>
      <c r="I227" s="3">
        <f t="shared" si="270"/>
        <v>4494</v>
      </c>
    </row>
    <row r="228" spans="1:9" x14ac:dyDescent="0.2">
      <c r="A228" s="27" t="s">
        <v>15</v>
      </c>
      <c r="B228" s="52" t="s">
        <v>16</v>
      </c>
      <c r="C228" s="21">
        <v>54</v>
      </c>
      <c r="D228" s="21"/>
      <c r="E228" s="21">
        <f t="shared" si="284"/>
        <v>54</v>
      </c>
      <c r="F228" s="21"/>
      <c r="G228" s="21"/>
      <c r="H228" s="22"/>
      <c r="I228" s="3">
        <f t="shared" si="270"/>
        <v>54</v>
      </c>
    </row>
    <row r="229" spans="1:9" hidden="1" x14ac:dyDescent="0.2">
      <c r="A229" s="27" t="s">
        <v>17</v>
      </c>
      <c r="B229" s="52" t="s">
        <v>18</v>
      </c>
      <c r="C229" s="21"/>
      <c r="D229" s="21"/>
      <c r="E229" s="21">
        <f t="shared" si="284"/>
        <v>0</v>
      </c>
      <c r="F229" s="21"/>
      <c r="G229" s="21"/>
      <c r="H229" s="22"/>
      <c r="I229" s="3">
        <f t="shared" si="270"/>
        <v>0</v>
      </c>
    </row>
    <row r="230" spans="1:9" hidden="1" x14ac:dyDescent="0.2">
      <c r="A230" s="26" t="s">
        <v>19</v>
      </c>
      <c r="B230" s="53" t="s">
        <v>20</v>
      </c>
      <c r="C230" s="24">
        <f>SUM(C231:C233)</f>
        <v>0</v>
      </c>
      <c r="D230" s="24">
        <f t="shared" ref="D230:H230" si="285">SUM(D231:D233)</f>
        <v>0</v>
      </c>
      <c r="E230" s="24">
        <f t="shared" si="285"/>
        <v>0</v>
      </c>
      <c r="F230" s="24">
        <f t="shared" si="285"/>
        <v>0</v>
      </c>
      <c r="G230" s="24">
        <f t="shared" si="285"/>
        <v>0</v>
      </c>
      <c r="H230" s="25">
        <f t="shared" si="285"/>
        <v>0</v>
      </c>
      <c r="I230" s="3">
        <f t="shared" si="270"/>
        <v>0</v>
      </c>
    </row>
    <row r="231" spans="1:9" hidden="1" x14ac:dyDescent="0.2">
      <c r="A231" s="27" t="s">
        <v>13</v>
      </c>
      <c r="B231" s="52" t="s">
        <v>21</v>
      </c>
      <c r="C231" s="21"/>
      <c r="D231" s="21"/>
      <c r="E231" s="21">
        <f t="shared" ref="E231:E233" si="286">SUM(C231,D231)</f>
        <v>0</v>
      </c>
      <c r="F231" s="21"/>
      <c r="G231" s="21"/>
      <c r="H231" s="22"/>
      <c r="I231" s="3">
        <f t="shared" si="270"/>
        <v>0</v>
      </c>
    </row>
    <row r="232" spans="1:9" hidden="1" x14ac:dyDescent="0.2">
      <c r="A232" s="27" t="s">
        <v>15</v>
      </c>
      <c r="B232" s="52" t="s">
        <v>22</v>
      </c>
      <c r="C232" s="21"/>
      <c r="D232" s="21"/>
      <c r="E232" s="21">
        <f t="shared" si="286"/>
        <v>0</v>
      </c>
      <c r="F232" s="21"/>
      <c r="G232" s="21"/>
      <c r="H232" s="22"/>
      <c r="I232" s="3">
        <f t="shared" si="270"/>
        <v>0</v>
      </c>
    </row>
    <row r="233" spans="1:9" hidden="1" x14ac:dyDescent="0.2">
      <c r="A233" s="27" t="s">
        <v>17</v>
      </c>
      <c r="B233" s="52" t="s">
        <v>23</v>
      </c>
      <c r="C233" s="21"/>
      <c r="D233" s="21"/>
      <c r="E233" s="21">
        <f t="shared" si="286"/>
        <v>0</v>
      </c>
      <c r="F233" s="21"/>
      <c r="G233" s="21"/>
      <c r="H233" s="22"/>
      <c r="I233" s="3">
        <f t="shared" si="270"/>
        <v>0</v>
      </c>
    </row>
    <row r="234" spans="1:9" hidden="1" x14ac:dyDescent="0.2">
      <c r="A234" s="26" t="s">
        <v>24</v>
      </c>
      <c r="B234" s="53" t="s">
        <v>25</v>
      </c>
      <c r="C234" s="24">
        <f>SUM(C235:C237)</f>
        <v>0</v>
      </c>
      <c r="D234" s="24">
        <f t="shared" ref="D234:H234" si="287">SUM(D235:D237)</f>
        <v>0</v>
      </c>
      <c r="E234" s="24">
        <f t="shared" si="287"/>
        <v>0</v>
      </c>
      <c r="F234" s="24">
        <f t="shared" si="287"/>
        <v>0</v>
      </c>
      <c r="G234" s="24">
        <f t="shared" si="287"/>
        <v>0</v>
      </c>
      <c r="H234" s="25">
        <f t="shared" si="287"/>
        <v>0</v>
      </c>
      <c r="I234" s="3">
        <f t="shared" si="270"/>
        <v>0</v>
      </c>
    </row>
    <row r="235" spans="1:9" hidden="1" x14ac:dyDescent="0.2">
      <c r="A235" s="27" t="s">
        <v>13</v>
      </c>
      <c r="B235" s="52" t="s">
        <v>26</v>
      </c>
      <c r="C235" s="21"/>
      <c r="D235" s="21"/>
      <c r="E235" s="21">
        <f t="shared" ref="E235:E237" si="288">SUM(C235,D235)</f>
        <v>0</v>
      </c>
      <c r="F235" s="21"/>
      <c r="G235" s="21"/>
      <c r="H235" s="22"/>
      <c r="I235" s="3">
        <f t="shared" si="270"/>
        <v>0</v>
      </c>
    </row>
    <row r="236" spans="1:9" hidden="1" x14ac:dyDescent="0.2">
      <c r="A236" s="27" t="s">
        <v>15</v>
      </c>
      <c r="B236" s="52" t="s">
        <v>27</v>
      </c>
      <c r="C236" s="21"/>
      <c r="D236" s="21"/>
      <c r="E236" s="21">
        <f t="shared" si="288"/>
        <v>0</v>
      </c>
      <c r="F236" s="21"/>
      <c r="G236" s="21"/>
      <c r="H236" s="22"/>
      <c r="I236" s="3">
        <f t="shared" si="270"/>
        <v>0</v>
      </c>
    </row>
    <row r="237" spans="1:9" hidden="1" x14ac:dyDescent="0.2">
      <c r="A237" s="27" t="s">
        <v>17</v>
      </c>
      <c r="B237" s="52" t="s">
        <v>28</v>
      </c>
      <c r="C237" s="21"/>
      <c r="D237" s="21"/>
      <c r="E237" s="21">
        <f t="shared" si="288"/>
        <v>0</v>
      </c>
      <c r="F237" s="21"/>
      <c r="G237" s="21"/>
      <c r="H237" s="22"/>
      <c r="I237" s="3">
        <f t="shared" si="270"/>
        <v>0</v>
      </c>
    </row>
    <row r="238" spans="1:9" s="40" customFormat="1" x14ac:dyDescent="0.2">
      <c r="A238" s="36" t="s">
        <v>80</v>
      </c>
      <c r="B238" s="65"/>
      <c r="C238" s="37">
        <f>SUM(C239,C242,C265)</f>
        <v>5446</v>
      </c>
      <c r="D238" s="37">
        <f t="shared" ref="D238:H238" si="289">SUM(D239,D242,D265)</f>
        <v>0</v>
      </c>
      <c r="E238" s="37">
        <f t="shared" si="289"/>
        <v>5446</v>
      </c>
      <c r="F238" s="37">
        <f t="shared" si="289"/>
        <v>6061</v>
      </c>
      <c r="G238" s="37">
        <f t="shared" si="289"/>
        <v>0</v>
      </c>
      <c r="H238" s="38">
        <f t="shared" si="289"/>
        <v>0</v>
      </c>
      <c r="I238" s="39">
        <f t="shared" si="270"/>
        <v>11507</v>
      </c>
    </row>
    <row r="239" spans="1:9" hidden="1" x14ac:dyDescent="0.2">
      <c r="A239" s="31" t="s">
        <v>30</v>
      </c>
      <c r="B239" s="55">
        <v>20</v>
      </c>
      <c r="C239" s="24">
        <f>SUM(C240)</f>
        <v>0</v>
      </c>
      <c r="D239" s="24">
        <f t="shared" ref="D239:H239" si="290">SUM(D240)</f>
        <v>0</v>
      </c>
      <c r="E239" s="24">
        <f t="shared" si="290"/>
        <v>0</v>
      </c>
      <c r="F239" s="24">
        <f t="shared" si="290"/>
        <v>0</v>
      </c>
      <c r="G239" s="24">
        <f t="shared" si="290"/>
        <v>0</v>
      </c>
      <c r="H239" s="25">
        <f t="shared" si="290"/>
        <v>0</v>
      </c>
      <c r="I239" s="3">
        <f t="shared" si="270"/>
        <v>0</v>
      </c>
    </row>
    <row r="240" spans="1:9" hidden="1" x14ac:dyDescent="0.2">
      <c r="A240" s="27" t="s">
        <v>31</v>
      </c>
      <c r="B240" s="56" t="s">
        <v>32</v>
      </c>
      <c r="C240" s="21"/>
      <c r="D240" s="21"/>
      <c r="E240" s="21">
        <f>C240+D240</f>
        <v>0</v>
      </c>
      <c r="F240" s="21"/>
      <c r="G240" s="21"/>
      <c r="H240" s="22"/>
      <c r="I240" s="3">
        <f t="shared" si="270"/>
        <v>0</v>
      </c>
    </row>
    <row r="241" spans="1:9" hidden="1" x14ac:dyDescent="0.2">
      <c r="A241" s="27"/>
      <c r="B241" s="51"/>
      <c r="C241" s="21"/>
      <c r="D241" s="21"/>
      <c r="E241" s="21"/>
      <c r="F241" s="21"/>
      <c r="G241" s="21"/>
      <c r="H241" s="22"/>
      <c r="I241" s="3">
        <f t="shared" si="270"/>
        <v>0</v>
      </c>
    </row>
    <row r="242" spans="1:9" ht="25.5" x14ac:dyDescent="0.2">
      <c r="A242" s="31" t="s">
        <v>33</v>
      </c>
      <c r="B242" s="57">
        <v>58</v>
      </c>
      <c r="C242" s="24">
        <f>SUM(C243,C250,C257)</f>
        <v>5446</v>
      </c>
      <c r="D242" s="24">
        <f t="shared" ref="D242" si="291">SUM(D243,D250,D257)</f>
        <v>0</v>
      </c>
      <c r="E242" s="24">
        <f t="shared" ref="E242" si="292">SUM(E243,E250,E257)</f>
        <v>5446</v>
      </c>
      <c r="F242" s="24">
        <f t="shared" ref="F242" si="293">SUM(F243,F250,F257)</f>
        <v>6061</v>
      </c>
      <c r="G242" s="24">
        <f t="shared" ref="G242" si="294">SUM(G243,G250,G257)</f>
        <v>0</v>
      </c>
      <c r="H242" s="25">
        <f t="shared" ref="H242" si="295">SUM(H243,H250,H257)</f>
        <v>0</v>
      </c>
      <c r="I242" s="3">
        <f t="shared" si="270"/>
        <v>11507</v>
      </c>
    </row>
    <row r="243" spans="1:9" x14ac:dyDescent="0.2">
      <c r="A243" s="31" t="s">
        <v>34</v>
      </c>
      <c r="B243" s="58" t="s">
        <v>35</v>
      </c>
      <c r="C243" s="24">
        <f>SUM(C247,C248,C249)</f>
        <v>5446</v>
      </c>
      <c r="D243" s="24">
        <f t="shared" ref="D243:H243" si="296">SUM(D247,D248,D249)</f>
        <v>0</v>
      </c>
      <c r="E243" s="24">
        <f t="shared" si="296"/>
        <v>5446</v>
      </c>
      <c r="F243" s="24">
        <f t="shared" si="296"/>
        <v>6061</v>
      </c>
      <c r="G243" s="24">
        <f t="shared" si="296"/>
        <v>0</v>
      </c>
      <c r="H243" s="25">
        <f t="shared" si="296"/>
        <v>0</v>
      </c>
      <c r="I243" s="3">
        <f t="shared" si="270"/>
        <v>11507</v>
      </c>
    </row>
    <row r="244" spans="1:9" hidden="1" x14ac:dyDescent="0.2">
      <c r="A244" s="32" t="s">
        <v>1</v>
      </c>
      <c r="B244" s="59"/>
      <c r="C244" s="24"/>
      <c r="D244" s="24"/>
      <c r="E244" s="24"/>
      <c r="F244" s="24"/>
      <c r="G244" s="24"/>
      <c r="H244" s="25"/>
      <c r="I244" s="3">
        <f t="shared" si="270"/>
        <v>0</v>
      </c>
    </row>
    <row r="245" spans="1:9" hidden="1" x14ac:dyDescent="0.2">
      <c r="A245" s="32" t="s">
        <v>36</v>
      </c>
      <c r="B245" s="59"/>
      <c r="C245" s="24">
        <f>C247+C248+C249-C246</f>
        <v>0</v>
      </c>
      <c r="D245" s="24">
        <f t="shared" ref="D245:E245" si="297">D247+D248+D249-D246</f>
        <v>0</v>
      </c>
      <c r="E245" s="24">
        <f t="shared" si="297"/>
        <v>0</v>
      </c>
      <c r="F245" s="24">
        <f>F247+F248+F249-F246</f>
        <v>0</v>
      </c>
      <c r="G245" s="24">
        <f t="shared" ref="G245:H245" si="298">G247+G248+G249-G246</f>
        <v>0</v>
      </c>
      <c r="H245" s="25">
        <f t="shared" si="298"/>
        <v>0</v>
      </c>
      <c r="I245" s="3">
        <f t="shared" si="270"/>
        <v>0</v>
      </c>
    </row>
    <row r="246" spans="1:9" x14ac:dyDescent="0.2">
      <c r="A246" s="32" t="s">
        <v>37</v>
      </c>
      <c r="B246" s="59"/>
      <c r="C246" s="24">
        <f>5446</f>
        <v>5446</v>
      </c>
      <c r="D246" s="24"/>
      <c r="E246" s="24">
        <f t="shared" ref="E246:E249" si="299">C246+D246</f>
        <v>5446</v>
      </c>
      <c r="F246" s="24">
        <v>6061</v>
      </c>
      <c r="G246" s="24"/>
      <c r="H246" s="25"/>
      <c r="I246" s="3">
        <f t="shared" si="270"/>
        <v>11507</v>
      </c>
    </row>
    <row r="247" spans="1:9" x14ac:dyDescent="0.2">
      <c r="A247" s="20" t="s">
        <v>38</v>
      </c>
      <c r="B247" s="60" t="s">
        <v>39</v>
      </c>
      <c r="C247" s="21">
        <f>ROUND(5346*0.3,)</f>
        <v>1604</v>
      </c>
      <c r="D247" s="21"/>
      <c r="E247" s="21">
        <f t="shared" si="299"/>
        <v>1604</v>
      </c>
      <c r="F247" s="21">
        <f>ROUND((5170-4019)*0.3,2)</f>
        <v>345.3</v>
      </c>
      <c r="G247" s="21"/>
      <c r="H247" s="22"/>
      <c r="I247" s="3">
        <f t="shared" si="270"/>
        <v>1949.3</v>
      </c>
    </row>
    <row r="248" spans="1:9" x14ac:dyDescent="0.2">
      <c r="A248" s="20" t="s">
        <v>40</v>
      </c>
      <c r="B248" s="60" t="s">
        <v>41</v>
      </c>
      <c r="C248" s="21">
        <f>ROUND(5346*0.7,)</f>
        <v>3742</v>
      </c>
      <c r="D248" s="21"/>
      <c r="E248" s="21">
        <f t="shared" si="299"/>
        <v>3742</v>
      </c>
      <c r="F248" s="21">
        <f>ROUND((5170-4019)*0.7,2)</f>
        <v>805.7</v>
      </c>
      <c r="G248" s="21"/>
      <c r="H248" s="22"/>
      <c r="I248" s="3">
        <f t="shared" si="270"/>
        <v>4547.7</v>
      </c>
    </row>
    <row r="249" spans="1:9" x14ac:dyDescent="0.2">
      <c r="A249" s="20" t="s">
        <v>42</v>
      </c>
      <c r="B249" s="61" t="s">
        <v>43</v>
      </c>
      <c r="C249" s="21">
        <v>100</v>
      </c>
      <c r="D249" s="21"/>
      <c r="E249" s="21">
        <f t="shared" si="299"/>
        <v>100</v>
      </c>
      <c r="F249" s="21">
        <f>891+4019</f>
        <v>4910</v>
      </c>
      <c r="G249" s="21"/>
      <c r="H249" s="22"/>
      <c r="I249" s="3">
        <f t="shared" si="270"/>
        <v>5010</v>
      </c>
    </row>
    <row r="250" spans="1:9" hidden="1" x14ac:dyDescent="0.2">
      <c r="A250" s="31" t="s">
        <v>44</v>
      </c>
      <c r="B250" s="62" t="s">
        <v>45</v>
      </c>
      <c r="C250" s="24">
        <f>SUM(C254,C255,C256)</f>
        <v>0</v>
      </c>
      <c r="D250" s="24">
        <f t="shared" ref="D250:H250" si="300">SUM(D254,D255,D256)</f>
        <v>0</v>
      </c>
      <c r="E250" s="24">
        <f t="shared" si="300"/>
        <v>0</v>
      </c>
      <c r="F250" s="24">
        <f t="shared" si="300"/>
        <v>0</v>
      </c>
      <c r="G250" s="24">
        <f t="shared" si="300"/>
        <v>0</v>
      </c>
      <c r="H250" s="25">
        <f t="shared" si="300"/>
        <v>0</v>
      </c>
      <c r="I250" s="3">
        <f t="shared" si="270"/>
        <v>0</v>
      </c>
    </row>
    <row r="251" spans="1:9" hidden="1" x14ac:dyDescent="0.2">
      <c r="A251" s="82" t="s">
        <v>1</v>
      </c>
      <c r="B251" s="62"/>
      <c r="C251" s="24"/>
      <c r="D251" s="24"/>
      <c r="E251" s="24"/>
      <c r="F251" s="24"/>
      <c r="G251" s="24"/>
      <c r="H251" s="25"/>
      <c r="I251" s="3">
        <f t="shared" si="270"/>
        <v>0</v>
      </c>
    </row>
    <row r="252" spans="1:9" hidden="1" x14ac:dyDescent="0.2">
      <c r="A252" s="32" t="s">
        <v>36</v>
      </c>
      <c r="B252" s="59"/>
      <c r="C252" s="24">
        <f>C254+C255+C256-C253</f>
        <v>0</v>
      </c>
      <c r="D252" s="24">
        <f t="shared" ref="D252:H252" si="301">D254+D255+D256-D253</f>
        <v>0</v>
      </c>
      <c r="E252" s="24">
        <f t="shared" si="301"/>
        <v>0</v>
      </c>
      <c r="F252" s="24">
        <f t="shared" si="301"/>
        <v>0</v>
      </c>
      <c r="G252" s="24">
        <f t="shared" si="301"/>
        <v>0</v>
      </c>
      <c r="H252" s="25">
        <f t="shared" si="301"/>
        <v>0</v>
      </c>
      <c r="I252" s="3">
        <f t="shared" si="270"/>
        <v>0</v>
      </c>
    </row>
    <row r="253" spans="1:9" hidden="1" x14ac:dyDescent="0.2">
      <c r="A253" s="32" t="s">
        <v>37</v>
      </c>
      <c r="B253" s="59"/>
      <c r="C253" s="24"/>
      <c r="D253" s="24"/>
      <c r="E253" s="24"/>
      <c r="F253" s="24"/>
      <c r="G253" s="24"/>
      <c r="H253" s="25"/>
      <c r="I253" s="3">
        <f t="shared" si="270"/>
        <v>0</v>
      </c>
    </row>
    <row r="254" spans="1:9" hidden="1" x14ac:dyDescent="0.2">
      <c r="A254" s="20" t="s">
        <v>38</v>
      </c>
      <c r="B254" s="61" t="s">
        <v>46</v>
      </c>
      <c r="C254" s="21"/>
      <c r="D254" s="21"/>
      <c r="E254" s="21">
        <f t="shared" ref="E254:E256" si="302">C254+D254</f>
        <v>0</v>
      </c>
      <c r="F254" s="21"/>
      <c r="G254" s="21"/>
      <c r="H254" s="22"/>
      <c r="I254" s="3">
        <f t="shared" si="270"/>
        <v>0</v>
      </c>
    </row>
    <row r="255" spans="1:9" hidden="1" x14ac:dyDescent="0.2">
      <c r="A255" s="20" t="s">
        <v>40</v>
      </c>
      <c r="B255" s="61" t="s">
        <v>47</v>
      </c>
      <c r="C255" s="21"/>
      <c r="D255" s="21"/>
      <c r="E255" s="21">
        <f t="shared" si="302"/>
        <v>0</v>
      </c>
      <c r="F255" s="21"/>
      <c r="G255" s="21"/>
      <c r="H255" s="22"/>
      <c r="I255" s="3">
        <f t="shared" si="270"/>
        <v>0</v>
      </c>
    </row>
    <row r="256" spans="1:9" hidden="1" x14ac:dyDescent="0.2">
      <c r="A256" s="20" t="s">
        <v>42</v>
      </c>
      <c r="B256" s="61" t="s">
        <v>48</v>
      </c>
      <c r="C256" s="21"/>
      <c r="D256" s="21"/>
      <c r="E256" s="21">
        <f t="shared" si="302"/>
        <v>0</v>
      </c>
      <c r="F256" s="21"/>
      <c r="G256" s="21"/>
      <c r="H256" s="22"/>
      <c r="I256" s="3">
        <f t="shared" si="270"/>
        <v>0</v>
      </c>
    </row>
    <row r="257" spans="1:9" hidden="1" x14ac:dyDescent="0.2">
      <c r="A257" s="31" t="s">
        <v>49</v>
      </c>
      <c r="B257" s="63" t="s">
        <v>50</v>
      </c>
      <c r="C257" s="24">
        <f>SUM(C261,C262,C263)</f>
        <v>0</v>
      </c>
      <c r="D257" s="24">
        <f t="shared" ref="D257:H257" si="303">SUM(D261,D262,D263)</f>
        <v>0</v>
      </c>
      <c r="E257" s="24">
        <f t="shared" si="303"/>
        <v>0</v>
      </c>
      <c r="F257" s="24">
        <f t="shared" si="303"/>
        <v>0</v>
      </c>
      <c r="G257" s="24">
        <f t="shared" si="303"/>
        <v>0</v>
      </c>
      <c r="H257" s="25">
        <f t="shared" si="303"/>
        <v>0</v>
      </c>
      <c r="I257" s="3">
        <f t="shared" si="270"/>
        <v>0</v>
      </c>
    </row>
    <row r="258" spans="1:9" hidden="1" x14ac:dyDescent="0.2">
      <c r="A258" s="82" t="s">
        <v>1</v>
      </c>
      <c r="B258" s="63"/>
      <c r="C258" s="24"/>
      <c r="D258" s="24"/>
      <c r="E258" s="24"/>
      <c r="F258" s="24"/>
      <c r="G258" s="24"/>
      <c r="H258" s="25"/>
      <c r="I258" s="3">
        <f t="shared" si="270"/>
        <v>0</v>
      </c>
    </row>
    <row r="259" spans="1:9" hidden="1" x14ac:dyDescent="0.2">
      <c r="A259" s="32" t="s">
        <v>36</v>
      </c>
      <c r="B259" s="59"/>
      <c r="C259" s="24">
        <f>C261+C262+C263-C260</f>
        <v>0</v>
      </c>
      <c r="D259" s="24">
        <f t="shared" ref="D259" si="304">D261+D262+D263-D260</f>
        <v>0</v>
      </c>
      <c r="E259" s="24">
        <f t="shared" ref="E259" si="305">E261+E262+E263-E260</f>
        <v>0</v>
      </c>
      <c r="F259" s="24">
        <f t="shared" ref="F259" si="306">F261+F262+F263-F260</f>
        <v>0</v>
      </c>
      <c r="G259" s="24">
        <f t="shared" ref="G259" si="307">G261+G262+G263-G260</f>
        <v>0</v>
      </c>
      <c r="H259" s="25">
        <f t="shared" ref="H259" si="308">H261+H262+H263-H260</f>
        <v>0</v>
      </c>
      <c r="I259" s="3">
        <f t="shared" si="270"/>
        <v>0</v>
      </c>
    </row>
    <row r="260" spans="1:9" hidden="1" x14ac:dyDescent="0.2">
      <c r="A260" s="32" t="s">
        <v>37</v>
      </c>
      <c r="B260" s="59"/>
      <c r="C260" s="24"/>
      <c r="D260" s="24"/>
      <c r="E260" s="24"/>
      <c r="F260" s="24"/>
      <c r="G260" s="24"/>
      <c r="H260" s="25"/>
      <c r="I260" s="3">
        <f t="shared" si="270"/>
        <v>0</v>
      </c>
    </row>
    <row r="261" spans="1:9" hidden="1" x14ac:dyDescent="0.2">
      <c r="A261" s="20" t="s">
        <v>38</v>
      </c>
      <c r="B261" s="61" t="s">
        <v>51</v>
      </c>
      <c r="C261" s="21"/>
      <c r="D261" s="21"/>
      <c r="E261" s="21">
        <f t="shared" ref="E261:E263" si="309">C261+D261</f>
        <v>0</v>
      </c>
      <c r="F261" s="21"/>
      <c r="G261" s="21"/>
      <c r="H261" s="22"/>
      <c r="I261" s="3">
        <f t="shared" si="270"/>
        <v>0</v>
      </c>
    </row>
    <row r="262" spans="1:9" hidden="1" x14ac:dyDescent="0.2">
      <c r="A262" s="20" t="s">
        <v>40</v>
      </c>
      <c r="B262" s="61" t="s">
        <v>52</v>
      </c>
      <c r="C262" s="21"/>
      <c r="D262" s="21"/>
      <c r="E262" s="21">
        <f t="shared" si="309"/>
        <v>0</v>
      </c>
      <c r="F262" s="21"/>
      <c r="G262" s="21"/>
      <c r="H262" s="22"/>
      <c r="I262" s="3">
        <f t="shared" si="270"/>
        <v>0</v>
      </c>
    </row>
    <row r="263" spans="1:9" hidden="1" x14ac:dyDescent="0.2">
      <c r="A263" s="20" t="s">
        <v>42</v>
      </c>
      <c r="B263" s="61" t="s">
        <v>53</v>
      </c>
      <c r="C263" s="21"/>
      <c r="D263" s="21"/>
      <c r="E263" s="21">
        <f t="shared" si="309"/>
        <v>0</v>
      </c>
      <c r="F263" s="21"/>
      <c r="G263" s="21"/>
      <c r="H263" s="22"/>
      <c r="I263" s="3">
        <f t="shared" si="270"/>
        <v>0</v>
      </c>
    </row>
    <row r="264" spans="1:9" hidden="1" x14ac:dyDescent="0.2">
      <c r="A264" s="83"/>
      <c r="B264" s="95"/>
      <c r="C264" s="21"/>
      <c r="D264" s="21"/>
      <c r="E264" s="21"/>
      <c r="F264" s="21"/>
      <c r="G264" s="21"/>
      <c r="H264" s="22"/>
      <c r="I264" s="3">
        <f t="shared" si="270"/>
        <v>0</v>
      </c>
    </row>
    <row r="265" spans="1:9" hidden="1" x14ac:dyDescent="0.2">
      <c r="A265" s="26" t="s">
        <v>54</v>
      </c>
      <c r="B265" s="63" t="s">
        <v>55</v>
      </c>
      <c r="C265" s="24"/>
      <c r="D265" s="24"/>
      <c r="E265" s="24">
        <f>C265+D265</f>
        <v>0</v>
      </c>
      <c r="F265" s="24"/>
      <c r="G265" s="24"/>
      <c r="H265" s="25"/>
      <c r="I265" s="3">
        <f t="shared" si="270"/>
        <v>0</v>
      </c>
    </row>
    <row r="266" spans="1:9" hidden="1" x14ac:dyDescent="0.2">
      <c r="A266" s="83"/>
      <c r="B266" s="95"/>
      <c r="C266" s="21"/>
      <c r="D266" s="21"/>
      <c r="E266" s="21"/>
      <c r="F266" s="21"/>
      <c r="G266" s="21"/>
      <c r="H266" s="22"/>
      <c r="I266" s="3">
        <f t="shared" si="270"/>
        <v>0</v>
      </c>
    </row>
    <row r="267" spans="1:9" hidden="1" x14ac:dyDescent="0.2">
      <c r="A267" s="26" t="s">
        <v>56</v>
      </c>
      <c r="B267" s="63"/>
      <c r="C267" s="24">
        <f>C221-C238</f>
        <v>0</v>
      </c>
      <c r="D267" s="24">
        <f>D220-D238</f>
        <v>0</v>
      </c>
      <c r="E267" s="24">
        <f>E220-E238</f>
        <v>0</v>
      </c>
      <c r="F267" s="24">
        <f>F220-F238</f>
        <v>0</v>
      </c>
      <c r="G267" s="24">
        <f>G220-G238</f>
        <v>0</v>
      </c>
      <c r="H267" s="25">
        <f>H220-H238</f>
        <v>0</v>
      </c>
      <c r="I267" s="3">
        <f t="shared" si="270"/>
        <v>0</v>
      </c>
    </row>
    <row r="268" spans="1:9" hidden="1" x14ac:dyDescent="0.2">
      <c r="A268" s="81"/>
      <c r="B268" s="95"/>
      <c r="C268" s="21"/>
      <c r="D268" s="21"/>
      <c r="E268" s="21"/>
      <c r="F268" s="21"/>
      <c r="G268" s="21"/>
      <c r="H268" s="22"/>
      <c r="I268" s="3">
        <f t="shared" si="270"/>
        <v>0</v>
      </c>
    </row>
    <row r="269" spans="1:9" s="6" customFormat="1" x14ac:dyDescent="0.2">
      <c r="A269" s="77" t="s">
        <v>64</v>
      </c>
      <c r="B269" s="78"/>
      <c r="C269" s="79">
        <f>C270</f>
        <v>191</v>
      </c>
      <c r="D269" s="79">
        <f t="shared" ref="D269" si="310">D270</f>
        <v>0</v>
      </c>
      <c r="E269" s="79">
        <f t="shared" ref="E269" si="311">E270</f>
        <v>191</v>
      </c>
      <c r="F269" s="79">
        <f t="shared" ref="F269" si="312">F270</f>
        <v>0</v>
      </c>
      <c r="G269" s="79">
        <f t="shared" ref="G269" si="313">G270</f>
        <v>0</v>
      </c>
      <c r="H269" s="80">
        <f t="shared" ref="H269" si="314">H270</f>
        <v>0</v>
      </c>
      <c r="I269" s="19">
        <f t="shared" si="270"/>
        <v>191</v>
      </c>
    </row>
    <row r="270" spans="1:9" s="40" customFormat="1" x14ac:dyDescent="0.2">
      <c r="A270" s="36" t="s">
        <v>61</v>
      </c>
      <c r="B270" s="65"/>
      <c r="C270" s="37">
        <f t="shared" ref="C270:H270" si="315">SUM(C271,C272,C273,C274)</f>
        <v>191</v>
      </c>
      <c r="D270" s="37">
        <f t="shared" si="315"/>
        <v>0</v>
      </c>
      <c r="E270" s="37">
        <f t="shared" si="315"/>
        <v>191</v>
      </c>
      <c r="F270" s="37">
        <f t="shared" si="315"/>
        <v>0</v>
      </c>
      <c r="G270" s="37">
        <f t="shared" si="315"/>
        <v>0</v>
      </c>
      <c r="H270" s="38">
        <f t="shared" si="315"/>
        <v>0</v>
      </c>
      <c r="I270" s="39">
        <f t="shared" ref="I270:I333" si="316">SUM(E270:H270)</f>
        <v>191</v>
      </c>
    </row>
    <row r="271" spans="1:9" x14ac:dyDescent="0.2">
      <c r="A271" s="20" t="s">
        <v>6</v>
      </c>
      <c r="B271" s="48"/>
      <c r="C271" s="21">
        <f>189+2</f>
        <v>191</v>
      </c>
      <c r="D271" s="21"/>
      <c r="E271" s="21">
        <f>SUM(C271,D271)</f>
        <v>191</v>
      </c>
      <c r="F271" s="21"/>
      <c r="G271" s="21"/>
      <c r="H271" s="22"/>
      <c r="I271" s="3">
        <f t="shared" si="316"/>
        <v>191</v>
      </c>
    </row>
    <row r="272" spans="1:9" hidden="1" x14ac:dyDescent="0.2">
      <c r="A272" s="20" t="s">
        <v>7</v>
      </c>
      <c r="B272" s="94"/>
      <c r="C272" s="21"/>
      <c r="D272" s="21"/>
      <c r="E272" s="21">
        <f t="shared" ref="E272:E273" si="317">SUM(C272,D272)</f>
        <v>0</v>
      </c>
      <c r="F272" s="21"/>
      <c r="G272" s="21"/>
      <c r="H272" s="22"/>
      <c r="I272" s="3">
        <f t="shared" si="316"/>
        <v>0</v>
      </c>
    </row>
    <row r="273" spans="1:9" ht="38.25" hidden="1" x14ac:dyDescent="0.2">
      <c r="A273" s="20" t="s">
        <v>8</v>
      </c>
      <c r="B273" s="48">
        <v>420269</v>
      </c>
      <c r="C273" s="21"/>
      <c r="D273" s="21"/>
      <c r="E273" s="21">
        <f t="shared" si="317"/>
        <v>0</v>
      </c>
      <c r="F273" s="21"/>
      <c r="G273" s="21"/>
      <c r="H273" s="22"/>
      <c r="I273" s="3">
        <f t="shared" si="316"/>
        <v>0</v>
      </c>
    </row>
    <row r="274" spans="1:9" ht="25.5" hidden="1" x14ac:dyDescent="0.2">
      <c r="A274" s="23" t="s">
        <v>9</v>
      </c>
      <c r="B274" s="49" t="s">
        <v>10</v>
      </c>
      <c r="C274" s="24">
        <f>SUM(C275,C279,C283)</f>
        <v>0</v>
      </c>
      <c r="D274" s="24">
        <f t="shared" ref="D274" si="318">SUM(D275,D279,D283)</f>
        <v>0</v>
      </c>
      <c r="E274" s="24">
        <f t="shared" ref="E274" si="319">SUM(E275,E279,E283)</f>
        <v>0</v>
      </c>
      <c r="F274" s="24">
        <f t="shared" ref="F274" si="320">SUM(F275,F279,F283)</f>
        <v>0</v>
      </c>
      <c r="G274" s="24">
        <f t="shared" ref="G274" si="321">SUM(G275,G279,G283)</f>
        <v>0</v>
      </c>
      <c r="H274" s="25">
        <f t="shared" ref="H274" si="322">SUM(H275,H279,H283)</f>
        <v>0</v>
      </c>
      <c r="I274" s="3">
        <f t="shared" si="316"/>
        <v>0</v>
      </c>
    </row>
    <row r="275" spans="1:9" hidden="1" x14ac:dyDescent="0.2">
      <c r="A275" s="26" t="s">
        <v>11</v>
      </c>
      <c r="B275" s="50" t="s">
        <v>12</v>
      </c>
      <c r="C275" s="24">
        <f>SUM(C276:C278)</f>
        <v>0</v>
      </c>
      <c r="D275" s="24">
        <f t="shared" ref="D275" si="323">SUM(D276:D278)</f>
        <v>0</v>
      </c>
      <c r="E275" s="24">
        <f t="shared" ref="E275" si="324">SUM(E276:E278)</f>
        <v>0</v>
      </c>
      <c r="F275" s="24">
        <f t="shared" ref="F275" si="325">SUM(F276:F278)</f>
        <v>0</v>
      </c>
      <c r="G275" s="24">
        <f t="shared" ref="G275" si="326">SUM(G276:G278)</f>
        <v>0</v>
      </c>
      <c r="H275" s="25">
        <f t="shared" ref="H275" si="327">SUM(H276:H278)</f>
        <v>0</v>
      </c>
      <c r="I275" s="3">
        <f t="shared" si="316"/>
        <v>0</v>
      </c>
    </row>
    <row r="276" spans="1:9" hidden="1" x14ac:dyDescent="0.2">
      <c r="A276" s="27" t="s">
        <v>13</v>
      </c>
      <c r="B276" s="51" t="s">
        <v>14</v>
      </c>
      <c r="C276" s="21"/>
      <c r="D276" s="21"/>
      <c r="E276" s="21">
        <f t="shared" ref="E276:E278" si="328">SUM(C276,D276)</f>
        <v>0</v>
      </c>
      <c r="F276" s="21"/>
      <c r="G276" s="21"/>
      <c r="H276" s="22"/>
      <c r="I276" s="3">
        <f t="shared" si="316"/>
        <v>0</v>
      </c>
    </row>
    <row r="277" spans="1:9" hidden="1" x14ac:dyDescent="0.2">
      <c r="A277" s="27" t="s">
        <v>15</v>
      </c>
      <c r="B277" s="52" t="s">
        <v>16</v>
      </c>
      <c r="C277" s="21"/>
      <c r="D277" s="21"/>
      <c r="E277" s="21">
        <f t="shared" si="328"/>
        <v>0</v>
      </c>
      <c r="F277" s="21"/>
      <c r="G277" s="21"/>
      <c r="H277" s="22"/>
      <c r="I277" s="3">
        <f t="shared" si="316"/>
        <v>0</v>
      </c>
    </row>
    <row r="278" spans="1:9" hidden="1" x14ac:dyDescent="0.2">
      <c r="A278" s="27" t="s">
        <v>17</v>
      </c>
      <c r="B278" s="52" t="s">
        <v>18</v>
      </c>
      <c r="C278" s="21"/>
      <c r="D278" s="21"/>
      <c r="E278" s="21">
        <f t="shared" si="328"/>
        <v>0</v>
      </c>
      <c r="F278" s="21"/>
      <c r="G278" s="21"/>
      <c r="H278" s="22"/>
      <c r="I278" s="3">
        <f t="shared" si="316"/>
        <v>0</v>
      </c>
    </row>
    <row r="279" spans="1:9" hidden="1" x14ac:dyDescent="0.2">
      <c r="A279" s="26" t="s">
        <v>19</v>
      </c>
      <c r="B279" s="53" t="s">
        <v>20</v>
      </c>
      <c r="C279" s="24">
        <f>SUM(C280:C282)</f>
        <v>0</v>
      </c>
      <c r="D279" s="24">
        <f t="shared" ref="D279" si="329">SUM(D280:D282)</f>
        <v>0</v>
      </c>
      <c r="E279" s="24">
        <f t="shared" ref="E279" si="330">SUM(E280:E282)</f>
        <v>0</v>
      </c>
      <c r="F279" s="24">
        <f t="shared" ref="F279" si="331">SUM(F280:F282)</f>
        <v>0</v>
      </c>
      <c r="G279" s="24">
        <f t="shared" ref="G279" si="332">SUM(G280:G282)</f>
        <v>0</v>
      </c>
      <c r="H279" s="25">
        <f t="shared" ref="H279" si="333">SUM(H280:H282)</f>
        <v>0</v>
      </c>
      <c r="I279" s="3">
        <f t="shared" si="316"/>
        <v>0</v>
      </c>
    </row>
    <row r="280" spans="1:9" hidden="1" x14ac:dyDescent="0.2">
      <c r="A280" s="27" t="s">
        <v>13</v>
      </c>
      <c r="B280" s="52" t="s">
        <v>21</v>
      </c>
      <c r="C280" s="21"/>
      <c r="D280" s="21"/>
      <c r="E280" s="21">
        <f t="shared" ref="E280:E282" si="334">SUM(C280,D280)</f>
        <v>0</v>
      </c>
      <c r="F280" s="21"/>
      <c r="G280" s="21"/>
      <c r="H280" s="22"/>
      <c r="I280" s="3">
        <f t="shared" si="316"/>
        <v>0</v>
      </c>
    </row>
    <row r="281" spans="1:9" hidden="1" x14ac:dyDescent="0.2">
      <c r="A281" s="27" t="s">
        <v>15</v>
      </c>
      <c r="B281" s="52" t="s">
        <v>22</v>
      </c>
      <c r="C281" s="21"/>
      <c r="D281" s="21"/>
      <c r="E281" s="21">
        <f t="shared" si="334"/>
        <v>0</v>
      </c>
      <c r="F281" s="21"/>
      <c r="G281" s="21"/>
      <c r="H281" s="22"/>
      <c r="I281" s="3">
        <f t="shared" si="316"/>
        <v>0</v>
      </c>
    </row>
    <row r="282" spans="1:9" hidden="1" x14ac:dyDescent="0.2">
      <c r="A282" s="27" t="s">
        <v>17</v>
      </c>
      <c r="B282" s="52" t="s">
        <v>23</v>
      </c>
      <c r="C282" s="21"/>
      <c r="D282" s="21"/>
      <c r="E282" s="21">
        <f t="shared" si="334"/>
        <v>0</v>
      </c>
      <c r="F282" s="21"/>
      <c r="G282" s="21"/>
      <c r="H282" s="22"/>
      <c r="I282" s="3">
        <f t="shared" si="316"/>
        <v>0</v>
      </c>
    </row>
    <row r="283" spans="1:9" hidden="1" x14ac:dyDescent="0.2">
      <c r="A283" s="26" t="s">
        <v>24</v>
      </c>
      <c r="B283" s="53" t="s">
        <v>25</v>
      </c>
      <c r="C283" s="24">
        <f>SUM(C284:C286)</f>
        <v>0</v>
      </c>
      <c r="D283" s="24">
        <f t="shared" ref="D283" si="335">SUM(D284:D286)</f>
        <v>0</v>
      </c>
      <c r="E283" s="24">
        <f t="shared" ref="E283" si="336">SUM(E284:E286)</f>
        <v>0</v>
      </c>
      <c r="F283" s="24">
        <f t="shared" ref="F283" si="337">SUM(F284:F286)</f>
        <v>0</v>
      </c>
      <c r="G283" s="24">
        <f t="shared" ref="G283" si="338">SUM(G284:G286)</f>
        <v>0</v>
      </c>
      <c r="H283" s="25">
        <f t="shared" ref="H283" si="339">SUM(H284:H286)</f>
        <v>0</v>
      </c>
      <c r="I283" s="3">
        <f t="shared" si="316"/>
        <v>0</v>
      </c>
    </row>
    <row r="284" spans="1:9" hidden="1" x14ac:dyDescent="0.2">
      <c r="A284" s="27" t="s">
        <v>13</v>
      </c>
      <c r="B284" s="52" t="s">
        <v>26</v>
      </c>
      <c r="C284" s="21"/>
      <c r="D284" s="21"/>
      <c r="E284" s="21">
        <f t="shared" ref="E284:E286" si="340">SUM(C284,D284)</f>
        <v>0</v>
      </c>
      <c r="F284" s="21"/>
      <c r="G284" s="21"/>
      <c r="H284" s="22"/>
      <c r="I284" s="3">
        <f t="shared" si="316"/>
        <v>0</v>
      </c>
    </row>
    <row r="285" spans="1:9" hidden="1" x14ac:dyDescent="0.2">
      <c r="A285" s="27" t="s">
        <v>15</v>
      </c>
      <c r="B285" s="52" t="s">
        <v>27</v>
      </c>
      <c r="C285" s="21"/>
      <c r="D285" s="21"/>
      <c r="E285" s="21">
        <f t="shared" si="340"/>
        <v>0</v>
      </c>
      <c r="F285" s="21"/>
      <c r="G285" s="21"/>
      <c r="H285" s="22"/>
      <c r="I285" s="3">
        <f t="shared" si="316"/>
        <v>0</v>
      </c>
    </row>
    <row r="286" spans="1:9" hidden="1" x14ac:dyDescent="0.2">
      <c r="A286" s="27" t="s">
        <v>17</v>
      </c>
      <c r="B286" s="52" t="s">
        <v>28</v>
      </c>
      <c r="C286" s="21"/>
      <c r="D286" s="21"/>
      <c r="E286" s="21">
        <f t="shared" si="340"/>
        <v>0</v>
      </c>
      <c r="F286" s="21"/>
      <c r="G286" s="21"/>
      <c r="H286" s="22"/>
      <c r="I286" s="3">
        <f t="shared" si="316"/>
        <v>0</v>
      </c>
    </row>
    <row r="287" spans="1:9" s="40" customFormat="1" x14ac:dyDescent="0.2">
      <c r="A287" s="36" t="s">
        <v>80</v>
      </c>
      <c r="B287" s="65"/>
      <c r="C287" s="37">
        <f>SUM(C288,C291,C314)</f>
        <v>191</v>
      </c>
      <c r="D287" s="37">
        <f t="shared" ref="D287" si="341">SUM(D288,D291,D314)</f>
        <v>0</v>
      </c>
      <c r="E287" s="37">
        <f t="shared" ref="E287" si="342">SUM(E288,E291,E314)</f>
        <v>191</v>
      </c>
      <c r="F287" s="37">
        <f t="shared" ref="F287" si="343">SUM(F288,F291,F314)</f>
        <v>0</v>
      </c>
      <c r="G287" s="37">
        <f t="shared" ref="G287" si="344">SUM(G288,G291,G314)</f>
        <v>0</v>
      </c>
      <c r="H287" s="38">
        <f t="shared" ref="H287" si="345">SUM(H288,H291,H314)</f>
        <v>0</v>
      </c>
      <c r="I287" s="39">
        <f t="shared" si="316"/>
        <v>191</v>
      </c>
    </row>
    <row r="288" spans="1:9" x14ac:dyDescent="0.2">
      <c r="A288" s="31" t="s">
        <v>30</v>
      </c>
      <c r="B288" s="55">
        <v>20</v>
      </c>
      <c r="C288" s="24">
        <f>SUM(C289)</f>
        <v>2</v>
      </c>
      <c r="D288" s="24">
        <f t="shared" ref="D288" si="346">SUM(D289)</f>
        <v>0</v>
      </c>
      <c r="E288" s="24">
        <f t="shared" ref="E288" si="347">SUM(E289)</f>
        <v>2</v>
      </c>
      <c r="F288" s="24">
        <f t="shared" ref="F288" si="348">SUM(F289)</f>
        <v>0</v>
      </c>
      <c r="G288" s="24">
        <f t="shared" ref="G288" si="349">SUM(G289)</f>
        <v>0</v>
      </c>
      <c r="H288" s="25">
        <f t="shared" ref="H288" si="350">SUM(H289)</f>
        <v>0</v>
      </c>
      <c r="I288" s="3">
        <f t="shared" si="316"/>
        <v>2</v>
      </c>
    </row>
    <row r="289" spans="1:11" x14ac:dyDescent="0.2">
      <c r="A289" s="27" t="s">
        <v>31</v>
      </c>
      <c r="B289" s="56" t="s">
        <v>32</v>
      </c>
      <c r="C289" s="21">
        <v>2</v>
      </c>
      <c r="D289" s="21"/>
      <c r="E289" s="21">
        <f>C289+D289</f>
        <v>2</v>
      </c>
      <c r="F289" s="21"/>
      <c r="G289" s="21"/>
      <c r="H289" s="22"/>
      <c r="I289" s="3">
        <f t="shared" si="316"/>
        <v>2</v>
      </c>
    </row>
    <row r="290" spans="1:11" hidden="1" x14ac:dyDescent="0.2">
      <c r="A290" s="27"/>
      <c r="B290" s="51"/>
      <c r="C290" s="21"/>
      <c r="D290" s="21"/>
      <c r="E290" s="21"/>
      <c r="F290" s="21"/>
      <c r="G290" s="21"/>
      <c r="H290" s="22"/>
      <c r="I290" s="3">
        <f t="shared" si="316"/>
        <v>0</v>
      </c>
    </row>
    <row r="291" spans="1:11" ht="25.5" x14ac:dyDescent="0.2">
      <c r="A291" s="31" t="s">
        <v>33</v>
      </c>
      <c r="B291" s="57">
        <v>58</v>
      </c>
      <c r="C291" s="24">
        <f>SUM(C292,C299,C306)</f>
        <v>189</v>
      </c>
      <c r="D291" s="24">
        <f t="shared" ref="D291" si="351">SUM(D292,D299,D306)</f>
        <v>0</v>
      </c>
      <c r="E291" s="24">
        <f t="shared" ref="E291" si="352">SUM(E292,E299,E306)</f>
        <v>189</v>
      </c>
      <c r="F291" s="24">
        <f t="shared" ref="F291" si="353">SUM(F292,F299,F306)</f>
        <v>0</v>
      </c>
      <c r="G291" s="24">
        <f t="shared" ref="G291" si="354">SUM(G292,G299,G306)</f>
        <v>0</v>
      </c>
      <c r="H291" s="25">
        <f t="shared" ref="H291" si="355">SUM(H292,H299,H306)</f>
        <v>0</v>
      </c>
      <c r="I291" s="3">
        <f t="shared" si="316"/>
        <v>189</v>
      </c>
    </row>
    <row r="292" spans="1:11" x14ac:dyDescent="0.2">
      <c r="A292" s="31" t="s">
        <v>34</v>
      </c>
      <c r="B292" s="58" t="s">
        <v>35</v>
      </c>
      <c r="C292" s="24">
        <f>SUM(C296,C297,C298)</f>
        <v>189</v>
      </c>
      <c r="D292" s="24">
        <f t="shared" ref="D292:H292" si="356">SUM(D296,D297,D298)</f>
        <v>0</v>
      </c>
      <c r="E292" s="24">
        <f t="shared" si="356"/>
        <v>189</v>
      </c>
      <c r="F292" s="24">
        <f t="shared" si="356"/>
        <v>0</v>
      </c>
      <c r="G292" s="24">
        <f t="shared" si="356"/>
        <v>0</v>
      </c>
      <c r="H292" s="25">
        <f t="shared" si="356"/>
        <v>0</v>
      </c>
      <c r="I292" s="3">
        <f t="shared" si="316"/>
        <v>189</v>
      </c>
    </row>
    <row r="293" spans="1:11" hidden="1" x14ac:dyDescent="0.2">
      <c r="A293" s="32" t="s">
        <v>1</v>
      </c>
      <c r="B293" s="59"/>
      <c r="C293" s="24"/>
      <c r="D293" s="24"/>
      <c r="E293" s="24"/>
      <c r="F293" s="24"/>
      <c r="G293" s="24"/>
      <c r="H293" s="25"/>
      <c r="I293" s="3">
        <f t="shared" si="316"/>
        <v>0</v>
      </c>
    </row>
    <row r="294" spans="1:11" x14ac:dyDescent="0.2">
      <c r="A294" s="32" t="s">
        <v>36</v>
      </c>
      <c r="B294" s="59"/>
      <c r="C294" s="24">
        <f>C296+C297+C298-C295</f>
        <v>189</v>
      </c>
      <c r="D294" s="24">
        <f t="shared" ref="D294" si="357">D296+D297+D298-D295</f>
        <v>0</v>
      </c>
      <c r="E294" s="24">
        <f t="shared" ref="E294" si="358">E296+E297+E298-E295</f>
        <v>189</v>
      </c>
      <c r="F294" s="24">
        <f t="shared" ref="F294" si="359">F296+F297+F298-F295</f>
        <v>0</v>
      </c>
      <c r="G294" s="24">
        <f t="shared" ref="G294" si="360">G296+G297+G298-G295</f>
        <v>0</v>
      </c>
      <c r="H294" s="25">
        <f t="shared" ref="H294" si="361">H296+H297+H298-H295</f>
        <v>0</v>
      </c>
      <c r="I294" s="3">
        <f t="shared" si="316"/>
        <v>189</v>
      </c>
    </row>
    <row r="295" spans="1:11" hidden="1" x14ac:dyDescent="0.2">
      <c r="A295" s="32" t="s">
        <v>37</v>
      </c>
      <c r="B295" s="59"/>
      <c r="C295" s="24">
        <v>0</v>
      </c>
      <c r="D295" s="24"/>
      <c r="E295" s="24">
        <f t="shared" ref="E295:E298" si="362">C295+D295</f>
        <v>0</v>
      </c>
      <c r="F295" s="24"/>
      <c r="G295" s="24"/>
      <c r="H295" s="25"/>
      <c r="I295" s="3">
        <f t="shared" si="316"/>
        <v>0</v>
      </c>
    </row>
    <row r="296" spans="1:11" x14ac:dyDescent="0.2">
      <c r="A296" s="20" t="s">
        <v>38</v>
      </c>
      <c r="B296" s="60" t="s">
        <v>39</v>
      </c>
      <c r="C296" s="21">
        <f>ROUND(189*(J296+K296),)</f>
        <v>28</v>
      </c>
      <c r="D296" s="21"/>
      <c r="E296" s="21">
        <f t="shared" si="362"/>
        <v>28</v>
      </c>
      <c r="F296" s="21"/>
      <c r="G296" s="21"/>
      <c r="H296" s="22"/>
      <c r="I296" s="3">
        <f t="shared" si="316"/>
        <v>28</v>
      </c>
      <c r="J296" s="2">
        <v>0.02</v>
      </c>
      <c r="K296" s="2">
        <v>0.13</v>
      </c>
    </row>
    <row r="297" spans="1:11" x14ac:dyDescent="0.2">
      <c r="A297" s="20" t="s">
        <v>40</v>
      </c>
      <c r="B297" s="60" t="s">
        <v>41</v>
      </c>
      <c r="C297" s="21">
        <f>ROUND(189*(J297+K297),)</f>
        <v>161</v>
      </c>
      <c r="D297" s="21"/>
      <c r="E297" s="21">
        <f t="shared" si="362"/>
        <v>161</v>
      </c>
      <c r="F297" s="21"/>
      <c r="G297" s="21"/>
      <c r="H297" s="22"/>
      <c r="I297" s="3">
        <f t="shared" si="316"/>
        <v>161</v>
      </c>
      <c r="J297" s="2">
        <v>0.85</v>
      </c>
    </row>
    <row r="298" spans="1:11" hidden="1" x14ac:dyDescent="0.2">
      <c r="A298" s="20" t="s">
        <v>42</v>
      </c>
      <c r="B298" s="61" t="s">
        <v>43</v>
      </c>
      <c r="C298" s="21"/>
      <c r="D298" s="21"/>
      <c r="E298" s="21">
        <f t="shared" si="362"/>
        <v>0</v>
      </c>
      <c r="F298" s="21"/>
      <c r="G298" s="21"/>
      <c r="H298" s="22"/>
      <c r="I298" s="3">
        <f t="shared" si="316"/>
        <v>0</v>
      </c>
    </row>
    <row r="299" spans="1:11" hidden="1" x14ac:dyDescent="0.2">
      <c r="A299" s="31" t="s">
        <v>44</v>
      </c>
      <c r="B299" s="62" t="s">
        <v>45</v>
      </c>
      <c r="C299" s="24">
        <f>SUM(C303,C304,C305)</f>
        <v>0</v>
      </c>
      <c r="D299" s="24">
        <f t="shared" ref="D299:H299" si="363">SUM(D303,D304,D305)</f>
        <v>0</v>
      </c>
      <c r="E299" s="24">
        <f t="shared" si="363"/>
        <v>0</v>
      </c>
      <c r="F299" s="24">
        <f t="shared" si="363"/>
        <v>0</v>
      </c>
      <c r="G299" s="24">
        <f t="shared" si="363"/>
        <v>0</v>
      </c>
      <c r="H299" s="25">
        <f t="shared" si="363"/>
        <v>0</v>
      </c>
      <c r="I299" s="3">
        <f t="shared" si="316"/>
        <v>0</v>
      </c>
    </row>
    <row r="300" spans="1:11" hidden="1" x14ac:dyDescent="0.2">
      <c r="A300" s="82" t="s">
        <v>1</v>
      </c>
      <c r="B300" s="62"/>
      <c r="C300" s="24"/>
      <c r="D300" s="24"/>
      <c r="E300" s="24"/>
      <c r="F300" s="24"/>
      <c r="G300" s="24"/>
      <c r="H300" s="25"/>
      <c r="I300" s="3">
        <f t="shared" si="316"/>
        <v>0</v>
      </c>
    </row>
    <row r="301" spans="1:11" hidden="1" x14ac:dyDescent="0.2">
      <c r="A301" s="32" t="s">
        <v>36</v>
      </c>
      <c r="B301" s="59"/>
      <c r="C301" s="24">
        <f>C303+C304+C305-C302</f>
        <v>0</v>
      </c>
      <c r="D301" s="24">
        <f t="shared" ref="D301" si="364">D303+D304+D305-D302</f>
        <v>0</v>
      </c>
      <c r="E301" s="24">
        <f t="shared" ref="E301" si="365">E303+E304+E305-E302</f>
        <v>0</v>
      </c>
      <c r="F301" s="24">
        <f t="shared" ref="F301" si="366">F303+F304+F305-F302</f>
        <v>0</v>
      </c>
      <c r="G301" s="24">
        <f t="shared" ref="G301" si="367">G303+G304+G305-G302</f>
        <v>0</v>
      </c>
      <c r="H301" s="25">
        <f t="shared" ref="H301" si="368">H303+H304+H305-H302</f>
        <v>0</v>
      </c>
      <c r="I301" s="3">
        <f t="shared" si="316"/>
        <v>0</v>
      </c>
    </row>
    <row r="302" spans="1:11" hidden="1" x14ac:dyDescent="0.2">
      <c r="A302" s="32" t="s">
        <v>37</v>
      </c>
      <c r="B302" s="59"/>
      <c r="C302" s="24"/>
      <c r="D302" s="24"/>
      <c r="E302" s="24">
        <f t="shared" ref="E302" si="369">C302+D302</f>
        <v>0</v>
      </c>
      <c r="F302" s="24"/>
      <c r="G302" s="24"/>
      <c r="H302" s="25"/>
      <c r="I302" s="3">
        <f t="shared" si="316"/>
        <v>0</v>
      </c>
    </row>
    <row r="303" spans="1:11" hidden="1" x14ac:dyDescent="0.2">
      <c r="A303" s="20" t="s">
        <v>38</v>
      </c>
      <c r="B303" s="61" t="s">
        <v>46</v>
      </c>
      <c r="C303" s="21"/>
      <c r="D303" s="21"/>
      <c r="E303" s="21">
        <f t="shared" ref="E303:E305" si="370">C303+D303</f>
        <v>0</v>
      </c>
      <c r="F303" s="21"/>
      <c r="G303" s="21"/>
      <c r="H303" s="22"/>
      <c r="I303" s="3">
        <f t="shared" si="316"/>
        <v>0</v>
      </c>
    </row>
    <row r="304" spans="1:11" hidden="1" x14ac:dyDescent="0.2">
      <c r="A304" s="20" t="s">
        <v>40</v>
      </c>
      <c r="B304" s="61" t="s">
        <v>47</v>
      </c>
      <c r="C304" s="21"/>
      <c r="D304" s="21"/>
      <c r="E304" s="21">
        <f t="shared" si="370"/>
        <v>0</v>
      </c>
      <c r="F304" s="21"/>
      <c r="G304" s="21"/>
      <c r="H304" s="22"/>
      <c r="I304" s="3">
        <f t="shared" si="316"/>
        <v>0</v>
      </c>
    </row>
    <row r="305" spans="1:9" hidden="1" x14ac:dyDescent="0.2">
      <c r="A305" s="20" t="s">
        <v>42</v>
      </c>
      <c r="B305" s="61" t="s">
        <v>48</v>
      </c>
      <c r="C305" s="21"/>
      <c r="D305" s="21"/>
      <c r="E305" s="21">
        <f t="shared" si="370"/>
        <v>0</v>
      </c>
      <c r="F305" s="21"/>
      <c r="G305" s="21"/>
      <c r="H305" s="22"/>
      <c r="I305" s="3">
        <f t="shared" si="316"/>
        <v>0</v>
      </c>
    </row>
    <row r="306" spans="1:9" hidden="1" x14ac:dyDescent="0.2">
      <c r="A306" s="31" t="s">
        <v>49</v>
      </c>
      <c r="B306" s="63" t="s">
        <v>50</v>
      </c>
      <c r="C306" s="24">
        <f>SUM(C310,C311,C312)</f>
        <v>0</v>
      </c>
      <c r="D306" s="24">
        <f t="shared" ref="D306:H306" si="371">SUM(D310,D311,D312)</f>
        <v>0</v>
      </c>
      <c r="E306" s="24">
        <f t="shared" si="371"/>
        <v>0</v>
      </c>
      <c r="F306" s="24">
        <f t="shared" si="371"/>
        <v>0</v>
      </c>
      <c r="G306" s="24">
        <f t="shared" si="371"/>
        <v>0</v>
      </c>
      <c r="H306" s="25">
        <f t="shared" si="371"/>
        <v>0</v>
      </c>
      <c r="I306" s="3">
        <f t="shared" si="316"/>
        <v>0</v>
      </c>
    </row>
    <row r="307" spans="1:9" hidden="1" x14ac:dyDescent="0.2">
      <c r="A307" s="82" t="s">
        <v>1</v>
      </c>
      <c r="B307" s="63"/>
      <c r="C307" s="24"/>
      <c r="D307" s="24"/>
      <c r="E307" s="24"/>
      <c r="F307" s="24"/>
      <c r="G307" s="24"/>
      <c r="H307" s="25"/>
      <c r="I307" s="3">
        <f t="shared" si="316"/>
        <v>0</v>
      </c>
    </row>
    <row r="308" spans="1:9" hidden="1" x14ac:dyDescent="0.2">
      <c r="A308" s="32" t="s">
        <v>36</v>
      </c>
      <c r="B308" s="59"/>
      <c r="C308" s="24">
        <f>C310+C311+C312-C309</f>
        <v>0</v>
      </c>
      <c r="D308" s="24">
        <f t="shared" ref="D308" si="372">D310+D311+D312-D309</f>
        <v>0</v>
      </c>
      <c r="E308" s="24">
        <f t="shared" ref="E308" si="373">E310+E311+E312-E309</f>
        <v>0</v>
      </c>
      <c r="F308" s="24">
        <f t="shared" ref="F308" si="374">F310+F311+F312-F309</f>
        <v>0</v>
      </c>
      <c r="G308" s="24">
        <f t="shared" ref="G308" si="375">G310+G311+G312-G309</f>
        <v>0</v>
      </c>
      <c r="H308" s="25">
        <f t="shared" ref="H308" si="376">H310+H311+H312-H309</f>
        <v>0</v>
      </c>
      <c r="I308" s="3">
        <f t="shared" si="316"/>
        <v>0</v>
      </c>
    </row>
    <row r="309" spans="1:9" hidden="1" x14ac:dyDescent="0.2">
      <c r="A309" s="32" t="s">
        <v>37</v>
      </c>
      <c r="B309" s="59"/>
      <c r="C309" s="24"/>
      <c r="D309" s="24"/>
      <c r="E309" s="24">
        <f t="shared" ref="E309" si="377">C309+D309</f>
        <v>0</v>
      </c>
      <c r="F309" s="24"/>
      <c r="G309" s="24"/>
      <c r="H309" s="25"/>
      <c r="I309" s="3">
        <f t="shared" si="316"/>
        <v>0</v>
      </c>
    </row>
    <row r="310" spans="1:9" hidden="1" x14ac:dyDescent="0.2">
      <c r="A310" s="20" t="s">
        <v>38</v>
      </c>
      <c r="B310" s="61" t="s">
        <v>51</v>
      </c>
      <c r="C310" s="21"/>
      <c r="D310" s="21"/>
      <c r="E310" s="21">
        <f t="shared" ref="E310:E312" si="378">C310+D310</f>
        <v>0</v>
      </c>
      <c r="F310" s="21"/>
      <c r="G310" s="21"/>
      <c r="H310" s="22"/>
      <c r="I310" s="3">
        <f t="shared" si="316"/>
        <v>0</v>
      </c>
    </row>
    <row r="311" spans="1:9" hidden="1" x14ac:dyDescent="0.2">
      <c r="A311" s="20" t="s">
        <v>40</v>
      </c>
      <c r="B311" s="61" t="s">
        <v>52</v>
      </c>
      <c r="C311" s="21"/>
      <c r="D311" s="21"/>
      <c r="E311" s="21">
        <f t="shared" si="378"/>
        <v>0</v>
      </c>
      <c r="F311" s="21"/>
      <c r="G311" s="21"/>
      <c r="H311" s="22"/>
      <c r="I311" s="3">
        <f t="shared" si="316"/>
        <v>0</v>
      </c>
    </row>
    <row r="312" spans="1:9" hidden="1" x14ac:dyDescent="0.2">
      <c r="A312" s="20" t="s">
        <v>42</v>
      </c>
      <c r="B312" s="61" t="s">
        <v>53</v>
      </c>
      <c r="C312" s="21"/>
      <c r="D312" s="21"/>
      <c r="E312" s="21">
        <f t="shared" si="378"/>
        <v>0</v>
      </c>
      <c r="F312" s="21"/>
      <c r="G312" s="21"/>
      <c r="H312" s="22"/>
      <c r="I312" s="3">
        <f t="shared" si="316"/>
        <v>0</v>
      </c>
    </row>
    <row r="313" spans="1:9" hidden="1" x14ac:dyDescent="0.2">
      <c r="A313" s="83"/>
      <c r="B313" s="95"/>
      <c r="C313" s="21"/>
      <c r="D313" s="21"/>
      <c r="E313" s="21"/>
      <c r="F313" s="21"/>
      <c r="G313" s="21"/>
      <c r="H313" s="22"/>
      <c r="I313" s="3">
        <f t="shared" si="316"/>
        <v>0</v>
      </c>
    </row>
    <row r="314" spans="1:9" hidden="1" x14ac:dyDescent="0.2">
      <c r="A314" s="26" t="s">
        <v>54</v>
      </c>
      <c r="B314" s="63" t="s">
        <v>55</v>
      </c>
      <c r="C314" s="24"/>
      <c r="D314" s="24"/>
      <c r="E314" s="24">
        <f>C314+D314</f>
        <v>0</v>
      </c>
      <c r="F314" s="24"/>
      <c r="G314" s="24"/>
      <c r="H314" s="25"/>
      <c r="I314" s="3">
        <f t="shared" si="316"/>
        <v>0</v>
      </c>
    </row>
    <row r="315" spans="1:9" hidden="1" x14ac:dyDescent="0.2">
      <c r="A315" s="83"/>
      <c r="B315" s="95"/>
      <c r="C315" s="21"/>
      <c r="D315" s="21"/>
      <c r="E315" s="21"/>
      <c r="F315" s="21"/>
      <c r="G315" s="21"/>
      <c r="H315" s="22"/>
      <c r="I315" s="3">
        <f t="shared" si="316"/>
        <v>0</v>
      </c>
    </row>
    <row r="316" spans="1:9" hidden="1" x14ac:dyDescent="0.2">
      <c r="A316" s="26" t="s">
        <v>56</v>
      </c>
      <c r="B316" s="63"/>
      <c r="C316" s="24">
        <f t="shared" ref="C316:H316" si="379">C269-C287</f>
        <v>0</v>
      </c>
      <c r="D316" s="24">
        <f t="shared" si="379"/>
        <v>0</v>
      </c>
      <c r="E316" s="24">
        <f t="shared" si="379"/>
        <v>0</v>
      </c>
      <c r="F316" s="24">
        <f t="shared" si="379"/>
        <v>0</v>
      </c>
      <c r="G316" s="24">
        <f t="shared" si="379"/>
        <v>0</v>
      </c>
      <c r="H316" s="25">
        <f t="shared" si="379"/>
        <v>0</v>
      </c>
      <c r="I316" s="3">
        <f t="shared" si="316"/>
        <v>0</v>
      </c>
    </row>
    <row r="317" spans="1:9" hidden="1" x14ac:dyDescent="0.2">
      <c r="A317" s="81"/>
      <c r="B317" s="95"/>
      <c r="C317" s="21"/>
      <c r="D317" s="21"/>
      <c r="E317" s="21"/>
      <c r="F317" s="21"/>
      <c r="G317" s="21"/>
      <c r="H317" s="22"/>
      <c r="I317" s="3">
        <f t="shared" si="316"/>
        <v>0</v>
      </c>
    </row>
    <row r="318" spans="1:9" hidden="1" x14ac:dyDescent="0.2">
      <c r="A318" s="81"/>
      <c r="B318" s="95"/>
      <c r="C318" s="21"/>
      <c r="D318" s="21"/>
      <c r="E318" s="21"/>
      <c r="F318" s="21"/>
      <c r="G318" s="21"/>
      <c r="H318" s="22"/>
      <c r="I318" s="3">
        <f t="shared" si="316"/>
        <v>0</v>
      </c>
    </row>
    <row r="319" spans="1:9" s="6" customFormat="1" x14ac:dyDescent="0.2">
      <c r="A319" s="28" t="s">
        <v>76</v>
      </c>
      <c r="B319" s="54" t="s">
        <v>3</v>
      </c>
      <c r="C319" s="29">
        <f>SUM(C349)</f>
        <v>4113</v>
      </c>
      <c r="D319" s="29">
        <f t="shared" ref="D319:H319" si="380">SUM(D349)</f>
        <v>0</v>
      </c>
      <c r="E319" s="29">
        <f t="shared" si="380"/>
        <v>4113</v>
      </c>
      <c r="F319" s="29">
        <f t="shared" si="380"/>
        <v>8235</v>
      </c>
      <c r="G319" s="29">
        <f t="shared" si="380"/>
        <v>0</v>
      </c>
      <c r="H319" s="30">
        <f t="shared" si="380"/>
        <v>0</v>
      </c>
      <c r="I319" s="19">
        <f t="shared" si="316"/>
        <v>12348</v>
      </c>
    </row>
    <row r="320" spans="1:9" x14ac:dyDescent="0.2">
      <c r="A320" s="33" t="s">
        <v>80</v>
      </c>
      <c r="B320" s="64"/>
      <c r="C320" s="34">
        <f>SUM(C321,C324,C347)</f>
        <v>4113</v>
      </c>
      <c r="D320" s="34">
        <f t="shared" ref="D320" si="381">SUM(D321,D324,D347)</f>
        <v>0</v>
      </c>
      <c r="E320" s="34">
        <f t="shared" ref="E320" si="382">SUM(E321,E324,E347)</f>
        <v>4113</v>
      </c>
      <c r="F320" s="34">
        <f t="shared" ref="F320" si="383">SUM(F321,F324,F347)</f>
        <v>8235</v>
      </c>
      <c r="G320" s="34">
        <f t="shared" ref="G320" si="384">SUM(G321,G324,G347)</f>
        <v>0</v>
      </c>
      <c r="H320" s="35">
        <f t="shared" ref="H320" si="385">SUM(H321,H324,H347)</f>
        <v>0</v>
      </c>
      <c r="I320" s="3">
        <f t="shared" si="316"/>
        <v>12348</v>
      </c>
    </row>
    <row r="321" spans="1:9" x14ac:dyDescent="0.2">
      <c r="A321" s="31" t="s">
        <v>30</v>
      </c>
      <c r="B321" s="55">
        <v>20</v>
      </c>
      <c r="C321" s="24">
        <f>SUM(C322)</f>
        <v>2</v>
      </c>
      <c r="D321" s="24">
        <f t="shared" ref="D321" si="386">SUM(D322)</f>
        <v>0</v>
      </c>
      <c r="E321" s="24">
        <f t="shared" ref="E321" si="387">SUM(E322)</f>
        <v>2</v>
      </c>
      <c r="F321" s="24">
        <f t="shared" ref="F321" si="388">SUM(F322)</f>
        <v>0</v>
      </c>
      <c r="G321" s="24">
        <f t="shared" ref="G321" si="389">SUM(G322)</f>
        <v>0</v>
      </c>
      <c r="H321" s="25">
        <f t="shared" ref="H321" si="390">SUM(H322)</f>
        <v>0</v>
      </c>
      <c r="I321" s="3">
        <f t="shared" si="316"/>
        <v>2</v>
      </c>
    </row>
    <row r="322" spans="1:9" x14ac:dyDescent="0.2">
      <c r="A322" s="27" t="s">
        <v>31</v>
      </c>
      <c r="B322" s="56" t="s">
        <v>32</v>
      </c>
      <c r="C322" s="21">
        <f>C369</f>
        <v>2</v>
      </c>
      <c r="D322" s="21">
        <f>D369</f>
        <v>0</v>
      </c>
      <c r="E322" s="21">
        <f>C322+D322</f>
        <v>2</v>
      </c>
      <c r="F322" s="21">
        <f t="shared" ref="F322:H322" si="391">F369</f>
        <v>0</v>
      </c>
      <c r="G322" s="21">
        <f t="shared" si="391"/>
        <v>0</v>
      </c>
      <c r="H322" s="22">
        <f t="shared" si="391"/>
        <v>0</v>
      </c>
      <c r="I322" s="3">
        <f t="shared" si="316"/>
        <v>2</v>
      </c>
    </row>
    <row r="323" spans="1:9" hidden="1" x14ac:dyDescent="0.2">
      <c r="A323" s="27"/>
      <c r="B323" s="51"/>
      <c r="C323" s="21"/>
      <c r="D323" s="21"/>
      <c r="E323" s="21"/>
      <c r="F323" s="21"/>
      <c r="G323" s="21"/>
      <c r="H323" s="22"/>
      <c r="I323" s="3">
        <f t="shared" si="316"/>
        <v>0</v>
      </c>
    </row>
    <row r="324" spans="1:9" ht="25.5" x14ac:dyDescent="0.2">
      <c r="A324" s="31" t="s">
        <v>33</v>
      </c>
      <c r="B324" s="57">
        <v>58</v>
      </c>
      <c r="C324" s="24">
        <f>SUM(C325,C332,C339)</f>
        <v>4111</v>
      </c>
      <c r="D324" s="24">
        <f t="shared" ref="D324" si="392">SUM(D325,D332,D339)</f>
        <v>0</v>
      </c>
      <c r="E324" s="24">
        <f t="shared" ref="E324" si="393">SUM(E325,E332,E339)</f>
        <v>4111</v>
      </c>
      <c r="F324" s="24">
        <f t="shared" ref="F324" si="394">SUM(F325,F332,F339)</f>
        <v>8235</v>
      </c>
      <c r="G324" s="24">
        <f t="shared" ref="G324" si="395">SUM(G325,G332,G339)</f>
        <v>0</v>
      </c>
      <c r="H324" s="25">
        <f t="shared" ref="H324" si="396">SUM(H325,H332,H339)</f>
        <v>0</v>
      </c>
      <c r="I324" s="3">
        <f t="shared" si="316"/>
        <v>12346</v>
      </c>
    </row>
    <row r="325" spans="1:9" x14ac:dyDescent="0.2">
      <c r="A325" s="31" t="s">
        <v>34</v>
      </c>
      <c r="B325" s="58" t="s">
        <v>35</v>
      </c>
      <c r="C325" s="24">
        <f>SUM(C329,C330,C331)</f>
        <v>4111</v>
      </c>
      <c r="D325" s="24">
        <f t="shared" ref="D325:H325" si="397">SUM(D329,D330,D331)</f>
        <v>0</v>
      </c>
      <c r="E325" s="24">
        <f t="shared" si="397"/>
        <v>4111</v>
      </c>
      <c r="F325" s="24">
        <f t="shared" si="397"/>
        <v>8235</v>
      </c>
      <c r="G325" s="24">
        <f t="shared" si="397"/>
        <v>0</v>
      </c>
      <c r="H325" s="25">
        <f t="shared" si="397"/>
        <v>0</v>
      </c>
      <c r="I325" s="3">
        <f t="shared" si="316"/>
        <v>12346</v>
      </c>
    </row>
    <row r="326" spans="1:9" hidden="1" x14ac:dyDescent="0.2">
      <c r="A326" s="32" t="s">
        <v>1</v>
      </c>
      <c r="B326" s="59"/>
      <c r="C326" s="24"/>
      <c r="D326" s="24"/>
      <c r="E326" s="24"/>
      <c r="F326" s="24"/>
      <c r="G326" s="24"/>
      <c r="H326" s="25"/>
      <c r="I326" s="3">
        <f t="shared" si="316"/>
        <v>0</v>
      </c>
    </row>
    <row r="327" spans="1:9" hidden="1" x14ac:dyDescent="0.2">
      <c r="A327" s="32" t="s">
        <v>36</v>
      </c>
      <c r="B327" s="59"/>
      <c r="C327" s="24">
        <f>C329+C330+C331-C328</f>
        <v>0</v>
      </c>
      <c r="D327" s="24">
        <f t="shared" ref="D327" si="398">D329+D330+D331-D328</f>
        <v>0</v>
      </c>
      <c r="E327" s="24">
        <f t="shared" ref="E327" si="399">E329+E330+E331-E328</f>
        <v>0</v>
      </c>
      <c r="F327" s="24">
        <f>F329+F330+F331-F328</f>
        <v>0</v>
      </c>
      <c r="G327" s="24">
        <f t="shared" ref="G327" si="400">G329+G330+G331-G328</f>
        <v>0</v>
      </c>
      <c r="H327" s="25">
        <f t="shared" ref="H327" si="401">H329+H330+H331-H328</f>
        <v>0</v>
      </c>
      <c r="I327" s="3">
        <f t="shared" si="316"/>
        <v>0</v>
      </c>
    </row>
    <row r="328" spans="1:9" x14ac:dyDescent="0.2">
      <c r="A328" s="32" t="s">
        <v>37</v>
      </c>
      <c r="B328" s="59"/>
      <c r="C328" s="24">
        <f t="shared" ref="C328:H328" si="402">C375</f>
        <v>4111</v>
      </c>
      <c r="D328" s="24">
        <f t="shared" si="402"/>
        <v>0</v>
      </c>
      <c r="E328" s="24">
        <f t="shared" si="402"/>
        <v>4111</v>
      </c>
      <c r="F328" s="24">
        <f t="shared" si="402"/>
        <v>8235</v>
      </c>
      <c r="G328" s="24">
        <f t="shared" si="402"/>
        <v>0</v>
      </c>
      <c r="H328" s="25">
        <f t="shared" si="402"/>
        <v>0</v>
      </c>
      <c r="I328" s="3">
        <f t="shared" si="316"/>
        <v>12346</v>
      </c>
    </row>
    <row r="329" spans="1:9" x14ac:dyDescent="0.2">
      <c r="A329" s="20" t="s">
        <v>38</v>
      </c>
      <c r="B329" s="60" t="s">
        <v>39</v>
      </c>
      <c r="C329" s="21">
        <f t="shared" ref="C329:D329" si="403">C376</f>
        <v>638</v>
      </c>
      <c r="D329" s="21">
        <f t="shared" si="403"/>
        <v>0</v>
      </c>
      <c r="E329" s="21">
        <f t="shared" ref="E329:E331" si="404">C329+D329</f>
        <v>638</v>
      </c>
      <c r="F329" s="21">
        <f>F376</f>
        <v>1277</v>
      </c>
      <c r="G329" s="21">
        <f>G376</f>
        <v>0</v>
      </c>
      <c r="H329" s="22">
        <f>H376</f>
        <v>0</v>
      </c>
      <c r="I329" s="3">
        <f t="shared" si="316"/>
        <v>1915</v>
      </c>
    </row>
    <row r="330" spans="1:9" x14ac:dyDescent="0.2">
      <c r="A330" s="20" t="s">
        <v>40</v>
      </c>
      <c r="B330" s="60" t="s">
        <v>41</v>
      </c>
      <c r="C330" s="21">
        <f t="shared" ref="C330:D330" si="405">C377</f>
        <v>3473</v>
      </c>
      <c r="D330" s="21">
        <f t="shared" si="405"/>
        <v>0</v>
      </c>
      <c r="E330" s="21">
        <f t="shared" si="404"/>
        <v>3473</v>
      </c>
      <c r="F330" s="21">
        <f t="shared" ref="F330:H330" si="406">F377</f>
        <v>6958</v>
      </c>
      <c r="G330" s="21">
        <f t="shared" si="406"/>
        <v>0</v>
      </c>
      <c r="H330" s="22">
        <f t="shared" si="406"/>
        <v>0</v>
      </c>
      <c r="I330" s="3">
        <f t="shared" si="316"/>
        <v>10431</v>
      </c>
    </row>
    <row r="331" spans="1:9" hidden="1" x14ac:dyDescent="0.2">
      <c r="A331" s="20" t="s">
        <v>42</v>
      </c>
      <c r="B331" s="61" t="s">
        <v>43</v>
      </c>
      <c r="C331" s="21">
        <f t="shared" ref="C331:D331" si="407">C378</f>
        <v>0</v>
      </c>
      <c r="D331" s="21">
        <f t="shared" si="407"/>
        <v>0</v>
      </c>
      <c r="E331" s="21">
        <f t="shared" si="404"/>
        <v>0</v>
      </c>
      <c r="F331" s="21">
        <f t="shared" ref="F331:H331" si="408">F378</f>
        <v>0</v>
      </c>
      <c r="G331" s="21">
        <f t="shared" si="408"/>
        <v>0</v>
      </c>
      <c r="H331" s="22">
        <f t="shared" si="408"/>
        <v>0</v>
      </c>
      <c r="I331" s="3">
        <f t="shared" si="316"/>
        <v>0</v>
      </c>
    </row>
    <row r="332" spans="1:9" hidden="1" x14ac:dyDescent="0.2">
      <c r="A332" s="31" t="s">
        <v>44</v>
      </c>
      <c r="B332" s="62" t="s">
        <v>45</v>
      </c>
      <c r="C332" s="24">
        <f>SUM(C336,C337,C338)</f>
        <v>0</v>
      </c>
      <c r="D332" s="24">
        <f t="shared" ref="D332:H332" si="409">SUM(D336,D337,D338)</f>
        <v>0</v>
      </c>
      <c r="E332" s="24">
        <f t="shared" si="409"/>
        <v>0</v>
      </c>
      <c r="F332" s="24">
        <f t="shared" si="409"/>
        <v>0</v>
      </c>
      <c r="G332" s="24">
        <f t="shared" si="409"/>
        <v>0</v>
      </c>
      <c r="H332" s="25">
        <f t="shared" si="409"/>
        <v>0</v>
      </c>
      <c r="I332" s="3">
        <f t="shared" si="316"/>
        <v>0</v>
      </c>
    </row>
    <row r="333" spans="1:9" hidden="1" x14ac:dyDescent="0.2">
      <c r="A333" s="82" t="s">
        <v>1</v>
      </c>
      <c r="B333" s="62"/>
      <c r="C333" s="24"/>
      <c r="D333" s="24"/>
      <c r="E333" s="24"/>
      <c r="F333" s="24"/>
      <c r="G333" s="24"/>
      <c r="H333" s="25"/>
      <c r="I333" s="3">
        <f t="shared" si="316"/>
        <v>0</v>
      </c>
    </row>
    <row r="334" spans="1:9" hidden="1" x14ac:dyDescent="0.2">
      <c r="A334" s="32" t="s">
        <v>36</v>
      </c>
      <c r="B334" s="59"/>
      <c r="C334" s="24">
        <f>C336+C337+C338-C335</f>
        <v>0</v>
      </c>
      <c r="D334" s="24">
        <f t="shared" ref="D334" si="410">D336+D337+D338-D335</f>
        <v>0</v>
      </c>
      <c r="E334" s="24">
        <f t="shared" ref="E334" si="411">E336+E337+E338-E335</f>
        <v>0</v>
      </c>
      <c r="F334" s="24">
        <f t="shared" ref="F334" si="412">F336+F337+F338-F335</f>
        <v>0</v>
      </c>
      <c r="G334" s="24">
        <f t="shared" ref="G334" si="413">G336+G337+G338-G335</f>
        <v>0</v>
      </c>
      <c r="H334" s="25">
        <f t="shared" ref="H334" si="414">H336+H337+H338-H335</f>
        <v>0</v>
      </c>
      <c r="I334" s="3">
        <f t="shared" ref="I334:I397" si="415">SUM(E334:H334)</f>
        <v>0</v>
      </c>
    </row>
    <row r="335" spans="1:9" hidden="1" x14ac:dyDescent="0.2">
      <c r="A335" s="32" t="s">
        <v>37</v>
      </c>
      <c r="B335" s="59"/>
      <c r="C335" s="24">
        <f t="shared" ref="C335:H335" si="416">C382</f>
        <v>0</v>
      </c>
      <c r="D335" s="24">
        <f t="shared" si="416"/>
        <v>0</v>
      </c>
      <c r="E335" s="24">
        <f t="shared" si="416"/>
        <v>0</v>
      </c>
      <c r="F335" s="24">
        <f t="shared" si="416"/>
        <v>0</v>
      </c>
      <c r="G335" s="24">
        <f t="shared" si="416"/>
        <v>0</v>
      </c>
      <c r="H335" s="25">
        <f t="shared" si="416"/>
        <v>0</v>
      </c>
      <c r="I335" s="3">
        <f t="shared" si="415"/>
        <v>0</v>
      </c>
    </row>
    <row r="336" spans="1:9" hidden="1" x14ac:dyDescent="0.2">
      <c r="A336" s="20" t="s">
        <v>38</v>
      </c>
      <c r="B336" s="61" t="s">
        <v>46</v>
      </c>
      <c r="C336" s="21">
        <f t="shared" ref="C336:D336" si="417">C383</f>
        <v>0</v>
      </c>
      <c r="D336" s="21">
        <f t="shared" si="417"/>
        <v>0</v>
      </c>
      <c r="E336" s="21">
        <f t="shared" ref="E336:E338" si="418">C336+D336</f>
        <v>0</v>
      </c>
      <c r="F336" s="21">
        <f t="shared" ref="F336:H336" si="419">F383</f>
        <v>0</v>
      </c>
      <c r="G336" s="21">
        <f t="shared" si="419"/>
        <v>0</v>
      </c>
      <c r="H336" s="22">
        <f t="shared" si="419"/>
        <v>0</v>
      </c>
      <c r="I336" s="3">
        <f t="shared" si="415"/>
        <v>0</v>
      </c>
    </row>
    <row r="337" spans="1:11" hidden="1" x14ac:dyDescent="0.2">
      <c r="A337" s="20" t="s">
        <v>40</v>
      </c>
      <c r="B337" s="61" t="s">
        <v>47</v>
      </c>
      <c r="C337" s="21">
        <f t="shared" ref="C337:D337" si="420">C384</f>
        <v>0</v>
      </c>
      <c r="D337" s="21">
        <f t="shared" si="420"/>
        <v>0</v>
      </c>
      <c r="E337" s="21">
        <f t="shared" si="418"/>
        <v>0</v>
      </c>
      <c r="F337" s="21">
        <f t="shared" ref="F337:H337" si="421">F384</f>
        <v>0</v>
      </c>
      <c r="G337" s="21">
        <f t="shared" si="421"/>
        <v>0</v>
      </c>
      <c r="H337" s="22">
        <f t="shared" si="421"/>
        <v>0</v>
      </c>
      <c r="I337" s="3">
        <f t="shared" si="415"/>
        <v>0</v>
      </c>
    </row>
    <row r="338" spans="1:11" hidden="1" x14ac:dyDescent="0.2">
      <c r="A338" s="20" t="s">
        <v>42</v>
      </c>
      <c r="B338" s="61" t="s">
        <v>48</v>
      </c>
      <c r="C338" s="21">
        <f t="shared" ref="C338:D338" si="422">C385</f>
        <v>0</v>
      </c>
      <c r="D338" s="21">
        <f t="shared" si="422"/>
        <v>0</v>
      </c>
      <c r="E338" s="21">
        <f t="shared" si="418"/>
        <v>0</v>
      </c>
      <c r="F338" s="21">
        <f t="shared" ref="F338:H338" si="423">F385</f>
        <v>0</v>
      </c>
      <c r="G338" s="21">
        <f t="shared" si="423"/>
        <v>0</v>
      </c>
      <c r="H338" s="22">
        <f t="shared" si="423"/>
        <v>0</v>
      </c>
      <c r="I338" s="3">
        <f t="shared" si="415"/>
        <v>0</v>
      </c>
    </row>
    <row r="339" spans="1:11" hidden="1" x14ac:dyDescent="0.2">
      <c r="A339" s="31" t="s">
        <v>49</v>
      </c>
      <c r="B339" s="63" t="s">
        <v>50</v>
      </c>
      <c r="C339" s="24">
        <f>SUM(C343,C344,C345)</f>
        <v>0</v>
      </c>
      <c r="D339" s="24">
        <f t="shared" ref="D339:H339" si="424">SUM(D343,D344,D345)</f>
        <v>0</v>
      </c>
      <c r="E339" s="24">
        <f t="shared" si="424"/>
        <v>0</v>
      </c>
      <c r="F339" s="24">
        <f t="shared" si="424"/>
        <v>0</v>
      </c>
      <c r="G339" s="24">
        <f t="shared" si="424"/>
        <v>0</v>
      </c>
      <c r="H339" s="25">
        <f t="shared" si="424"/>
        <v>0</v>
      </c>
      <c r="I339" s="3">
        <f t="shared" si="415"/>
        <v>0</v>
      </c>
    </row>
    <row r="340" spans="1:11" hidden="1" x14ac:dyDescent="0.2">
      <c r="A340" s="82" t="s">
        <v>1</v>
      </c>
      <c r="B340" s="63"/>
      <c r="C340" s="24"/>
      <c r="D340" s="24"/>
      <c r="E340" s="24"/>
      <c r="F340" s="24"/>
      <c r="G340" s="24"/>
      <c r="H340" s="25"/>
      <c r="I340" s="3">
        <f t="shared" si="415"/>
        <v>0</v>
      </c>
    </row>
    <row r="341" spans="1:11" hidden="1" x14ac:dyDescent="0.2">
      <c r="A341" s="32" t="s">
        <v>36</v>
      </c>
      <c r="B341" s="59"/>
      <c r="C341" s="24">
        <f>C343+C344+C345-C342</f>
        <v>0</v>
      </c>
      <c r="D341" s="24">
        <f t="shared" ref="D341" si="425">D343+D344+D345-D342</f>
        <v>0</v>
      </c>
      <c r="E341" s="24">
        <f t="shared" ref="E341" si="426">E343+E344+E345-E342</f>
        <v>0</v>
      </c>
      <c r="F341" s="24">
        <f t="shared" ref="F341" si="427">F343+F344+F345-F342</f>
        <v>0</v>
      </c>
      <c r="G341" s="24">
        <f t="shared" ref="G341" si="428">G343+G344+G345-G342</f>
        <v>0</v>
      </c>
      <c r="H341" s="25">
        <f t="shared" ref="H341" si="429">H343+H344+H345-H342</f>
        <v>0</v>
      </c>
      <c r="I341" s="3">
        <f t="shared" si="415"/>
        <v>0</v>
      </c>
    </row>
    <row r="342" spans="1:11" hidden="1" x14ac:dyDescent="0.2">
      <c r="A342" s="32" t="s">
        <v>37</v>
      </c>
      <c r="B342" s="59"/>
      <c r="C342" s="24">
        <f t="shared" ref="C342:H342" si="430">C389</f>
        <v>0</v>
      </c>
      <c r="D342" s="24">
        <f t="shared" si="430"/>
        <v>0</v>
      </c>
      <c r="E342" s="24">
        <f t="shared" si="430"/>
        <v>0</v>
      </c>
      <c r="F342" s="24">
        <f t="shared" si="430"/>
        <v>0</v>
      </c>
      <c r="G342" s="24">
        <f t="shared" si="430"/>
        <v>0</v>
      </c>
      <c r="H342" s="25">
        <f t="shared" si="430"/>
        <v>0</v>
      </c>
      <c r="I342" s="3">
        <f t="shared" si="415"/>
        <v>0</v>
      </c>
    </row>
    <row r="343" spans="1:11" hidden="1" x14ac:dyDescent="0.2">
      <c r="A343" s="20" t="s">
        <v>38</v>
      </c>
      <c r="B343" s="61" t="s">
        <v>51</v>
      </c>
      <c r="C343" s="21">
        <f t="shared" ref="C343:D343" si="431">C390</f>
        <v>0</v>
      </c>
      <c r="D343" s="21">
        <f t="shared" si="431"/>
        <v>0</v>
      </c>
      <c r="E343" s="21">
        <f t="shared" ref="E343:E345" si="432">C343+D343</f>
        <v>0</v>
      </c>
      <c r="F343" s="21">
        <f t="shared" ref="F343:H343" si="433">F390</f>
        <v>0</v>
      </c>
      <c r="G343" s="21">
        <f t="shared" si="433"/>
        <v>0</v>
      </c>
      <c r="H343" s="22">
        <f t="shared" si="433"/>
        <v>0</v>
      </c>
      <c r="I343" s="3">
        <f t="shared" si="415"/>
        <v>0</v>
      </c>
    </row>
    <row r="344" spans="1:11" hidden="1" x14ac:dyDescent="0.2">
      <c r="A344" s="20" t="s">
        <v>40</v>
      </c>
      <c r="B344" s="61" t="s">
        <v>52</v>
      </c>
      <c r="C344" s="21">
        <f t="shared" ref="C344:D344" si="434">C391</f>
        <v>0</v>
      </c>
      <c r="D344" s="21">
        <f t="shared" si="434"/>
        <v>0</v>
      </c>
      <c r="E344" s="21">
        <f t="shared" si="432"/>
        <v>0</v>
      </c>
      <c r="F344" s="21">
        <f t="shared" ref="F344:H344" si="435">F391</f>
        <v>0</v>
      </c>
      <c r="G344" s="21">
        <f t="shared" si="435"/>
        <v>0</v>
      </c>
      <c r="H344" s="22">
        <f t="shared" si="435"/>
        <v>0</v>
      </c>
      <c r="I344" s="3">
        <f t="shared" si="415"/>
        <v>0</v>
      </c>
    </row>
    <row r="345" spans="1:11" hidden="1" x14ac:dyDescent="0.2">
      <c r="A345" s="20" t="s">
        <v>42</v>
      </c>
      <c r="B345" s="61" t="s">
        <v>53</v>
      </c>
      <c r="C345" s="21">
        <f t="shared" ref="C345:D345" si="436">C392</f>
        <v>0</v>
      </c>
      <c r="D345" s="21">
        <f t="shared" si="436"/>
        <v>0</v>
      </c>
      <c r="E345" s="21">
        <f t="shared" si="432"/>
        <v>0</v>
      </c>
      <c r="F345" s="21">
        <f t="shared" ref="F345:H345" si="437">F392</f>
        <v>0</v>
      </c>
      <c r="G345" s="21">
        <f t="shared" si="437"/>
        <v>0</v>
      </c>
      <c r="H345" s="22">
        <f t="shared" si="437"/>
        <v>0</v>
      </c>
      <c r="I345" s="3">
        <f t="shared" si="415"/>
        <v>0</v>
      </c>
    </row>
    <row r="346" spans="1:11" hidden="1" x14ac:dyDescent="0.2">
      <c r="A346" s="83"/>
      <c r="B346" s="95"/>
      <c r="C346" s="21"/>
      <c r="D346" s="21"/>
      <c r="E346" s="21"/>
      <c r="F346" s="21"/>
      <c r="G346" s="21"/>
      <c r="H346" s="22"/>
      <c r="I346" s="3">
        <f t="shared" si="415"/>
        <v>0</v>
      </c>
    </row>
    <row r="347" spans="1:11" hidden="1" x14ac:dyDescent="0.2">
      <c r="A347" s="26" t="s">
        <v>54</v>
      </c>
      <c r="B347" s="63" t="s">
        <v>55</v>
      </c>
      <c r="C347" s="24">
        <f t="shared" ref="C347:D347" si="438">C394</f>
        <v>0</v>
      </c>
      <c r="D347" s="24">
        <f t="shared" si="438"/>
        <v>0</v>
      </c>
      <c r="E347" s="24">
        <f>C347+D347</f>
        <v>0</v>
      </c>
      <c r="F347" s="24">
        <f t="shared" ref="F347:H347" si="439">F394</f>
        <v>0</v>
      </c>
      <c r="G347" s="24">
        <f t="shared" si="439"/>
        <v>0</v>
      </c>
      <c r="H347" s="25">
        <f t="shared" si="439"/>
        <v>0</v>
      </c>
      <c r="I347" s="3">
        <f t="shared" si="415"/>
        <v>0</v>
      </c>
    </row>
    <row r="348" spans="1:11" hidden="1" x14ac:dyDescent="0.2">
      <c r="A348" s="81"/>
      <c r="B348" s="95"/>
      <c r="C348" s="21"/>
      <c r="D348" s="21"/>
      <c r="E348" s="21"/>
      <c r="F348" s="21"/>
      <c r="G348" s="21"/>
      <c r="H348" s="22"/>
      <c r="I348" s="3">
        <f t="shared" si="415"/>
        <v>0</v>
      </c>
    </row>
    <row r="349" spans="1:11" s="6" customFormat="1" ht="25.5" x14ac:dyDescent="0.2">
      <c r="A349" s="77" t="s">
        <v>65</v>
      </c>
      <c r="B349" s="78"/>
      <c r="C349" s="79">
        <f>C350</f>
        <v>4113</v>
      </c>
      <c r="D349" s="79">
        <f t="shared" ref="D349" si="440">D350</f>
        <v>0</v>
      </c>
      <c r="E349" s="79">
        <f t="shared" ref="E349" si="441">E350</f>
        <v>4113</v>
      </c>
      <c r="F349" s="79">
        <f t="shared" ref="F349" si="442">F350</f>
        <v>8235</v>
      </c>
      <c r="G349" s="79">
        <f t="shared" ref="G349" si="443">G350</f>
        <v>0</v>
      </c>
      <c r="H349" s="80">
        <f t="shared" ref="H349" si="444">H350</f>
        <v>0</v>
      </c>
      <c r="I349" s="19">
        <f t="shared" si="415"/>
        <v>12348</v>
      </c>
    </row>
    <row r="350" spans="1:11" s="40" customFormat="1" x14ac:dyDescent="0.2">
      <c r="A350" s="36" t="s">
        <v>61</v>
      </c>
      <c r="B350" s="65"/>
      <c r="C350" s="37">
        <f t="shared" ref="C350:H350" si="445">SUM(C351,C352,C353,C354)</f>
        <v>4113</v>
      </c>
      <c r="D350" s="37">
        <f t="shared" si="445"/>
        <v>0</v>
      </c>
      <c r="E350" s="37">
        <f t="shared" si="445"/>
        <v>4113</v>
      </c>
      <c r="F350" s="37">
        <f t="shared" si="445"/>
        <v>8235</v>
      </c>
      <c r="G350" s="37">
        <f t="shared" si="445"/>
        <v>0</v>
      </c>
      <c r="H350" s="38">
        <f t="shared" si="445"/>
        <v>0</v>
      </c>
      <c r="I350" s="39">
        <f t="shared" si="415"/>
        <v>12348</v>
      </c>
    </row>
    <row r="351" spans="1:11" x14ac:dyDescent="0.2">
      <c r="A351" s="20" t="s">
        <v>6</v>
      </c>
      <c r="B351" s="48"/>
      <c r="C351" s="21">
        <v>1502</v>
      </c>
      <c r="D351" s="21"/>
      <c r="E351" s="21">
        <f>SUM(C351,D351)</f>
        <v>1502</v>
      </c>
      <c r="F351" s="21">
        <f>ROUND(8235*K351,)</f>
        <v>213</v>
      </c>
      <c r="G351" s="21"/>
      <c r="H351" s="22"/>
      <c r="I351" s="3">
        <f t="shared" si="415"/>
        <v>1715</v>
      </c>
      <c r="K351" s="2">
        <v>2.5899999999999999E-2</v>
      </c>
    </row>
    <row r="352" spans="1:11" hidden="1" x14ac:dyDescent="0.2">
      <c r="A352" s="20" t="s">
        <v>7</v>
      </c>
      <c r="B352" s="94"/>
      <c r="C352" s="21"/>
      <c r="D352" s="21"/>
      <c r="E352" s="21">
        <f t="shared" ref="E352:E353" si="446">SUM(C352,D352)</f>
        <v>0</v>
      </c>
      <c r="F352" s="21"/>
      <c r="G352" s="21"/>
      <c r="H352" s="22"/>
      <c r="I352" s="3">
        <f t="shared" si="415"/>
        <v>0</v>
      </c>
    </row>
    <row r="353" spans="1:11" ht="38.25" x14ac:dyDescent="0.2">
      <c r="A353" s="20" t="s">
        <v>8</v>
      </c>
      <c r="B353" s="48">
        <v>420269</v>
      </c>
      <c r="C353" s="21">
        <f>ROUND((4111-1500)*K353/(K353+K355),)</f>
        <v>346</v>
      </c>
      <c r="D353" s="21"/>
      <c r="E353" s="21">
        <f t="shared" si="446"/>
        <v>346</v>
      </c>
      <c r="F353" s="21">
        <f>ROUND(8235*K353,)</f>
        <v>1064</v>
      </c>
      <c r="G353" s="21"/>
      <c r="H353" s="22"/>
      <c r="I353" s="3">
        <f t="shared" si="415"/>
        <v>1410</v>
      </c>
      <c r="K353" s="2">
        <v>0.12920000000000001</v>
      </c>
    </row>
    <row r="354" spans="1:11" ht="25.5" x14ac:dyDescent="0.2">
      <c r="A354" s="23" t="s">
        <v>9</v>
      </c>
      <c r="B354" s="49" t="s">
        <v>10</v>
      </c>
      <c r="C354" s="24">
        <f>SUM(C355,C359,C363)</f>
        <v>2265</v>
      </c>
      <c r="D354" s="24">
        <f t="shared" ref="D354" si="447">SUM(D355,D359,D363)</f>
        <v>0</v>
      </c>
      <c r="E354" s="24">
        <f t="shared" ref="E354:F354" si="448">SUM(E355,E359,E363)</f>
        <v>2265</v>
      </c>
      <c r="F354" s="24">
        <f t="shared" si="448"/>
        <v>6958</v>
      </c>
      <c r="G354" s="24">
        <f t="shared" ref="G354" si="449">SUM(G355,G359,G363)</f>
        <v>0</v>
      </c>
      <c r="H354" s="25">
        <f t="shared" ref="H354" si="450">SUM(H355,H359,H363)</f>
        <v>0</v>
      </c>
      <c r="I354" s="3">
        <f t="shared" si="415"/>
        <v>9223</v>
      </c>
    </row>
    <row r="355" spans="1:11" x14ac:dyDescent="0.2">
      <c r="A355" s="26" t="s">
        <v>11</v>
      </c>
      <c r="B355" s="50" t="s">
        <v>12</v>
      </c>
      <c r="C355" s="24">
        <f>SUM(C356:C358)</f>
        <v>2265</v>
      </c>
      <c r="D355" s="24">
        <f t="shared" ref="D355" si="451">SUM(D356:D358)</f>
        <v>0</v>
      </c>
      <c r="E355" s="24">
        <f t="shared" ref="E355:F355" si="452">SUM(E356:E358)</f>
        <v>2265</v>
      </c>
      <c r="F355" s="24">
        <f t="shared" si="452"/>
        <v>6958</v>
      </c>
      <c r="G355" s="24">
        <f t="shared" ref="G355" si="453">SUM(G356:G358)</f>
        <v>0</v>
      </c>
      <c r="H355" s="25">
        <f t="shared" ref="H355" si="454">SUM(H356:H358)</f>
        <v>0</v>
      </c>
      <c r="I355" s="3">
        <f t="shared" si="415"/>
        <v>9223</v>
      </c>
      <c r="K355" s="2">
        <v>0.84489999999999998</v>
      </c>
    </row>
    <row r="356" spans="1:11" x14ac:dyDescent="0.2">
      <c r="A356" s="27" t="s">
        <v>13</v>
      </c>
      <c r="B356" s="51" t="s">
        <v>14</v>
      </c>
      <c r="C356" s="21">
        <f>ROUND((4111-1500)*K355/(K353+K355),)</f>
        <v>2265</v>
      </c>
      <c r="D356" s="21"/>
      <c r="E356" s="21">
        <f t="shared" ref="E356:E358" si="455">SUM(C356,D356)</f>
        <v>2265</v>
      </c>
      <c r="F356" s="21">
        <f>ROUND(8235*K355,)</f>
        <v>6958</v>
      </c>
      <c r="G356" s="21"/>
      <c r="H356" s="22"/>
      <c r="I356" s="3">
        <f t="shared" si="415"/>
        <v>9223</v>
      </c>
    </row>
    <row r="357" spans="1:11" hidden="1" x14ac:dyDescent="0.2">
      <c r="A357" s="27" t="s">
        <v>15</v>
      </c>
      <c r="B357" s="52" t="s">
        <v>16</v>
      </c>
      <c r="C357" s="21"/>
      <c r="D357" s="21"/>
      <c r="E357" s="21">
        <f t="shared" si="455"/>
        <v>0</v>
      </c>
      <c r="F357" s="21"/>
      <c r="G357" s="21"/>
      <c r="H357" s="22"/>
      <c r="I357" s="3">
        <f t="shared" si="415"/>
        <v>0</v>
      </c>
    </row>
    <row r="358" spans="1:11" hidden="1" x14ac:dyDescent="0.2">
      <c r="A358" s="27" t="s">
        <v>17</v>
      </c>
      <c r="B358" s="52" t="s">
        <v>18</v>
      </c>
      <c r="C358" s="21"/>
      <c r="D358" s="21"/>
      <c r="E358" s="21">
        <f t="shared" si="455"/>
        <v>0</v>
      </c>
      <c r="F358" s="21"/>
      <c r="G358" s="21"/>
      <c r="H358" s="22"/>
      <c r="I358" s="3">
        <f t="shared" si="415"/>
        <v>0</v>
      </c>
    </row>
    <row r="359" spans="1:11" hidden="1" x14ac:dyDescent="0.2">
      <c r="A359" s="26" t="s">
        <v>19</v>
      </c>
      <c r="B359" s="53" t="s">
        <v>20</v>
      </c>
      <c r="C359" s="24">
        <f>SUM(C360:C362)</f>
        <v>0</v>
      </c>
      <c r="D359" s="24">
        <f t="shared" ref="D359" si="456">SUM(D360:D362)</f>
        <v>0</v>
      </c>
      <c r="E359" s="24">
        <f t="shared" ref="E359" si="457">SUM(E360:E362)</f>
        <v>0</v>
      </c>
      <c r="F359" s="24">
        <f t="shared" ref="F359" si="458">SUM(F360:F362)</f>
        <v>0</v>
      </c>
      <c r="G359" s="24">
        <f t="shared" ref="G359" si="459">SUM(G360:G362)</f>
        <v>0</v>
      </c>
      <c r="H359" s="25">
        <f t="shared" ref="H359" si="460">SUM(H360:H362)</f>
        <v>0</v>
      </c>
      <c r="I359" s="3">
        <f t="shared" si="415"/>
        <v>0</v>
      </c>
    </row>
    <row r="360" spans="1:11" hidden="1" x14ac:dyDescent="0.2">
      <c r="A360" s="27" t="s">
        <v>13</v>
      </c>
      <c r="B360" s="52" t="s">
        <v>21</v>
      </c>
      <c r="C360" s="21"/>
      <c r="D360" s="21"/>
      <c r="E360" s="21">
        <f t="shared" ref="E360:E362" si="461">SUM(C360,D360)</f>
        <v>0</v>
      </c>
      <c r="F360" s="21"/>
      <c r="G360" s="21"/>
      <c r="H360" s="22"/>
      <c r="I360" s="3">
        <f t="shared" si="415"/>
        <v>0</v>
      </c>
    </row>
    <row r="361" spans="1:11" hidden="1" x14ac:dyDescent="0.2">
      <c r="A361" s="27" t="s">
        <v>15</v>
      </c>
      <c r="B361" s="52" t="s">
        <v>22</v>
      </c>
      <c r="C361" s="21"/>
      <c r="D361" s="21"/>
      <c r="E361" s="21">
        <f t="shared" si="461"/>
        <v>0</v>
      </c>
      <c r="F361" s="21"/>
      <c r="G361" s="21"/>
      <c r="H361" s="22"/>
      <c r="I361" s="3">
        <f t="shared" si="415"/>
        <v>0</v>
      </c>
    </row>
    <row r="362" spans="1:11" hidden="1" x14ac:dyDescent="0.2">
      <c r="A362" s="27" t="s">
        <v>17</v>
      </c>
      <c r="B362" s="52" t="s">
        <v>23</v>
      </c>
      <c r="C362" s="21"/>
      <c r="D362" s="21"/>
      <c r="E362" s="21">
        <f t="shared" si="461"/>
        <v>0</v>
      </c>
      <c r="F362" s="21"/>
      <c r="G362" s="21"/>
      <c r="H362" s="22"/>
      <c r="I362" s="3">
        <f t="shared" si="415"/>
        <v>0</v>
      </c>
    </row>
    <row r="363" spans="1:11" hidden="1" x14ac:dyDescent="0.2">
      <c r="A363" s="26" t="s">
        <v>24</v>
      </c>
      <c r="B363" s="53" t="s">
        <v>25</v>
      </c>
      <c r="C363" s="24">
        <f>SUM(C364:C366)</f>
        <v>0</v>
      </c>
      <c r="D363" s="24">
        <f t="shared" ref="D363" si="462">SUM(D364:D366)</f>
        <v>0</v>
      </c>
      <c r="E363" s="24">
        <f t="shared" ref="E363" si="463">SUM(E364:E366)</f>
        <v>0</v>
      </c>
      <c r="F363" s="24">
        <f t="shared" ref="F363" si="464">SUM(F364:F366)</f>
        <v>0</v>
      </c>
      <c r="G363" s="24">
        <f t="shared" ref="G363" si="465">SUM(G364:G366)</f>
        <v>0</v>
      </c>
      <c r="H363" s="25">
        <f t="shared" ref="H363" si="466">SUM(H364:H366)</f>
        <v>0</v>
      </c>
      <c r="I363" s="3">
        <f t="shared" si="415"/>
        <v>0</v>
      </c>
    </row>
    <row r="364" spans="1:11" hidden="1" x14ac:dyDescent="0.2">
      <c r="A364" s="27" t="s">
        <v>13</v>
      </c>
      <c r="B364" s="52" t="s">
        <v>26</v>
      </c>
      <c r="C364" s="21"/>
      <c r="D364" s="21"/>
      <c r="E364" s="21">
        <f t="shared" ref="E364:E366" si="467">SUM(C364,D364)</f>
        <v>0</v>
      </c>
      <c r="F364" s="21"/>
      <c r="G364" s="21"/>
      <c r="H364" s="22"/>
      <c r="I364" s="3">
        <f t="shared" si="415"/>
        <v>0</v>
      </c>
    </row>
    <row r="365" spans="1:11" hidden="1" x14ac:dyDescent="0.2">
      <c r="A365" s="27" t="s">
        <v>15</v>
      </c>
      <c r="B365" s="52" t="s">
        <v>27</v>
      </c>
      <c r="C365" s="21"/>
      <c r="D365" s="21"/>
      <c r="E365" s="21">
        <f t="shared" si="467"/>
        <v>0</v>
      </c>
      <c r="F365" s="21"/>
      <c r="G365" s="21"/>
      <c r="H365" s="22"/>
      <c r="I365" s="3">
        <f t="shared" si="415"/>
        <v>0</v>
      </c>
    </row>
    <row r="366" spans="1:11" hidden="1" x14ac:dyDescent="0.2">
      <c r="A366" s="27" t="s">
        <v>17</v>
      </c>
      <c r="B366" s="52" t="s">
        <v>28</v>
      </c>
      <c r="C366" s="21"/>
      <c r="D366" s="21"/>
      <c r="E366" s="21">
        <f t="shared" si="467"/>
        <v>0</v>
      </c>
      <c r="F366" s="21"/>
      <c r="G366" s="21"/>
      <c r="H366" s="22"/>
      <c r="I366" s="3">
        <f t="shared" si="415"/>
        <v>0</v>
      </c>
    </row>
    <row r="367" spans="1:11" s="40" customFormat="1" x14ac:dyDescent="0.2">
      <c r="A367" s="36" t="s">
        <v>80</v>
      </c>
      <c r="B367" s="65"/>
      <c r="C367" s="37">
        <f>SUM(C368,C371,C394)</f>
        <v>4113</v>
      </c>
      <c r="D367" s="37">
        <f t="shared" ref="D367" si="468">SUM(D368,D371,D394)</f>
        <v>0</v>
      </c>
      <c r="E367" s="37">
        <f t="shared" ref="E367" si="469">SUM(E368,E371,E394)</f>
        <v>4113</v>
      </c>
      <c r="F367" s="37">
        <f t="shared" ref="F367" si="470">SUM(F368,F371,F394)</f>
        <v>8235</v>
      </c>
      <c r="G367" s="37">
        <f t="shared" ref="G367" si="471">SUM(G368,G371,G394)</f>
        <v>0</v>
      </c>
      <c r="H367" s="38">
        <f t="shared" ref="H367" si="472">SUM(H368,H371,H394)</f>
        <v>0</v>
      </c>
      <c r="I367" s="39">
        <f t="shared" si="415"/>
        <v>12348</v>
      </c>
    </row>
    <row r="368" spans="1:11" x14ac:dyDescent="0.2">
      <c r="A368" s="31" t="s">
        <v>30</v>
      </c>
      <c r="B368" s="55">
        <v>20</v>
      </c>
      <c r="C368" s="24">
        <f>SUM(C369)</f>
        <v>2</v>
      </c>
      <c r="D368" s="24">
        <f t="shared" ref="D368" si="473">SUM(D369)</f>
        <v>0</v>
      </c>
      <c r="E368" s="24">
        <f t="shared" ref="E368" si="474">SUM(E369)</f>
        <v>2</v>
      </c>
      <c r="F368" s="24">
        <f t="shared" ref="F368" si="475">SUM(F369)</f>
        <v>0</v>
      </c>
      <c r="G368" s="24">
        <f t="shared" ref="G368" si="476">SUM(G369)</f>
        <v>0</v>
      </c>
      <c r="H368" s="25">
        <f t="shared" ref="H368" si="477">SUM(H369)</f>
        <v>0</v>
      </c>
      <c r="I368" s="3">
        <f t="shared" si="415"/>
        <v>2</v>
      </c>
    </row>
    <row r="369" spans="1:11" x14ac:dyDescent="0.2">
      <c r="A369" s="27" t="s">
        <v>31</v>
      </c>
      <c r="B369" s="56" t="s">
        <v>32</v>
      </c>
      <c r="C369" s="21">
        <v>2</v>
      </c>
      <c r="D369" s="21"/>
      <c r="E369" s="21">
        <f>C369+D369</f>
        <v>2</v>
      </c>
      <c r="F369" s="21"/>
      <c r="G369" s="21"/>
      <c r="H369" s="22"/>
      <c r="I369" s="3">
        <f t="shared" si="415"/>
        <v>2</v>
      </c>
    </row>
    <row r="370" spans="1:11" hidden="1" x14ac:dyDescent="0.2">
      <c r="A370" s="27"/>
      <c r="B370" s="51"/>
      <c r="C370" s="21"/>
      <c r="D370" s="21"/>
      <c r="E370" s="21"/>
      <c r="F370" s="21"/>
      <c r="G370" s="21"/>
      <c r="H370" s="22"/>
      <c r="I370" s="3">
        <f t="shared" si="415"/>
        <v>0</v>
      </c>
    </row>
    <row r="371" spans="1:11" ht="25.5" x14ac:dyDescent="0.2">
      <c r="A371" s="31" t="s">
        <v>33</v>
      </c>
      <c r="B371" s="57">
        <v>58</v>
      </c>
      <c r="C371" s="24">
        <f>SUM(C372,C379,C386)</f>
        <v>4111</v>
      </c>
      <c r="D371" s="24">
        <f t="shared" ref="D371" si="478">SUM(D372,D379,D386)</f>
        <v>0</v>
      </c>
      <c r="E371" s="24">
        <f t="shared" ref="E371" si="479">SUM(E372,E379,E386)</f>
        <v>4111</v>
      </c>
      <c r="F371" s="24">
        <f t="shared" ref="F371" si="480">SUM(F372,F379,F386)</f>
        <v>8235</v>
      </c>
      <c r="G371" s="24">
        <f t="shared" ref="G371" si="481">SUM(G372,G379,G386)</f>
        <v>0</v>
      </c>
      <c r="H371" s="25">
        <f t="shared" ref="H371" si="482">SUM(H372,H379,H386)</f>
        <v>0</v>
      </c>
      <c r="I371" s="3">
        <f t="shared" si="415"/>
        <v>12346</v>
      </c>
    </row>
    <row r="372" spans="1:11" x14ac:dyDescent="0.2">
      <c r="A372" s="31" t="s">
        <v>34</v>
      </c>
      <c r="B372" s="58" t="s">
        <v>35</v>
      </c>
      <c r="C372" s="24">
        <f>SUM(C376,C377,C378)</f>
        <v>4111</v>
      </c>
      <c r="D372" s="24">
        <f t="shared" ref="D372:H372" si="483">SUM(D376,D377,D378)</f>
        <v>0</v>
      </c>
      <c r="E372" s="24">
        <f t="shared" si="483"/>
        <v>4111</v>
      </c>
      <c r="F372" s="24">
        <f t="shared" si="483"/>
        <v>8235</v>
      </c>
      <c r="G372" s="24">
        <f t="shared" si="483"/>
        <v>0</v>
      </c>
      <c r="H372" s="25">
        <f t="shared" si="483"/>
        <v>0</v>
      </c>
      <c r="I372" s="3">
        <f t="shared" si="415"/>
        <v>12346</v>
      </c>
    </row>
    <row r="373" spans="1:11" hidden="1" x14ac:dyDescent="0.2">
      <c r="A373" s="32" t="s">
        <v>1</v>
      </c>
      <c r="B373" s="59"/>
      <c r="C373" s="24"/>
      <c r="D373" s="24"/>
      <c r="E373" s="24"/>
      <c r="F373" s="24"/>
      <c r="G373" s="24"/>
      <c r="H373" s="25"/>
      <c r="I373" s="3">
        <f t="shared" si="415"/>
        <v>0</v>
      </c>
    </row>
    <row r="374" spans="1:11" hidden="1" x14ac:dyDescent="0.2">
      <c r="A374" s="32" t="s">
        <v>36</v>
      </c>
      <c r="B374" s="59"/>
      <c r="C374" s="24">
        <f>C376+C377+C378-C375</f>
        <v>0</v>
      </c>
      <c r="D374" s="24">
        <f t="shared" ref="D374" si="484">D376+D377+D378-D375</f>
        <v>0</v>
      </c>
      <c r="E374" s="24">
        <f t="shared" ref="E374" si="485">E376+E377+E378-E375</f>
        <v>0</v>
      </c>
      <c r="F374" s="24">
        <f t="shared" ref="F374" si="486">F376+F377+F378-F375</f>
        <v>0</v>
      </c>
      <c r="G374" s="24">
        <f t="shared" ref="G374" si="487">G376+G377+G378-G375</f>
        <v>0</v>
      </c>
      <c r="H374" s="25">
        <f t="shared" ref="H374" si="488">H376+H377+H378-H375</f>
        <v>0</v>
      </c>
      <c r="I374" s="3">
        <f t="shared" si="415"/>
        <v>0</v>
      </c>
    </row>
    <row r="375" spans="1:11" x14ac:dyDescent="0.2">
      <c r="A375" s="32" t="s">
        <v>37</v>
      </c>
      <c r="B375" s="59"/>
      <c r="C375" s="24">
        <v>4111</v>
      </c>
      <c r="D375" s="24"/>
      <c r="E375" s="24">
        <f t="shared" ref="E375:E378" si="489">C375+D375</f>
        <v>4111</v>
      </c>
      <c r="F375" s="24">
        <v>8235</v>
      </c>
      <c r="G375" s="24"/>
      <c r="H375" s="25"/>
      <c r="I375" s="3">
        <f t="shared" si="415"/>
        <v>12346</v>
      </c>
    </row>
    <row r="376" spans="1:11" x14ac:dyDescent="0.2">
      <c r="A376" s="20" t="s">
        <v>38</v>
      </c>
      <c r="B376" s="60" t="s">
        <v>39</v>
      </c>
      <c r="C376" s="21">
        <f>ROUND(4111*(J376+K376),)</f>
        <v>638</v>
      </c>
      <c r="D376" s="21"/>
      <c r="E376" s="21">
        <f t="shared" si="489"/>
        <v>638</v>
      </c>
      <c r="F376" s="21">
        <f>ROUND(8235*(J376+K376),)</f>
        <v>1277</v>
      </c>
      <c r="G376" s="21"/>
      <c r="H376" s="22"/>
      <c r="I376" s="3">
        <f t="shared" si="415"/>
        <v>1915</v>
      </c>
      <c r="J376" s="2">
        <v>2.5899999999999999E-2</v>
      </c>
      <c r="K376" s="2">
        <v>0.12920000000000001</v>
      </c>
    </row>
    <row r="377" spans="1:11" x14ac:dyDescent="0.2">
      <c r="A377" s="20" t="s">
        <v>40</v>
      </c>
      <c r="B377" s="60" t="s">
        <v>41</v>
      </c>
      <c r="C377" s="21">
        <f>ROUND(4111*(J377+K377),)</f>
        <v>3473</v>
      </c>
      <c r="D377" s="21"/>
      <c r="E377" s="21">
        <f t="shared" si="489"/>
        <v>3473</v>
      </c>
      <c r="F377" s="21">
        <f>ROUND(8235*(J377+K377),)</f>
        <v>6958</v>
      </c>
      <c r="G377" s="21"/>
      <c r="H377" s="22"/>
      <c r="I377" s="3">
        <f t="shared" si="415"/>
        <v>10431</v>
      </c>
      <c r="J377" s="2">
        <v>0.84489999999999998</v>
      </c>
    </row>
    <row r="378" spans="1:11" hidden="1" x14ac:dyDescent="0.2">
      <c r="A378" s="20" t="s">
        <v>42</v>
      </c>
      <c r="B378" s="61" t="s">
        <v>43</v>
      </c>
      <c r="C378" s="21"/>
      <c r="D378" s="21"/>
      <c r="E378" s="21">
        <f t="shared" si="489"/>
        <v>0</v>
      </c>
      <c r="F378" s="21"/>
      <c r="G378" s="21"/>
      <c r="H378" s="22"/>
      <c r="I378" s="3">
        <f t="shared" si="415"/>
        <v>0</v>
      </c>
    </row>
    <row r="379" spans="1:11" hidden="1" x14ac:dyDescent="0.2">
      <c r="A379" s="31" t="s">
        <v>44</v>
      </c>
      <c r="B379" s="62" t="s">
        <v>45</v>
      </c>
      <c r="C379" s="24">
        <f>SUM(C383,C384,C385)</f>
        <v>0</v>
      </c>
      <c r="D379" s="24">
        <f t="shared" ref="D379:H379" si="490">SUM(D383,D384,D385)</f>
        <v>0</v>
      </c>
      <c r="E379" s="24">
        <f t="shared" si="490"/>
        <v>0</v>
      </c>
      <c r="F379" s="24">
        <f t="shared" si="490"/>
        <v>0</v>
      </c>
      <c r="G379" s="24">
        <f t="shared" si="490"/>
        <v>0</v>
      </c>
      <c r="H379" s="25">
        <f t="shared" si="490"/>
        <v>0</v>
      </c>
      <c r="I379" s="3">
        <f t="shared" si="415"/>
        <v>0</v>
      </c>
    </row>
    <row r="380" spans="1:11" hidden="1" x14ac:dyDescent="0.2">
      <c r="A380" s="82" t="s">
        <v>1</v>
      </c>
      <c r="B380" s="62"/>
      <c r="C380" s="24"/>
      <c r="D380" s="24"/>
      <c r="E380" s="24"/>
      <c r="F380" s="24"/>
      <c r="G380" s="24"/>
      <c r="H380" s="25"/>
      <c r="I380" s="3">
        <f t="shared" si="415"/>
        <v>0</v>
      </c>
    </row>
    <row r="381" spans="1:11" hidden="1" x14ac:dyDescent="0.2">
      <c r="A381" s="32" t="s">
        <v>36</v>
      </c>
      <c r="B381" s="59"/>
      <c r="C381" s="24">
        <f>C383+C384+C385-C382</f>
        <v>0</v>
      </c>
      <c r="D381" s="24">
        <f t="shared" ref="D381" si="491">D383+D384+D385-D382</f>
        <v>0</v>
      </c>
      <c r="E381" s="24">
        <f t="shared" ref="E381" si="492">E383+E384+E385-E382</f>
        <v>0</v>
      </c>
      <c r="F381" s="24">
        <f t="shared" ref="F381" si="493">F383+F384+F385-F382</f>
        <v>0</v>
      </c>
      <c r="G381" s="24">
        <f t="shared" ref="G381" si="494">G383+G384+G385-G382</f>
        <v>0</v>
      </c>
      <c r="H381" s="25">
        <f t="shared" ref="H381" si="495">H383+H384+H385-H382</f>
        <v>0</v>
      </c>
      <c r="I381" s="3">
        <f t="shared" si="415"/>
        <v>0</v>
      </c>
    </row>
    <row r="382" spans="1:11" hidden="1" x14ac:dyDescent="0.2">
      <c r="A382" s="32" t="s">
        <v>37</v>
      </c>
      <c r="B382" s="59"/>
      <c r="C382" s="24"/>
      <c r="D382" s="24"/>
      <c r="E382" s="24">
        <f t="shared" ref="E382" si="496">C382+D382</f>
        <v>0</v>
      </c>
      <c r="F382" s="24"/>
      <c r="G382" s="24"/>
      <c r="H382" s="25"/>
      <c r="I382" s="3">
        <f t="shared" si="415"/>
        <v>0</v>
      </c>
    </row>
    <row r="383" spans="1:11" hidden="1" x14ac:dyDescent="0.2">
      <c r="A383" s="20" t="s">
        <v>38</v>
      </c>
      <c r="B383" s="61" t="s">
        <v>46</v>
      </c>
      <c r="C383" s="21"/>
      <c r="D383" s="21"/>
      <c r="E383" s="21">
        <f t="shared" ref="E383:E385" si="497">C383+D383</f>
        <v>0</v>
      </c>
      <c r="F383" s="21"/>
      <c r="G383" s="21"/>
      <c r="H383" s="22"/>
      <c r="I383" s="3">
        <f t="shared" si="415"/>
        <v>0</v>
      </c>
    </row>
    <row r="384" spans="1:11" hidden="1" x14ac:dyDescent="0.2">
      <c r="A384" s="20" t="s">
        <v>40</v>
      </c>
      <c r="B384" s="61" t="s">
        <v>47</v>
      </c>
      <c r="C384" s="21"/>
      <c r="D384" s="21"/>
      <c r="E384" s="21">
        <f t="shared" si="497"/>
        <v>0</v>
      </c>
      <c r="F384" s="21"/>
      <c r="G384" s="21"/>
      <c r="H384" s="22"/>
      <c r="I384" s="3">
        <f t="shared" si="415"/>
        <v>0</v>
      </c>
    </row>
    <row r="385" spans="1:9" hidden="1" x14ac:dyDescent="0.2">
      <c r="A385" s="20" t="s">
        <v>42</v>
      </c>
      <c r="B385" s="61" t="s">
        <v>48</v>
      </c>
      <c r="C385" s="21"/>
      <c r="D385" s="21"/>
      <c r="E385" s="21">
        <f t="shared" si="497"/>
        <v>0</v>
      </c>
      <c r="F385" s="21"/>
      <c r="G385" s="21"/>
      <c r="H385" s="22"/>
      <c r="I385" s="3">
        <f t="shared" si="415"/>
        <v>0</v>
      </c>
    </row>
    <row r="386" spans="1:9" hidden="1" x14ac:dyDescent="0.2">
      <c r="A386" s="31" t="s">
        <v>49</v>
      </c>
      <c r="B386" s="63" t="s">
        <v>50</v>
      </c>
      <c r="C386" s="24">
        <f>SUM(C390,C391,C392)</f>
        <v>0</v>
      </c>
      <c r="D386" s="24">
        <f t="shared" ref="D386:H386" si="498">SUM(D390,D391,D392)</f>
        <v>0</v>
      </c>
      <c r="E386" s="24">
        <f t="shared" si="498"/>
        <v>0</v>
      </c>
      <c r="F386" s="24">
        <f t="shared" si="498"/>
        <v>0</v>
      </c>
      <c r="G386" s="24">
        <f t="shared" si="498"/>
        <v>0</v>
      </c>
      <c r="H386" s="25">
        <f t="shared" si="498"/>
        <v>0</v>
      </c>
      <c r="I386" s="3">
        <f t="shared" si="415"/>
        <v>0</v>
      </c>
    </row>
    <row r="387" spans="1:9" hidden="1" x14ac:dyDescent="0.2">
      <c r="A387" s="82" t="s">
        <v>1</v>
      </c>
      <c r="B387" s="63"/>
      <c r="C387" s="24"/>
      <c r="D387" s="24"/>
      <c r="E387" s="24"/>
      <c r="F387" s="24"/>
      <c r="G387" s="24"/>
      <c r="H387" s="25"/>
      <c r="I387" s="3">
        <f t="shared" si="415"/>
        <v>0</v>
      </c>
    </row>
    <row r="388" spans="1:9" hidden="1" x14ac:dyDescent="0.2">
      <c r="A388" s="32" t="s">
        <v>36</v>
      </c>
      <c r="B388" s="59"/>
      <c r="C388" s="24">
        <f>C390+C391+C392-C389</f>
        <v>0</v>
      </c>
      <c r="D388" s="24">
        <f t="shared" ref="D388" si="499">D390+D391+D392-D389</f>
        <v>0</v>
      </c>
      <c r="E388" s="24">
        <f t="shared" ref="E388" si="500">E390+E391+E392-E389</f>
        <v>0</v>
      </c>
      <c r="F388" s="24">
        <f t="shared" ref="F388" si="501">F390+F391+F392-F389</f>
        <v>0</v>
      </c>
      <c r="G388" s="24">
        <f t="shared" ref="G388" si="502">G390+G391+G392-G389</f>
        <v>0</v>
      </c>
      <c r="H388" s="25">
        <f t="shared" ref="H388" si="503">H390+H391+H392-H389</f>
        <v>0</v>
      </c>
      <c r="I388" s="3">
        <f t="shared" si="415"/>
        <v>0</v>
      </c>
    </row>
    <row r="389" spans="1:9" hidden="1" x14ac:dyDescent="0.2">
      <c r="A389" s="32" t="s">
        <v>37</v>
      </c>
      <c r="B389" s="59"/>
      <c r="C389" s="24"/>
      <c r="D389" s="24"/>
      <c r="E389" s="24">
        <f t="shared" ref="E389" si="504">C389+D389</f>
        <v>0</v>
      </c>
      <c r="F389" s="24"/>
      <c r="G389" s="24"/>
      <c r="H389" s="25"/>
      <c r="I389" s="3">
        <f t="shared" si="415"/>
        <v>0</v>
      </c>
    </row>
    <row r="390" spans="1:9" hidden="1" x14ac:dyDescent="0.2">
      <c r="A390" s="20" t="s">
        <v>38</v>
      </c>
      <c r="B390" s="61" t="s">
        <v>51</v>
      </c>
      <c r="C390" s="21"/>
      <c r="D390" s="21"/>
      <c r="E390" s="21">
        <f t="shared" ref="E390:E392" si="505">C390+D390</f>
        <v>0</v>
      </c>
      <c r="F390" s="21"/>
      <c r="G390" s="21"/>
      <c r="H390" s="22"/>
      <c r="I390" s="3">
        <f t="shared" si="415"/>
        <v>0</v>
      </c>
    </row>
    <row r="391" spans="1:9" hidden="1" x14ac:dyDescent="0.2">
      <c r="A391" s="20" t="s">
        <v>40</v>
      </c>
      <c r="B391" s="61" t="s">
        <v>52</v>
      </c>
      <c r="C391" s="21"/>
      <c r="D391" s="21"/>
      <c r="E391" s="21">
        <f t="shared" si="505"/>
        <v>0</v>
      </c>
      <c r="F391" s="21"/>
      <c r="G391" s="21"/>
      <c r="H391" s="22"/>
      <c r="I391" s="3">
        <f t="shared" si="415"/>
        <v>0</v>
      </c>
    </row>
    <row r="392" spans="1:9" hidden="1" x14ac:dyDescent="0.2">
      <c r="A392" s="20" t="s">
        <v>42</v>
      </c>
      <c r="B392" s="61" t="s">
        <v>53</v>
      </c>
      <c r="C392" s="21"/>
      <c r="D392" s="21"/>
      <c r="E392" s="21">
        <f t="shared" si="505"/>
        <v>0</v>
      </c>
      <c r="F392" s="21"/>
      <c r="G392" s="21"/>
      <c r="H392" s="22"/>
      <c r="I392" s="3">
        <f t="shared" si="415"/>
        <v>0</v>
      </c>
    </row>
    <row r="393" spans="1:9" hidden="1" x14ac:dyDescent="0.2">
      <c r="A393" s="83"/>
      <c r="B393" s="95"/>
      <c r="C393" s="21"/>
      <c r="D393" s="21"/>
      <c r="E393" s="21"/>
      <c r="F393" s="21"/>
      <c r="G393" s="21"/>
      <c r="H393" s="22"/>
      <c r="I393" s="3">
        <f t="shared" si="415"/>
        <v>0</v>
      </c>
    </row>
    <row r="394" spans="1:9" hidden="1" x14ac:dyDescent="0.2">
      <c r="A394" s="26" t="s">
        <v>54</v>
      </c>
      <c r="B394" s="63" t="s">
        <v>55</v>
      </c>
      <c r="C394" s="24"/>
      <c r="D394" s="24"/>
      <c r="E394" s="24">
        <f>C394+D394</f>
        <v>0</v>
      </c>
      <c r="F394" s="24"/>
      <c r="G394" s="24"/>
      <c r="H394" s="25"/>
      <c r="I394" s="3">
        <f t="shared" si="415"/>
        <v>0</v>
      </c>
    </row>
    <row r="395" spans="1:9" hidden="1" x14ac:dyDescent="0.2">
      <c r="A395" s="83"/>
      <c r="B395" s="95"/>
      <c r="C395" s="21"/>
      <c r="D395" s="21"/>
      <c r="E395" s="21"/>
      <c r="F395" s="21"/>
      <c r="G395" s="21"/>
      <c r="H395" s="22"/>
      <c r="I395" s="3">
        <f t="shared" si="415"/>
        <v>0</v>
      </c>
    </row>
    <row r="396" spans="1:9" hidden="1" x14ac:dyDescent="0.2">
      <c r="A396" s="26" t="s">
        <v>56</v>
      </c>
      <c r="B396" s="63"/>
      <c r="C396" s="24">
        <f t="shared" ref="C396:H396" si="506">C349-C367</f>
        <v>0</v>
      </c>
      <c r="D396" s="24">
        <f t="shared" si="506"/>
        <v>0</v>
      </c>
      <c r="E396" s="24">
        <f t="shared" si="506"/>
        <v>0</v>
      </c>
      <c r="F396" s="24">
        <f t="shared" si="506"/>
        <v>0</v>
      </c>
      <c r="G396" s="24">
        <f t="shared" si="506"/>
        <v>0</v>
      </c>
      <c r="H396" s="25">
        <f t="shared" si="506"/>
        <v>0</v>
      </c>
      <c r="I396" s="3">
        <f t="shared" si="415"/>
        <v>0</v>
      </c>
    </row>
    <row r="397" spans="1:9" hidden="1" x14ac:dyDescent="0.2">
      <c r="A397" s="81"/>
      <c r="B397" s="95"/>
      <c r="C397" s="21"/>
      <c r="D397" s="21"/>
      <c r="E397" s="21"/>
      <c r="F397" s="21"/>
      <c r="G397" s="21"/>
      <c r="H397" s="22"/>
      <c r="I397" s="3">
        <f t="shared" si="415"/>
        <v>0</v>
      </c>
    </row>
    <row r="398" spans="1:9" x14ac:dyDescent="0.2">
      <c r="A398" s="88" t="s">
        <v>83</v>
      </c>
      <c r="B398" s="97" t="s">
        <v>4</v>
      </c>
      <c r="C398" s="89">
        <f t="shared" ref="C398:H398" si="507">SUM(C428,C477,C525,C574)</f>
        <v>8000</v>
      </c>
      <c r="D398" s="89">
        <f t="shared" si="507"/>
        <v>0</v>
      </c>
      <c r="E398" s="89">
        <f t="shared" si="507"/>
        <v>8000</v>
      </c>
      <c r="F398" s="89">
        <f t="shared" si="507"/>
        <v>3626</v>
      </c>
      <c r="G398" s="89">
        <f t="shared" si="507"/>
        <v>0</v>
      </c>
      <c r="H398" s="90">
        <f t="shared" si="507"/>
        <v>0</v>
      </c>
      <c r="I398" s="3">
        <f t="shared" ref="I398:I461" si="508">SUM(E398:H398)</f>
        <v>11626</v>
      </c>
    </row>
    <row r="399" spans="1:9" x14ac:dyDescent="0.2">
      <c r="A399" s="33" t="s">
        <v>84</v>
      </c>
      <c r="B399" s="64"/>
      <c r="C399" s="34">
        <f>SUM(C400,C403,C426)</f>
        <v>8000</v>
      </c>
      <c r="D399" s="34">
        <f t="shared" ref="D399" si="509">SUM(D400,D403,D426)</f>
        <v>0</v>
      </c>
      <c r="E399" s="34">
        <f t="shared" ref="E399" si="510">SUM(E400,E403,E426)</f>
        <v>8000</v>
      </c>
      <c r="F399" s="34">
        <f t="shared" ref="F399" si="511">SUM(F400,F403,F426)</f>
        <v>3626</v>
      </c>
      <c r="G399" s="34">
        <f t="shared" ref="G399" si="512">SUM(G400,G403,G426)</f>
        <v>0</v>
      </c>
      <c r="H399" s="35">
        <f t="shared" ref="H399" si="513">SUM(H400,H403,H426)</f>
        <v>0</v>
      </c>
      <c r="I399" s="3">
        <f t="shared" si="508"/>
        <v>11626</v>
      </c>
    </row>
    <row r="400" spans="1:9" hidden="1" x14ac:dyDescent="0.2">
      <c r="A400" s="31" t="s">
        <v>30</v>
      </c>
      <c r="B400" s="55">
        <v>20</v>
      </c>
      <c r="C400" s="24">
        <f>SUM(C401)</f>
        <v>0</v>
      </c>
      <c r="D400" s="24">
        <f t="shared" ref="D400" si="514">SUM(D401)</f>
        <v>0</v>
      </c>
      <c r="E400" s="24">
        <f t="shared" ref="E400" si="515">SUM(E401)</f>
        <v>0</v>
      </c>
      <c r="F400" s="24">
        <f t="shared" ref="F400" si="516">SUM(F401)</f>
        <v>0</v>
      </c>
      <c r="G400" s="24">
        <f t="shared" ref="G400" si="517">SUM(G401)</f>
        <v>0</v>
      </c>
      <c r="H400" s="25">
        <f t="shared" ref="H400" si="518">SUM(H401)</f>
        <v>0</v>
      </c>
      <c r="I400" s="3">
        <f t="shared" si="508"/>
        <v>0</v>
      </c>
    </row>
    <row r="401" spans="1:9" hidden="1" x14ac:dyDescent="0.2">
      <c r="A401" s="27" t="s">
        <v>31</v>
      </c>
      <c r="B401" s="56" t="s">
        <v>32</v>
      </c>
      <c r="C401" s="21">
        <f>SUM(C448,C497,C545,C594)</f>
        <v>0</v>
      </c>
      <c r="D401" s="21">
        <f>SUM(D448,D497,D545,D594)</f>
        <v>0</v>
      </c>
      <c r="E401" s="21">
        <f>C401+D401</f>
        <v>0</v>
      </c>
      <c r="F401" s="21">
        <f>SUM(F448,F497,F545,F594)</f>
        <v>0</v>
      </c>
      <c r="G401" s="21">
        <f>SUM(G448,G497,G545,G594)</f>
        <v>0</v>
      </c>
      <c r="H401" s="22">
        <f>SUM(H448,H497,H545,H594)</f>
        <v>0</v>
      </c>
      <c r="I401" s="3">
        <f t="shared" si="508"/>
        <v>0</v>
      </c>
    </row>
    <row r="402" spans="1:9" hidden="1" x14ac:dyDescent="0.2">
      <c r="A402" s="27"/>
      <c r="B402" s="51"/>
      <c r="C402" s="21"/>
      <c r="D402" s="21"/>
      <c r="E402" s="21"/>
      <c r="F402" s="21"/>
      <c r="G402" s="21"/>
      <c r="H402" s="22"/>
      <c r="I402" s="3">
        <f t="shared" si="508"/>
        <v>0</v>
      </c>
    </row>
    <row r="403" spans="1:9" ht="25.5" x14ac:dyDescent="0.2">
      <c r="A403" s="31" t="s">
        <v>33</v>
      </c>
      <c r="B403" s="57">
        <v>58</v>
      </c>
      <c r="C403" s="24">
        <f>SUM(C404,C411,C418)</f>
        <v>8000</v>
      </c>
      <c r="D403" s="24">
        <f t="shared" ref="D403" si="519">SUM(D404,D411,D418)</f>
        <v>0</v>
      </c>
      <c r="E403" s="24">
        <f t="shared" ref="E403" si="520">SUM(E404,E411,E418)</f>
        <v>8000</v>
      </c>
      <c r="F403" s="24">
        <f t="shared" ref="F403" si="521">SUM(F404,F411,F418)</f>
        <v>3626</v>
      </c>
      <c r="G403" s="24">
        <f t="shared" ref="G403" si="522">SUM(G404,G411,G418)</f>
        <v>0</v>
      </c>
      <c r="H403" s="25">
        <f t="shared" ref="H403" si="523">SUM(H404,H411,H418)</f>
        <v>0</v>
      </c>
      <c r="I403" s="3">
        <f t="shared" si="508"/>
        <v>11626</v>
      </c>
    </row>
    <row r="404" spans="1:9" x14ac:dyDescent="0.2">
      <c r="A404" s="31" t="s">
        <v>34</v>
      </c>
      <c r="B404" s="58" t="s">
        <v>35</v>
      </c>
      <c r="C404" s="24">
        <f>SUM(C408,C409,C410)</f>
        <v>4000</v>
      </c>
      <c r="D404" s="24">
        <f t="shared" ref="D404:H404" si="524">SUM(D408,D409,D410)</f>
        <v>0</v>
      </c>
      <c r="E404" s="24">
        <f t="shared" si="524"/>
        <v>4000</v>
      </c>
      <c r="F404" s="24">
        <f t="shared" si="524"/>
        <v>3626</v>
      </c>
      <c r="G404" s="24">
        <f t="shared" si="524"/>
        <v>0</v>
      </c>
      <c r="H404" s="25">
        <f t="shared" si="524"/>
        <v>0</v>
      </c>
      <c r="I404" s="3">
        <f t="shared" si="508"/>
        <v>7626</v>
      </c>
    </row>
    <row r="405" spans="1:9" hidden="1" x14ac:dyDescent="0.2">
      <c r="A405" s="32" t="s">
        <v>1</v>
      </c>
      <c r="B405" s="59"/>
      <c r="C405" s="24"/>
      <c r="D405" s="24"/>
      <c r="E405" s="24"/>
      <c r="F405" s="24"/>
      <c r="G405" s="24"/>
      <c r="H405" s="25"/>
      <c r="I405" s="3">
        <f t="shared" si="508"/>
        <v>0</v>
      </c>
    </row>
    <row r="406" spans="1:9" hidden="1" x14ac:dyDescent="0.2">
      <c r="A406" s="32" t="s">
        <v>36</v>
      </c>
      <c r="B406" s="59"/>
      <c r="C406" s="24">
        <f>C408+C409+C410-C407</f>
        <v>0</v>
      </c>
      <c r="D406" s="24">
        <f t="shared" ref="D406" si="525">D408+D409+D410-D407</f>
        <v>0</v>
      </c>
      <c r="E406" s="24">
        <f t="shared" ref="E406" si="526">E408+E409+E410-E407</f>
        <v>0</v>
      </c>
      <c r="F406" s="24">
        <f t="shared" ref="F406" si="527">F408+F409+F410-F407</f>
        <v>0</v>
      </c>
      <c r="G406" s="24">
        <f t="shared" ref="G406" si="528">G408+G409+G410-G407</f>
        <v>0</v>
      </c>
      <c r="H406" s="25">
        <f t="shared" ref="H406" si="529">H408+H409+H410-H407</f>
        <v>0</v>
      </c>
      <c r="I406" s="3">
        <f t="shared" si="508"/>
        <v>0</v>
      </c>
    </row>
    <row r="407" spans="1:9" x14ac:dyDescent="0.2">
      <c r="A407" s="32" t="s">
        <v>37</v>
      </c>
      <c r="B407" s="59"/>
      <c r="C407" s="24">
        <f t="shared" ref="C407:H407" si="530">SUM(C454,C503,C551,C600)</f>
        <v>4000</v>
      </c>
      <c r="D407" s="24">
        <f t="shared" si="530"/>
        <v>0</v>
      </c>
      <c r="E407" s="24">
        <f t="shared" si="530"/>
        <v>4000</v>
      </c>
      <c r="F407" s="24">
        <f t="shared" si="530"/>
        <v>3626</v>
      </c>
      <c r="G407" s="24">
        <f t="shared" si="530"/>
        <v>0</v>
      </c>
      <c r="H407" s="25">
        <f t="shared" si="530"/>
        <v>0</v>
      </c>
      <c r="I407" s="3">
        <f t="shared" si="508"/>
        <v>7626</v>
      </c>
    </row>
    <row r="408" spans="1:9" x14ac:dyDescent="0.2">
      <c r="A408" s="20" t="s">
        <v>38</v>
      </c>
      <c r="B408" s="60" t="s">
        <v>39</v>
      </c>
      <c r="C408" s="21">
        <f t="shared" ref="C408:D410" si="531">SUM(C455,C504,C552,C601)</f>
        <v>711</v>
      </c>
      <c r="D408" s="21">
        <f t="shared" si="531"/>
        <v>0</v>
      </c>
      <c r="E408" s="21">
        <f t="shared" ref="E408:E410" si="532">C408+D408</f>
        <v>711</v>
      </c>
      <c r="F408" s="21">
        <f t="shared" ref="F408:H410" si="533">SUM(F455,F504,F552,F601)</f>
        <v>644</v>
      </c>
      <c r="G408" s="21">
        <f t="shared" si="533"/>
        <v>0</v>
      </c>
      <c r="H408" s="22">
        <f t="shared" si="533"/>
        <v>0</v>
      </c>
      <c r="I408" s="3">
        <f t="shared" si="508"/>
        <v>1355</v>
      </c>
    </row>
    <row r="409" spans="1:9" x14ac:dyDescent="0.2">
      <c r="A409" s="20" t="s">
        <v>40</v>
      </c>
      <c r="B409" s="60" t="s">
        <v>41</v>
      </c>
      <c r="C409" s="21">
        <f t="shared" si="531"/>
        <v>1658.6</v>
      </c>
      <c r="D409" s="21">
        <f t="shared" si="531"/>
        <v>0</v>
      </c>
      <c r="E409" s="21">
        <f t="shared" si="532"/>
        <v>1658.6</v>
      </c>
      <c r="F409" s="21">
        <f t="shared" si="533"/>
        <v>1504</v>
      </c>
      <c r="G409" s="21">
        <f t="shared" si="533"/>
        <v>0</v>
      </c>
      <c r="H409" s="22">
        <f t="shared" si="533"/>
        <v>0</v>
      </c>
      <c r="I409" s="3">
        <f t="shared" si="508"/>
        <v>3162.6</v>
      </c>
    </row>
    <row r="410" spans="1:9" x14ac:dyDescent="0.2">
      <c r="A410" s="20" t="s">
        <v>42</v>
      </c>
      <c r="B410" s="61" t="s">
        <v>43</v>
      </c>
      <c r="C410" s="21">
        <f t="shared" si="531"/>
        <v>1630.4</v>
      </c>
      <c r="D410" s="21">
        <f t="shared" si="531"/>
        <v>0</v>
      </c>
      <c r="E410" s="21">
        <f t="shared" si="532"/>
        <v>1630.4</v>
      </c>
      <c r="F410" s="21">
        <f t="shared" si="533"/>
        <v>1478</v>
      </c>
      <c r="G410" s="21">
        <f t="shared" si="533"/>
        <v>0</v>
      </c>
      <c r="H410" s="22">
        <f t="shared" si="533"/>
        <v>0</v>
      </c>
      <c r="I410" s="3">
        <f t="shared" si="508"/>
        <v>3108.4</v>
      </c>
    </row>
    <row r="411" spans="1:9" x14ac:dyDescent="0.2">
      <c r="A411" s="31" t="s">
        <v>44</v>
      </c>
      <c r="B411" s="62" t="s">
        <v>45</v>
      </c>
      <c r="C411" s="24">
        <f>SUM(C415,C416,C417)</f>
        <v>4000</v>
      </c>
      <c r="D411" s="24">
        <f t="shared" ref="D411:H411" si="534">SUM(D415,D416,D417)</f>
        <v>0</v>
      </c>
      <c r="E411" s="24">
        <f t="shared" si="534"/>
        <v>4000</v>
      </c>
      <c r="F411" s="24">
        <f t="shared" si="534"/>
        <v>0</v>
      </c>
      <c r="G411" s="24">
        <f t="shared" si="534"/>
        <v>0</v>
      </c>
      <c r="H411" s="25">
        <f t="shared" si="534"/>
        <v>0</v>
      </c>
      <c r="I411" s="3">
        <f t="shared" si="508"/>
        <v>4000</v>
      </c>
    </row>
    <row r="412" spans="1:9" hidden="1" x14ac:dyDescent="0.2">
      <c r="A412" s="82" t="s">
        <v>1</v>
      </c>
      <c r="B412" s="62"/>
      <c r="C412" s="24"/>
      <c r="D412" s="24"/>
      <c r="E412" s="24"/>
      <c r="F412" s="24"/>
      <c r="G412" s="24"/>
      <c r="H412" s="25"/>
      <c r="I412" s="3">
        <f t="shared" si="508"/>
        <v>0</v>
      </c>
    </row>
    <row r="413" spans="1:9" x14ac:dyDescent="0.2">
      <c r="A413" s="32" t="s">
        <v>36</v>
      </c>
      <c r="B413" s="59"/>
      <c r="C413" s="24">
        <f>C415+C416+C417-C414</f>
        <v>3942</v>
      </c>
      <c r="D413" s="24">
        <f t="shared" ref="D413" si="535">D415+D416+D417-D414</f>
        <v>0</v>
      </c>
      <c r="E413" s="24">
        <f t="shared" ref="E413" si="536">E415+E416+E417-E414</f>
        <v>3942</v>
      </c>
      <c r="F413" s="24">
        <f t="shared" ref="F413" si="537">F415+F416+F417-F414</f>
        <v>0</v>
      </c>
      <c r="G413" s="24">
        <f t="shared" ref="G413" si="538">G415+G416+G417-G414</f>
        <v>0</v>
      </c>
      <c r="H413" s="25">
        <f t="shared" ref="H413" si="539">H415+H416+H417-H414</f>
        <v>0</v>
      </c>
      <c r="I413" s="3">
        <f t="shared" si="508"/>
        <v>3942</v>
      </c>
    </row>
    <row r="414" spans="1:9" x14ac:dyDescent="0.2">
      <c r="A414" s="32" t="s">
        <v>37</v>
      </c>
      <c r="B414" s="59"/>
      <c r="C414" s="24">
        <f t="shared" ref="C414:H414" si="540">SUM(C461,C510,C558,C607)</f>
        <v>58</v>
      </c>
      <c r="D414" s="24">
        <f t="shared" si="540"/>
        <v>0</v>
      </c>
      <c r="E414" s="24">
        <f t="shared" si="540"/>
        <v>58</v>
      </c>
      <c r="F414" s="24">
        <f t="shared" si="540"/>
        <v>0</v>
      </c>
      <c r="G414" s="24">
        <f t="shared" si="540"/>
        <v>0</v>
      </c>
      <c r="H414" s="25">
        <f t="shared" si="540"/>
        <v>0</v>
      </c>
      <c r="I414" s="3">
        <f t="shared" si="508"/>
        <v>58</v>
      </c>
    </row>
    <row r="415" spans="1:9" x14ac:dyDescent="0.2">
      <c r="A415" s="20" t="s">
        <v>38</v>
      </c>
      <c r="B415" s="61" t="s">
        <v>46</v>
      </c>
      <c r="C415" s="21">
        <f t="shared" ref="C415:D417" si="541">SUM(C462,C511,C559,C608)</f>
        <v>614</v>
      </c>
      <c r="D415" s="21">
        <f t="shared" si="541"/>
        <v>0</v>
      </c>
      <c r="E415" s="21">
        <f t="shared" ref="E415:E417" si="542">C415+D415</f>
        <v>614</v>
      </c>
      <c r="F415" s="21">
        <f t="shared" ref="F415:H417" si="543">SUM(F462,F511,F559,F608)</f>
        <v>0</v>
      </c>
      <c r="G415" s="21">
        <f t="shared" si="543"/>
        <v>0</v>
      </c>
      <c r="H415" s="22">
        <f t="shared" si="543"/>
        <v>0</v>
      </c>
      <c r="I415" s="3">
        <f t="shared" si="508"/>
        <v>614</v>
      </c>
    </row>
    <row r="416" spans="1:9" x14ac:dyDescent="0.2">
      <c r="A416" s="20" t="s">
        <v>40</v>
      </c>
      <c r="B416" s="61" t="s">
        <v>47</v>
      </c>
      <c r="C416" s="21">
        <f t="shared" si="541"/>
        <v>3386</v>
      </c>
      <c r="D416" s="21">
        <f t="shared" si="541"/>
        <v>0</v>
      </c>
      <c r="E416" s="21">
        <f t="shared" si="542"/>
        <v>3386</v>
      </c>
      <c r="F416" s="21">
        <f t="shared" si="543"/>
        <v>0</v>
      </c>
      <c r="G416" s="21">
        <f t="shared" si="543"/>
        <v>0</v>
      </c>
      <c r="H416" s="22">
        <f t="shared" si="543"/>
        <v>0</v>
      </c>
      <c r="I416" s="3">
        <f t="shared" si="508"/>
        <v>3386</v>
      </c>
    </row>
    <row r="417" spans="1:9" hidden="1" x14ac:dyDescent="0.2">
      <c r="A417" s="20" t="s">
        <v>42</v>
      </c>
      <c r="B417" s="61" t="s">
        <v>48</v>
      </c>
      <c r="C417" s="21">
        <f t="shared" si="541"/>
        <v>0</v>
      </c>
      <c r="D417" s="21">
        <f t="shared" si="541"/>
        <v>0</v>
      </c>
      <c r="E417" s="21">
        <f t="shared" si="542"/>
        <v>0</v>
      </c>
      <c r="F417" s="21">
        <f t="shared" si="543"/>
        <v>0</v>
      </c>
      <c r="G417" s="21">
        <f t="shared" si="543"/>
        <v>0</v>
      </c>
      <c r="H417" s="22">
        <f t="shared" si="543"/>
        <v>0</v>
      </c>
      <c r="I417" s="3">
        <f t="shared" si="508"/>
        <v>0</v>
      </c>
    </row>
    <row r="418" spans="1:9" hidden="1" x14ac:dyDescent="0.2">
      <c r="A418" s="31" t="s">
        <v>49</v>
      </c>
      <c r="B418" s="63" t="s">
        <v>50</v>
      </c>
      <c r="C418" s="24">
        <f>SUM(C422,C423,C424)</f>
        <v>0</v>
      </c>
      <c r="D418" s="24">
        <f t="shared" ref="D418:H418" si="544">SUM(D422,D423,D424)</f>
        <v>0</v>
      </c>
      <c r="E418" s="24">
        <f t="shared" si="544"/>
        <v>0</v>
      </c>
      <c r="F418" s="24">
        <f t="shared" si="544"/>
        <v>0</v>
      </c>
      <c r="G418" s="24">
        <f t="shared" si="544"/>
        <v>0</v>
      </c>
      <c r="H418" s="25">
        <f t="shared" si="544"/>
        <v>0</v>
      </c>
      <c r="I418" s="3">
        <f t="shared" si="508"/>
        <v>0</v>
      </c>
    </row>
    <row r="419" spans="1:9" hidden="1" x14ac:dyDescent="0.2">
      <c r="A419" s="82" t="s">
        <v>1</v>
      </c>
      <c r="B419" s="63"/>
      <c r="C419" s="24"/>
      <c r="D419" s="24"/>
      <c r="E419" s="24"/>
      <c r="F419" s="24"/>
      <c r="G419" s="24"/>
      <c r="H419" s="25"/>
      <c r="I419" s="3">
        <f t="shared" si="508"/>
        <v>0</v>
      </c>
    </row>
    <row r="420" spans="1:9" hidden="1" x14ac:dyDescent="0.2">
      <c r="A420" s="32" t="s">
        <v>36</v>
      </c>
      <c r="B420" s="59"/>
      <c r="C420" s="24">
        <f>C422+C423+C424-C421</f>
        <v>0</v>
      </c>
      <c r="D420" s="24">
        <f t="shared" ref="D420" si="545">D422+D423+D424-D421</f>
        <v>0</v>
      </c>
      <c r="E420" s="24">
        <f t="shared" ref="E420" si="546">E422+E423+E424-E421</f>
        <v>0</v>
      </c>
      <c r="F420" s="24">
        <f t="shared" ref="F420" si="547">F422+F423+F424-F421</f>
        <v>0</v>
      </c>
      <c r="G420" s="24">
        <f t="shared" ref="G420" si="548">G422+G423+G424-G421</f>
        <v>0</v>
      </c>
      <c r="H420" s="25">
        <f t="shared" ref="H420" si="549">H422+H423+H424-H421</f>
        <v>0</v>
      </c>
      <c r="I420" s="3">
        <f t="shared" si="508"/>
        <v>0</v>
      </c>
    </row>
    <row r="421" spans="1:9" hidden="1" x14ac:dyDescent="0.2">
      <c r="A421" s="32" t="s">
        <v>37</v>
      </c>
      <c r="B421" s="59"/>
      <c r="C421" s="24">
        <f t="shared" ref="C421:H421" si="550">SUM(C468,C517,C565,C614)</f>
        <v>0</v>
      </c>
      <c r="D421" s="24">
        <f t="shared" si="550"/>
        <v>0</v>
      </c>
      <c r="E421" s="24">
        <f t="shared" si="550"/>
        <v>0</v>
      </c>
      <c r="F421" s="24">
        <f t="shared" si="550"/>
        <v>0</v>
      </c>
      <c r="G421" s="24">
        <f t="shared" si="550"/>
        <v>0</v>
      </c>
      <c r="H421" s="25">
        <f t="shared" si="550"/>
        <v>0</v>
      </c>
      <c r="I421" s="3">
        <f t="shared" si="508"/>
        <v>0</v>
      </c>
    </row>
    <row r="422" spans="1:9" hidden="1" x14ac:dyDescent="0.2">
      <c r="A422" s="20" t="s">
        <v>38</v>
      </c>
      <c r="B422" s="61" t="s">
        <v>51</v>
      </c>
      <c r="C422" s="21">
        <f t="shared" ref="C422:D424" si="551">SUM(C469,C518,C566,C615)</f>
        <v>0</v>
      </c>
      <c r="D422" s="21">
        <f t="shared" si="551"/>
        <v>0</v>
      </c>
      <c r="E422" s="21">
        <f t="shared" ref="E422:E424" si="552">C422+D422</f>
        <v>0</v>
      </c>
      <c r="F422" s="21">
        <f t="shared" ref="F422:H424" si="553">SUM(F469,F518,F566,F615)</f>
        <v>0</v>
      </c>
      <c r="G422" s="21">
        <f t="shared" si="553"/>
        <v>0</v>
      </c>
      <c r="H422" s="22">
        <f t="shared" si="553"/>
        <v>0</v>
      </c>
      <c r="I422" s="3">
        <f t="shared" si="508"/>
        <v>0</v>
      </c>
    </row>
    <row r="423" spans="1:9" hidden="1" x14ac:dyDescent="0.2">
      <c r="A423" s="20" t="s">
        <v>40</v>
      </c>
      <c r="B423" s="61" t="s">
        <v>52</v>
      </c>
      <c r="C423" s="21">
        <f t="shared" si="551"/>
        <v>0</v>
      </c>
      <c r="D423" s="21">
        <f t="shared" si="551"/>
        <v>0</v>
      </c>
      <c r="E423" s="21">
        <f t="shared" si="552"/>
        <v>0</v>
      </c>
      <c r="F423" s="21">
        <f t="shared" si="553"/>
        <v>0</v>
      </c>
      <c r="G423" s="21">
        <f t="shared" si="553"/>
        <v>0</v>
      </c>
      <c r="H423" s="22">
        <f t="shared" si="553"/>
        <v>0</v>
      </c>
      <c r="I423" s="3">
        <f t="shared" si="508"/>
        <v>0</v>
      </c>
    </row>
    <row r="424" spans="1:9" hidden="1" x14ac:dyDescent="0.2">
      <c r="A424" s="20" t="s">
        <v>42</v>
      </c>
      <c r="B424" s="61" t="s">
        <v>53</v>
      </c>
      <c r="C424" s="21">
        <f t="shared" si="551"/>
        <v>0</v>
      </c>
      <c r="D424" s="21">
        <f t="shared" si="551"/>
        <v>0</v>
      </c>
      <c r="E424" s="21">
        <f t="shared" si="552"/>
        <v>0</v>
      </c>
      <c r="F424" s="21">
        <f t="shared" si="553"/>
        <v>0</v>
      </c>
      <c r="G424" s="21">
        <f t="shared" si="553"/>
        <v>0</v>
      </c>
      <c r="H424" s="22">
        <f t="shared" si="553"/>
        <v>0</v>
      </c>
      <c r="I424" s="3">
        <f t="shared" si="508"/>
        <v>0</v>
      </c>
    </row>
    <row r="425" spans="1:9" hidden="1" x14ac:dyDescent="0.2">
      <c r="A425" s="83"/>
      <c r="B425" s="95"/>
      <c r="C425" s="21"/>
      <c r="D425" s="21"/>
      <c r="E425" s="21"/>
      <c r="F425" s="21"/>
      <c r="G425" s="21"/>
      <c r="H425" s="22"/>
      <c r="I425" s="3">
        <f t="shared" si="508"/>
        <v>0</v>
      </c>
    </row>
    <row r="426" spans="1:9" hidden="1" x14ac:dyDescent="0.2">
      <c r="A426" s="26" t="s">
        <v>54</v>
      </c>
      <c r="B426" s="63" t="s">
        <v>55</v>
      </c>
      <c r="C426" s="24">
        <f>SUM(C473,C522,C570,C619)</f>
        <v>0</v>
      </c>
      <c r="D426" s="24">
        <f>SUM(D473,D522,D570,D619)</f>
        <v>0</v>
      </c>
      <c r="E426" s="24">
        <f>C426+D426</f>
        <v>0</v>
      </c>
      <c r="F426" s="24">
        <f>SUM(F473,F522,F570,F619)</f>
        <v>0</v>
      </c>
      <c r="G426" s="24">
        <f>SUM(G473,G522,G570,G619)</f>
        <v>0</v>
      </c>
      <c r="H426" s="25">
        <f>SUM(H473,H522,H570,H619)</f>
        <v>0</v>
      </c>
      <c r="I426" s="3">
        <f t="shared" si="508"/>
        <v>0</v>
      </c>
    </row>
    <row r="427" spans="1:9" hidden="1" x14ac:dyDescent="0.2">
      <c r="A427" s="81"/>
      <c r="B427" s="95"/>
      <c r="C427" s="21"/>
      <c r="D427" s="21"/>
      <c r="E427" s="21"/>
      <c r="F427" s="21"/>
      <c r="G427" s="21"/>
      <c r="H427" s="22"/>
      <c r="I427" s="3">
        <f t="shared" si="508"/>
        <v>0</v>
      </c>
    </row>
    <row r="428" spans="1:9" s="6" customFormat="1" ht="25.5" x14ac:dyDescent="0.2">
      <c r="A428" s="77" t="s">
        <v>66</v>
      </c>
      <c r="B428" s="78"/>
      <c r="C428" s="79">
        <f>C429</f>
        <v>4000</v>
      </c>
      <c r="D428" s="79">
        <f t="shared" ref="D428" si="554">D429</f>
        <v>0</v>
      </c>
      <c r="E428" s="79">
        <f t="shared" ref="E428" si="555">E429</f>
        <v>4000</v>
      </c>
      <c r="F428" s="79">
        <f t="shared" ref="F428" si="556">F429</f>
        <v>3626</v>
      </c>
      <c r="G428" s="79">
        <f t="shared" ref="G428" si="557">G429</f>
        <v>0</v>
      </c>
      <c r="H428" s="80">
        <f t="shared" ref="H428" si="558">H429</f>
        <v>0</v>
      </c>
      <c r="I428" s="19">
        <f t="shared" si="508"/>
        <v>7626</v>
      </c>
    </row>
    <row r="429" spans="1:9" x14ac:dyDescent="0.2">
      <c r="A429" s="33" t="s">
        <v>61</v>
      </c>
      <c r="B429" s="64"/>
      <c r="C429" s="34">
        <f t="shared" ref="C429:H429" si="559">SUM(C430,C431,C432,C433)</f>
        <v>4000</v>
      </c>
      <c r="D429" s="34">
        <f t="shared" si="559"/>
        <v>0</v>
      </c>
      <c r="E429" s="34">
        <f t="shared" si="559"/>
        <v>4000</v>
      </c>
      <c r="F429" s="34">
        <f t="shared" si="559"/>
        <v>3626</v>
      </c>
      <c r="G429" s="34">
        <f t="shared" si="559"/>
        <v>0</v>
      </c>
      <c r="H429" s="35">
        <f t="shared" si="559"/>
        <v>0</v>
      </c>
      <c r="I429" s="3">
        <f t="shared" si="508"/>
        <v>7626</v>
      </c>
    </row>
    <row r="430" spans="1:9" x14ac:dyDescent="0.2">
      <c r="A430" s="20" t="s">
        <v>6</v>
      </c>
      <c r="B430" s="48"/>
      <c r="C430" s="21">
        <v>4000</v>
      </c>
      <c r="D430" s="21"/>
      <c r="E430" s="21">
        <f t="shared" ref="E430" si="560">C430+D430</f>
        <v>4000</v>
      </c>
      <c r="F430" s="21">
        <v>3626</v>
      </c>
      <c r="G430" s="21"/>
      <c r="H430" s="22"/>
      <c r="I430" s="3">
        <f t="shared" si="508"/>
        <v>7626</v>
      </c>
    </row>
    <row r="431" spans="1:9" hidden="1" x14ac:dyDescent="0.2">
      <c r="A431" s="20" t="s">
        <v>7</v>
      </c>
      <c r="B431" s="94"/>
      <c r="C431" s="21"/>
      <c r="D431" s="21"/>
      <c r="E431" s="21">
        <v>0</v>
      </c>
      <c r="F431" s="21"/>
      <c r="G431" s="21"/>
      <c r="H431" s="22"/>
      <c r="I431" s="3">
        <f t="shared" si="508"/>
        <v>0</v>
      </c>
    </row>
    <row r="432" spans="1:9" ht="38.25" hidden="1" x14ac:dyDescent="0.2">
      <c r="A432" s="20" t="s">
        <v>8</v>
      </c>
      <c r="B432" s="48">
        <v>420269</v>
      </c>
      <c r="C432" s="21"/>
      <c r="D432" s="21"/>
      <c r="E432" s="21">
        <v>0</v>
      </c>
      <c r="F432" s="21"/>
      <c r="G432" s="21"/>
      <c r="H432" s="22"/>
      <c r="I432" s="3">
        <f t="shared" si="508"/>
        <v>0</v>
      </c>
    </row>
    <row r="433" spans="1:9" ht="25.5" hidden="1" x14ac:dyDescent="0.2">
      <c r="A433" s="23" t="s">
        <v>9</v>
      </c>
      <c r="B433" s="49" t="s">
        <v>10</v>
      </c>
      <c r="C433" s="24">
        <v>0</v>
      </c>
      <c r="D433" s="24">
        <v>0</v>
      </c>
      <c r="E433" s="24">
        <v>0</v>
      </c>
      <c r="F433" s="24">
        <v>0</v>
      </c>
      <c r="G433" s="24">
        <v>0</v>
      </c>
      <c r="H433" s="25">
        <v>0</v>
      </c>
      <c r="I433" s="3">
        <f t="shared" si="508"/>
        <v>0</v>
      </c>
    </row>
    <row r="434" spans="1:9" hidden="1" x14ac:dyDescent="0.2">
      <c r="A434" s="26" t="s">
        <v>11</v>
      </c>
      <c r="B434" s="50" t="s">
        <v>12</v>
      </c>
      <c r="C434" s="24">
        <v>0</v>
      </c>
      <c r="D434" s="24">
        <v>0</v>
      </c>
      <c r="E434" s="24">
        <v>0</v>
      </c>
      <c r="F434" s="24">
        <v>0</v>
      </c>
      <c r="G434" s="24">
        <v>0</v>
      </c>
      <c r="H434" s="25">
        <v>0</v>
      </c>
      <c r="I434" s="3">
        <f t="shared" si="508"/>
        <v>0</v>
      </c>
    </row>
    <row r="435" spans="1:9" hidden="1" x14ac:dyDescent="0.2">
      <c r="A435" s="27" t="s">
        <v>13</v>
      </c>
      <c r="B435" s="51" t="s">
        <v>14</v>
      </c>
      <c r="C435" s="21"/>
      <c r="D435" s="21"/>
      <c r="E435" s="21">
        <v>0</v>
      </c>
      <c r="F435" s="21"/>
      <c r="G435" s="21"/>
      <c r="H435" s="22"/>
      <c r="I435" s="3">
        <f t="shared" si="508"/>
        <v>0</v>
      </c>
    </row>
    <row r="436" spans="1:9" hidden="1" x14ac:dyDescent="0.2">
      <c r="A436" s="27" t="s">
        <v>15</v>
      </c>
      <c r="B436" s="52" t="s">
        <v>16</v>
      </c>
      <c r="C436" s="21"/>
      <c r="D436" s="21"/>
      <c r="E436" s="21">
        <v>0</v>
      </c>
      <c r="F436" s="21"/>
      <c r="G436" s="21"/>
      <c r="H436" s="22"/>
      <c r="I436" s="3">
        <f t="shared" si="508"/>
        <v>0</v>
      </c>
    </row>
    <row r="437" spans="1:9" hidden="1" x14ac:dyDescent="0.2">
      <c r="A437" s="27" t="s">
        <v>17</v>
      </c>
      <c r="B437" s="52" t="s">
        <v>18</v>
      </c>
      <c r="C437" s="21"/>
      <c r="D437" s="21"/>
      <c r="E437" s="21">
        <v>0</v>
      </c>
      <c r="F437" s="21"/>
      <c r="G437" s="21"/>
      <c r="H437" s="22"/>
      <c r="I437" s="3">
        <f t="shared" si="508"/>
        <v>0</v>
      </c>
    </row>
    <row r="438" spans="1:9" hidden="1" x14ac:dyDescent="0.2">
      <c r="A438" s="26" t="s">
        <v>19</v>
      </c>
      <c r="B438" s="53" t="s">
        <v>20</v>
      </c>
      <c r="C438" s="24">
        <v>0</v>
      </c>
      <c r="D438" s="24">
        <v>0</v>
      </c>
      <c r="E438" s="24">
        <v>0</v>
      </c>
      <c r="F438" s="24">
        <v>0</v>
      </c>
      <c r="G438" s="24">
        <v>0</v>
      </c>
      <c r="H438" s="25">
        <v>0</v>
      </c>
      <c r="I438" s="3">
        <f t="shared" si="508"/>
        <v>0</v>
      </c>
    </row>
    <row r="439" spans="1:9" hidden="1" x14ac:dyDescent="0.2">
      <c r="A439" s="27" t="s">
        <v>13</v>
      </c>
      <c r="B439" s="52" t="s">
        <v>21</v>
      </c>
      <c r="C439" s="21"/>
      <c r="D439" s="21"/>
      <c r="E439" s="21">
        <v>0</v>
      </c>
      <c r="F439" s="21"/>
      <c r="G439" s="21"/>
      <c r="H439" s="22"/>
      <c r="I439" s="3">
        <f t="shared" si="508"/>
        <v>0</v>
      </c>
    </row>
    <row r="440" spans="1:9" hidden="1" x14ac:dyDescent="0.2">
      <c r="A440" s="27" t="s">
        <v>15</v>
      </c>
      <c r="B440" s="52" t="s">
        <v>22</v>
      </c>
      <c r="C440" s="21"/>
      <c r="D440" s="21"/>
      <c r="E440" s="21">
        <v>0</v>
      </c>
      <c r="F440" s="21"/>
      <c r="G440" s="21"/>
      <c r="H440" s="22"/>
      <c r="I440" s="3">
        <f t="shared" si="508"/>
        <v>0</v>
      </c>
    </row>
    <row r="441" spans="1:9" hidden="1" x14ac:dyDescent="0.2">
      <c r="A441" s="27" t="s">
        <v>17</v>
      </c>
      <c r="B441" s="52" t="s">
        <v>23</v>
      </c>
      <c r="C441" s="21"/>
      <c r="D441" s="21"/>
      <c r="E441" s="21">
        <v>0</v>
      </c>
      <c r="F441" s="21"/>
      <c r="G441" s="21"/>
      <c r="H441" s="22"/>
      <c r="I441" s="3">
        <f t="shared" si="508"/>
        <v>0</v>
      </c>
    </row>
    <row r="442" spans="1:9" hidden="1" x14ac:dyDescent="0.2">
      <c r="A442" s="26" t="s">
        <v>24</v>
      </c>
      <c r="B442" s="53" t="s">
        <v>25</v>
      </c>
      <c r="C442" s="24">
        <v>0</v>
      </c>
      <c r="D442" s="24">
        <v>0</v>
      </c>
      <c r="E442" s="24">
        <v>0</v>
      </c>
      <c r="F442" s="24">
        <v>0</v>
      </c>
      <c r="G442" s="24">
        <v>0</v>
      </c>
      <c r="H442" s="25">
        <v>0</v>
      </c>
      <c r="I442" s="3">
        <f t="shared" si="508"/>
        <v>0</v>
      </c>
    </row>
    <row r="443" spans="1:9" hidden="1" x14ac:dyDescent="0.2">
      <c r="A443" s="27" t="s">
        <v>13</v>
      </c>
      <c r="B443" s="52" t="s">
        <v>26</v>
      </c>
      <c r="C443" s="21"/>
      <c r="D443" s="21"/>
      <c r="E443" s="21">
        <v>0</v>
      </c>
      <c r="F443" s="21"/>
      <c r="G443" s="21"/>
      <c r="H443" s="22"/>
      <c r="I443" s="3">
        <f t="shared" si="508"/>
        <v>0</v>
      </c>
    </row>
    <row r="444" spans="1:9" hidden="1" x14ac:dyDescent="0.2">
      <c r="A444" s="27" t="s">
        <v>15</v>
      </c>
      <c r="B444" s="52" t="s">
        <v>27</v>
      </c>
      <c r="C444" s="21"/>
      <c r="D444" s="21"/>
      <c r="E444" s="21">
        <v>0</v>
      </c>
      <c r="F444" s="21"/>
      <c r="G444" s="21"/>
      <c r="H444" s="22"/>
      <c r="I444" s="3">
        <f t="shared" si="508"/>
        <v>0</v>
      </c>
    </row>
    <row r="445" spans="1:9" hidden="1" x14ac:dyDescent="0.2">
      <c r="A445" s="27" t="s">
        <v>17</v>
      </c>
      <c r="B445" s="52" t="s">
        <v>28</v>
      </c>
      <c r="C445" s="21"/>
      <c r="D445" s="21"/>
      <c r="E445" s="21">
        <v>0</v>
      </c>
      <c r="F445" s="21"/>
      <c r="G445" s="21"/>
      <c r="H445" s="22"/>
      <c r="I445" s="3">
        <f t="shared" si="508"/>
        <v>0</v>
      </c>
    </row>
    <row r="446" spans="1:9" x14ac:dyDescent="0.2">
      <c r="A446" s="33" t="s">
        <v>80</v>
      </c>
      <c r="B446" s="64"/>
      <c r="C446" s="34">
        <f>SUM(C447,C450,C473)</f>
        <v>4000</v>
      </c>
      <c r="D446" s="34">
        <f t="shared" ref="D446" si="561">SUM(D447,D450,D473)</f>
        <v>0</v>
      </c>
      <c r="E446" s="34">
        <f t="shared" ref="E446" si="562">SUM(E447,E450,E473)</f>
        <v>4000</v>
      </c>
      <c r="F446" s="34">
        <f t="shared" ref="F446" si="563">SUM(F447,F450,F473)</f>
        <v>3626</v>
      </c>
      <c r="G446" s="34">
        <f t="shared" ref="G446" si="564">SUM(G447,G450,G473)</f>
        <v>0</v>
      </c>
      <c r="H446" s="35">
        <f t="shared" ref="H446" si="565">SUM(H447,H450,H473)</f>
        <v>0</v>
      </c>
      <c r="I446" s="3">
        <f t="shared" si="508"/>
        <v>7626</v>
      </c>
    </row>
    <row r="447" spans="1:9" hidden="1" x14ac:dyDescent="0.2">
      <c r="A447" s="31" t="s">
        <v>30</v>
      </c>
      <c r="B447" s="55">
        <v>20</v>
      </c>
      <c r="C447" s="24">
        <f>SUM(C448)</f>
        <v>0</v>
      </c>
      <c r="D447" s="24">
        <f t="shared" ref="D447" si="566">SUM(D448)</f>
        <v>0</v>
      </c>
      <c r="E447" s="24">
        <f t="shared" ref="E447" si="567">SUM(E448)</f>
        <v>0</v>
      </c>
      <c r="F447" s="24">
        <f t="shared" ref="F447" si="568">SUM(F448)</f>
        <v>0</v>
      </c>
      <c r="G447" s="24">
        <f t="shared" ref="G447" si="569">SUM(G448)</f>
        <v>0</v>
      </c>
      <c r="H447" s="25">
        <f t="shared" ref="H447" si="570">SUM(H448)</f>
        <v>0</v>
      </c>
      <c r="I447" s="3">
        <f t="shared" si="508"/>
        <v>0</v>
      </c>
    </row>
    <row r="448" spans="1:9" hidden="1" x14ac:dyDescent="0.2">
      <c r="A448" s="27" t="s">
        <v>31</v>
      </c>
      <c r="B448" s="56" t="s">
        <v>32</v>
      </c>
      <c r="C448" s="21"/>
      <c r="D448" s="21"/>
      <c r="E448" s="21">
        <f>C448+D448</f>
        <v>0</v>
      </c>
      <c r="F448" s="21"/>
      <c r="G448" s="21"/>
      <c r="H448" s="22"/>
      <c r="I448" s="3">
        <f t="shared" si="508"/>
        <v>0</v>
      </c>
    </row>
    <row r="449" spans="1:9" hidden="1" x14ac:dyDescent="0.2">
      <c r="A449" s="27"/>
      <c r="B449" s="51"/>
      <c r="C449" s="21"/>
      <c r="D449" s="21"/>
      <c r="E449" s="21"/>
      <c r="F449" s="21"/>
      <c r="G449" s="21"/>
      <c r="H449" s="22"/>
      <c r="I449" s="3">
        <f t="shared" si="508"/>
        <v>0</v>
      </c>
    </row>
    <row r="450" spans="1:9" ht="25.5" x14ac:dyDescent="0.2">
      <c r="A450" s="31" t="s">
        <v>33</v>
      </c>
      <c r="B450" s="57">
        <v>58</v>
      </c>
      <c r="C450" s="24">
        <f>SUM(C451,C458,C465)</f>
        <v>4000</v>
      </c>
      <c r="D450" s="24">
        <f t="shared" ref="D450" si="571">SUM(D451,D458,D465)</f>
        <v>0</v>
      </c>
      <c r="E450" s="24">
        <f t="shared" ref="E450" si="572">SUM(E451,E458,E465)</f>
        <v>4000</v>
      </c>
      <c r="F450" s="24">
        <f t="shared" ref="F450" si="573">SUM(F451,F458,F465)</f>
        <v>3626</v>
      </c>
      <c r="G450" s="24">
        <f t="shared" ref="G450" si="574">SUM(G451,G458,G465)</f>
        <v>0</v>
      </c>
      <c r="H450" s="25">
        <f t="shared" ref="H450" si="575">SUM(H451,H458,H465)</f>
        <v>0</v>
      </c>
      <c r="I450" s="3">
        <f t="shared" si="508"/>
        <v>7626</v>
      </c>
    </row>
    <row r="451" spans="1:9" x14ac:dyDescent="0.2">
      <c r="A451" s="31" t="s">
        <v>34</v>
      </c>
      <c r="B451" s="58" t="s">
        <v>35</v>
      </c>
      <c r="C451" s="24">
        <f>SUM(C455,C456,C457)</f>
        <v>4000</v>
      </c>
      <c r="D451" s="24">
        <f t="shared" ref="D451:H451" si="576">SUM(D455,D456,D457)</f>
        <v>0</v>
      </c>
      <c r="E451" s="24">
        <f t="shared" si="576"/>
        <v>4000</v>
      </c>
      <c r="F451" s="24">
        <f t="shared" si="576"/>
        <v>3626</v>
      </c>
      <c r="G451" s="24">
        <f t="shared" si="576"/>
        <v>0</v>
      </c>
      <c r="H451" s="25">
        <f t="shared" si="576"/>
        <v>0</v>
      </c>
      <c r="I451" s="3">
        <f t="shared" si="508"/>
        <v>7626</v>
      </c>
    </row>
    <row r="452" spans="1:9" hidden="1" x14ac:dyDescent="0.2">
      <c r="A452" s="32" t="s">
        <v>1</v>
      </c>
      <c r="B452" s="59"/>
      <c r="C452" s="24"/>
      <c r="D452" s="24"/>
      <c r="E452" s="24"/>
      <c r="F452" s="24"/>
      <c r="G452" s="24"/>
      <c r="H452" s="25"/>
      <c r="I452" s="3">
        <f t="shared" si="508"/>
        <v>0</v>
      </c>
    </row>
    <row r="453" spans="1:9" hidden="1" x14ac:dyDescent="0.2">
      <c r="A453" s="32" t="s">
        <v>36</v>
      </c>
      <c r="B453" s="59"/>
      <c r="C453" s="24">
        <f>C455+C456+C457-C454</f>
        <v>0</v>
      </c>
      <c r="D453" s="24">
        <f t="shared" ref="D453" si="577">D455+D456+D457-D454</f>
        <v>0</v>
      </c>
      <c r="E453" s="24">
        <f t="shared" ref="E453" si="578">E455+E456+E457-E454</f>
        <v>0</v>
      </c>
      <c r="F453" s="24">
        <f t="shared" ref="F453" si="579">F455+F456+F457-F454</f>
        <v>0</v>
      </c>
      <c r="G453" s="24">
        <f t="shared" ref="G453" si="580">G455+G456+G457-G454</f>
        <v>0</v>
      </c>
      <c r="H453" s="25">
        <f t="shared" ref="H453" si="581">H455+H456+H457-H454</f>
        <v>0</v>
      </c>
      <c r="I453" s="3">
        <f t="shared" si="508"/>
        <v>0</v>
      </c>
    </row>
    <row r="454" spans="1:9" x14ac:dyDescent="0.2">
      <c r="A454" s="32" t="s">
        <v>37</v>
      </c>
      <c r="B454" s="59"/>
      <c r="C454" s="24">
        <v>4000</v>
      </c>
      <c r="D454" s="24"/>
      <c r="E454" s="24">
        <f t="shared" ref="E454" si="582">C454+D454</f>
        <v>4000</v>
      </c>
      <c r="F454" s="24">
        <v>3626</v>
      </c>
      <c r="G454" s="24"/>
      <c r="H454" s="25"/>
      <c r="I454" s="3">
        <f t="shared" si="508"/>
        <v>7626</v>
      </c>
    </row>
    <row r="455" spans="1:9" x14ac:dyDescent="0.2">
      <c r="A455" s="20" t="s">
        <v>38</v>
      </c>
      <c r="B455" s="60" t="s">
        <v>39</v>
      </c>
      <c r="C455" s="21">
        <v>711</v>
      </c>
      <c r="D455" s="21"/>
      <c r="E455" s="21">
        <f t="shared" ref="E455:E457" si="583">C455+D455</f>
        <v>711</v>
      </c>
      <c r="F455" s="21">
        <f>ROUND(3626*E455/E$451,)-1</f>
        <v>644</v>
      </c>
      <c r="G455" s="21"/>
      <c r="H455" s="22"/>
      <c r="I455" s="3">
        <f t="shared" si="508"/>
        <v>1355</v>
      </c>
    </row>
    <row r="456" spans="1:9" x14ac:dyDescent="0.2">
      <c r="A456" s="20" t="s">
        <v>40</v>
      </c>
      <c r="B456" s="60" t="s">
        <v>41</v>
      </c>
      <c r="C456" s="21">
        <v>1658.6</v>
      </c>
      <c r="D456" s="21"/>
      <c r="E456" s="21">
        <f t="shared" si="583"/>
        <v>1658.6</v>
      </c>
      <c r="F456" s="21">
        <f t="shared" ref="F456:F457" si="584">ROUND(3626*E456/E$451,)</f>
        <v>1504</v>
      </c>
      <c r="G456" s="21"/>
      <c r="H456" s="22"/>
      <c r="I456" s="3">
        <f t="shared" si="508"/>
        <v>3162.6</v>
      </c>
    </row>
    <row r="457" spans="1:9" x14ac:dyDescent="0.2">
      <c r="A457" s="20" t="s">
        <v>42</v>
      </c>
      <c r="B457" s="61" t="s">
        <v>43</v>
      </c>
      <c r="C457" s="21">
        <v>1630.4</v>
      </c>
      <c r="D457" s="21"/>
      <c r="E457" s="21">
        <f t="shared" si="583"/>
        <v>1630.4</v>
      </c>
      <c r="F457" s="21">
        <f t="shared" si="584"/>
        <v>1478</v>
      </c>
      <c r="G457" s="21"/>
      <c r="H457" s="22"/>
      <c r="I457" s="3">
        <f t="shared" si="508"/>
        <v>3108.4</v>
      </c>
    </row>
    <row r="458" spans="1:9" hidden="1" x14ac:dyDescent="0.2">
      <c r="A458" s="31" t="s">
        <v>44</v>
      </c>
      <c r="B458" s="62" t="s">
        <v>45</v>
      </c>
      <c r="C458" s="24">
        <f>SUM(C462,C463,C464)</f>
        <v>0</v>
      </c>
      <c r="D458" s="24">
        <f t="shared" ref="D458:H458" si="585">SUM(D462,D463,D464)</f>
        <v>0</v>
      </c>
      <c r="E458" s="24">
        <f t="shared" si="585"/>
        <v>0</v>
      </c>
      <c r="F458" s="24">
        <f t="shared" si="585"/>
        <v>0</v>
      </c>
      <c r="G458" s="24">
        <f t="shared" si="585"/>
        <v>0</v>
      </c>
      <c r="H458" s="25">
        <f t="shared" si="585"/>
        <v>0</v>
      </c>
      <c r="I458" s="3">
        <f t="shared" si="508"/>
        <v>0</v>
      </c>
    </row>
    <row r="459" spans="1:9" hidden="1" x14ac:dyDescent="0.2">
      <c r="A459" s="82" t="s">
        <v>1</v>
      </c>
      <c r="B459" s="62"/>
      <c r="C459" s="24"/>
      <c r="D459" s="24"/>
      <c r="E459" s="24"/>
      <c r="F459" s="24"/>
      <c r="G459" s="24"/>
      <c r="H459" s="25"/>
      <c r="I459" s="3">
        <f t="shared" si="508"/>
        <v>0</v>
      </c>
    </row>
    <row r="460" spans="1:9" hidden="1" x14ac:dyDescent="0.2">
      <c r="A460" s="32" t="s">
        <v>36</v>
      </c>
      <c r="B460" s="59"/>
      <c r="C460" s="24">
        <f>C462+C463+C464-C461</f>
        <v>0</v>
      </c>
      <c r="D460" s="24">
        <f t="shared" ref="D460" si="586">D462+D463+D464-D461</f>
        <v>0</v>
      </c>
      <c r="E460" s="24">
        <f t="shared" ref="E460" si="587">E462+E463+E464-E461</f>
        <v>0</v>
      </c>
      <c r="F460" s="24">
        <f t="shared" ref="F460" si="588">F462+F463+F464-F461</f>
        <v>0</v>
      </c>
      <c r="G460" s="24">
        <f t="shared" ref="G460" si="589">G462+G463+G464-G461</f>
        <v>0</v>
      </c>
      <c r="H460" s="25">
        <f t="shared" ref="H460" si="590">H462+H463+H464-H461</f>
        <v>0</v>
      </c>
      <c r="I460" s="3">
        <f t="shared" si="508"/>
        <v>0</v>
      </c>
    </row>
    <row r="461" spans="1:9" hidden="1" x14ac:dyDescent="0.2">
      <c r="A461" s="32" t="s">
        <v>37</v>
      </c>
      <c r="B461" s="59"/>
      <c r="C461" s="24"/>
      <c r="D461" s="24"/>
      <c r="E461" s="24">
        <f t="shared" ref="E461" si="591">C461+D461</f>
        <v>0</v>
      </c>
      <c r="F461" s="24"/>
      <c r="G461" s="24"/>
      <c r="H461" s="25"/>
      <c r="I461" s="3">
        <f t="shared" si="508"/>
        <v>0</v>
      </c>
    </row>
    <row r="462" spans="1:9" hidden="1" x14ac:dyDescent="0.2">
      <c r="A462" s="20" t="s">
        <v>38</v>
      </c>
      <c r="B462" s="61" t="s">
        <v>46</v>
      </c>
      <c r="C462" s="21"/>
      <c r="D462" s="21"/>
      <c r="E462" s="21">
        <f t="shared" ref="E462:E464" si="592">C462+D462</f>
        <v>0</v>
      </c>
      <c r="F462" s="21"/>
      <c r="G462" s="21"/>
      <c r="H462" s="22"/>
      <c r="I462" s="3">
        <f t="shared" ref="I462:I525" si="593">SUM(E462:H462)</f>
        <v>0</v>
      </c>
    </row>
    <row r="463" spans="1:9" hidden="1" x14ac:dyDescent="0.2">
      <c r="A463" s="20" t="s">
        <v>40</v>
      </c>
      <c r="B463" s="61" t="s">
        <v>47</v>
      </c>
      <c r="C463" s="21"/>
      <c r="D463" s="21"/>
      <c r="E463" s="21">
        <f t="shared" si="592"/>
        <v>0</v>
      </c>
      <c r="F463" s="21"/>
      <c r="G463" s="21"/>
      <c r="H463" s="22"/>
      <c r="I463" s="3">
        <f t="shared" si="593"/>
        <v>0</v>
      </c>
    </row>
    <row r="464" spans="1:9" hidden="1" x14ac:dyDescent="0.2">
      <c r="A464" s="20" t="s">
        <v>42</v>
      </c>
      <c r="B464" s="61" t="s">
        <v>48</v>
      </c>
      <c r="C464" s="21"/>
      <c r="D464" s="21"/>
      <c r="E464" s="21">
        <f t="shared" si="592"/>
        <v>0</v>
      </c>
      <c r="F464" s="21"/>
      <c r="G464" s="21"/>
      <c r="H464" s="22"/>
      <c r="I464" s="3">
        <f t="shared" si="593"/>
        <v>0</v>
      </c>
    </row>
    <row r="465" spans="1:9" hidden="1" x14ac:dyDescent="0.2">
      <c r="A465" s="31" t="s">
        <v>49</v>
      </c>
      <c r="B465" s="63" t="s">
        <v>50</v>
      </c>
      <c r="C465" s="24">
        <f>SUM(C469,C470,C471)</f>
        <v>0</v>
      </c>
      <c r="D465" s="24">
        <f t="shared" ref="D465:H465" si="594">SUM(D469,D470,D471)</f>
        <v>0</v>
      </c>
      <c r="E465" s="24">
        <f t="shared" si="594"/>
        <v>0</v>
      </c>
      <c r="F465" s="24">
        <f t="shared" si="594"/>
        <v>0</v>
      </c>
      <c r="G465" s="24">
        <f t="shared" si="594"/>
        <v>0</v>
      </c>
      <c r="H465" s="25">
        <f t="shared" si="594"/>
        <v>0</v>
      </c>
      <c r="I465" s="3">
        <f t="shared" si="593"/>
        <v>0</v>
      </c>
    </row>
    <row r="466" spans="1:9" hidden="1" x14ac:dyDescent="0.2">
      <c r="A466" s="82" t="s">
        <v>1</v>
      </c>
      <c r="B466" s="63"/>
      <c r="C466" s="24"/>
      <c r="D466" s="24"/>
      <c r="E466" s="24"/>
      <c r="F466" s="24"/>
      <c r="G466" s="24"/>
      <c r="H466" s="25"/>
      <c r="I466" s="3">
        <f t="shared" si="593"/>
        <v>0</v>
      </c>
    </row>
    <row r="467" spans="1:9" hidden="1" x14ac:dyDescent="0.2">
      <c r="A467" s="32" t="s">
        <v>36</v>
      </c>
      <c r="B467" s="59"/>
      <c r="C467" s="24">
        <f>C469+C470+C471-C468</f>
        <v>0</v>
      </c>
      <c r="D467" s="24">
        <f t="shared" ref="D467" si="595">D469+D470+D471-D468</f>
        <v>0</v>
      </c>
      <c r="E467" s="24">
        <f t="shared" ref="E467" si="596">E469+E470+E471-E468</f>
        <v>0</v>
      </c>
      <c r="F467" s="24">
        <f t="shared" ref="F467" si="597">F469+F470+F471-F468</f>
        <v>0</v>
      </c>
      <c r="G467" s="24">
        <f t="shared" ref="G467" si="598">G469+G470+G471-G468</f>
        <v>0</v>
      </c>
      <c r="H467" s="25">
        <f t="shared" ref="H467" si="599">H469+H470+H471-H468</f>
        <v>0</v>
      </c>
      <c r="I467" s="3">
        <f t="shared" si="593"/>
        <v>0</v>
      </c>
    </row>
    <row r="468" spans="1:9" hidden="1" x14ac:dyDescent="0.2">
      <c r="A468" s="32" t="s">
        <v>37</v>
      </c>
      <c r="B468" s="59"/>
      <c r="C468" s="24"/>
      <c r="D468" s="24"/>
      <c r="E468" s="24">
        <f t="shared" ref="E468" si="600">C468+D468</f>
        <v>0</v>
      </c>
      <c r="F468" s="24"/>
      <c r="G468" s="24"/>
      <c r="H468" s="25"/>
      <c r="I468" s="3">
        <f t="shared" si="593"/>
        <v>0</v>
      </c>
    </row>
    <row r="469" spans="1:9" hidden="1" x14ac:dyDescent="0.2">
      <c r="A469" s="20" t="s">
        <v>38</v>
      </c>
      <c r="B469" s="61" t="s">
        <v>51</v>
      </c>
      <c r="C469" s="21"/>
      <c r="D469" s="21"/>
      <c r="E469" s="21">
        <f t="shared" ref="E469:E471" si="601">C469+D469</f>
        <v>0</v>
      </c>
      <c r="F469" s="21"/>
      <c r="G469" s="21"/>
      <c r="H469" s="22"/>
      <c r="I469" s="3">
        <f t="shared" si="593"/>
        <v>0</v>
      </c>
    </row>
    <row r="470" spans="1:9" hidden="1" x14ac:dyDescent="0.2">
      <c r="A470" s="20" t="s">
        <v>40</v>
      </c>
      <c r="B470" s="61" t="s">
        <v>52</v>
      </c>
      <c r="C470" s="21"/>
      <c r="D470" s="21"/>
      <c r="E470" s="21">
        <f t="shared" si="601"/>
        <v>0</v>
      </c>
      <c r="F470" s="21"/>
      <c r="G470" s="21"/>
      <c r="H470" s="22"/>
      <c r="I470" s="3">
        <f t="shared" si="593"/>
        <v>0</v>
      </c>
    </row>
    <row r="471" spans="1:9" hidden="1" x14ac:dyDescent="0.2">
      <c r="A471" s="20" t="s">
        <v>42</v>
      </c>
      <c r="B471" s="61" t="s">
        <v>53</v>
      </c>
      <c r="C471" s="21"/>
      <c r="D471" s="21"/>
      <c r="E471" s="21">
        <f t="shared" si="601"/>
        <v>0</v>
      </c>
      <c r="F471" s="21"/>
      <c r="G471" s="21"/>
      <c r="H471" s="22"/>
      <c r="I471" s="3">
        <f t="shared" si="593"/>
        <v>0</v>
      </c>
    </row>
    <row r="472" spans="1:9" hidden="1" x14ac:dyDescent="0.2">
      <c r="A472" s="83"/>
      <c r="B472" s="95"/>
      <c r="C472" s="21"/>
      <c r="D472" s="21"/>
      <c r="E472" s="21"/>
      <c r="F472" s="21"/>
      <c r="G472" s="21"/>
      <c r="H472" s="22"/>
      <c r="I472" s="3">
        <f t="shared" si="593"/>
        <v>0</v>
      </c>
    </row>
    <row r="473" spans="1:9" hidden="1" x14ac:dyDescent="0.2">
      <c r="A473" s="26" t="s">
        <v>54</v>
      </c>
      <c r="B473" s="63" t="s">
        <v>55</v>
      </c>
      <c r="C473" s="24"/>
      <c r="D473" s="24"/>
      <c r="E473" s="24">
        <f>C473+D473</f>
        <v>0</v>
      </c>
      <c r="F473" s="24"/>
      <c r="G473" s="24"/>
      <c r="H473" s="25"/>
      <c r="I473" s="3">
        <f t="shared" si="593"/>
        <v>0</v>
      </c>
    </row>
    <row r="474" spans="1:9" hidden="1" x14ac:dyDescent="0.2">
      <c r="A474" s="83"/>
      <c r="B474" s="95"/>
      <c r="C474" s="21"/>
      <c r="D474" s="21"/>
      <c r="E474" s="21"/>
      <c r="F474" s="21"/>
      <c r="G474" s="21"/>
      <c r="H474" s="22"/>
      <c r="I474" s="3">
        <f t="shared" si="593"/>
        <v>0</v>
      </c>
    </row>
    <row r="475" spans="1:9" hidden="1" x14ac:dyDescent="0.2">
      <c r="A475" s="26" t="s">
        <v>56</v>
      </c>
      <c r="B475" s="63"/>
      <c r="C475" s="24">
        <f t="shared" ref="C475:H475" si="602">C428-C446</f>
        <v>0</v>
      </c>
      <c r="D475" s="24">
        <f t="shared" si="602"/>
        <v>0</v>
      </c>
      <c r="E475" s="24">
        <f t="shared" si="602"/>
        <v>0</v>
      </c>
      <c r="F475" s="24">
        <f t="shared" si="602"/>
        <v>0</v>
      </c>
      <c r="G475" s="24">
        <f t="shared" si="602"/>
        <v>0</v>
      </c>
      <c r="H475" s="25">
        <f t="shared" si="602"/>
        <v>0</v>
      </c>
      <c r="I475" s="3">
        <f t="shared" si="593"/>
        <v>0</v>
      </c>
    </row>
    <row r="476" spans="1:9" hidden="1" x14ac:dyDescent="0.2">
      <c r="A476" s="81"/>
      <c r="B476" s="95"/>
      <c r="C476" s="21"/>
      <c r="D476" s="21"/>
      <c r="E476" s="21"/>
      <c r="F476" s="21"/>
      <c r="G476" s="21"/>
      <c r="H476" s="22"/>
      <c r="I476" s="3">
        <f t="shared" si="593"/>
        <v>0</v>
      </c>
    </row>
    <row r="477" spans="1:9" s="6" customFormat="1" ht="25.5" x14ac:dyDescent="0.2">
      <c r="A477" s="77" t="s">
        <v>67</v>
      </c>
      <c r="B477" s="78"/>
      <c r="C477" s="79">
        <f>C478</f>
        <v>3230</v>
      </c>
      <c r="D477" s="79">
        <f t="shared" ref="D477" si="603">D478</f>
        <v>0</v>
      </c>
      <c r="E477" s="79">
        <f t="shared" ref="E477" si="604">E478</f>
        <v>3230</v>
      </c>
      <c r="F477" s="79">
        <f t="shared" ref="F477" si="605">F478</f>
        <v>0</v>
      </c>
      <c r="G477" s="79">
        <f t="shared" ref="G477" si="606">G478</f>
        <v>0</v>
      </c>
      <c r="H477" s="80">
        <f t="shared" ref="H477" si="607">H478</f>
        <v>0</v>
      </c>
      <c r="I477" s="19">
        <f t="shared" si="593"/>
        <v>3230</v>
      </c>
    </row>
    <row r="478" spans="1:9" x14ac:dyDescent="0.2">
      <c r="A478" s="33" t="s">
        <v>61</v>
      </c>
      <c r="B478" s="64"/>
      <c r="C478" s="34">
        <f t="shared" ref="C478:H478" si="608">SUM(C479,C480,C481,C482)</f>
        <v>3230</v>
      </c>
      <c r="D478" s="34">
        <f t="shared" si="608"/>
        <v>0</v>
      </c>
      <c r="E478" s="34">
        <f t="shared" si="608"/>
        <v>3230</v>
      </c>
      <c r="F478" s="34">
        <f t="shared" si="608"/>
        <v>0</v>
      </c>
      <c r="G478" s="34">
        <f t="shared" si="608"/>
        <v>0</v>
      </c>
      <c r="H478" s="35">
        <f t="shared" si="608"/>
        <v>0</v>
      </c>
      <c r="I478" s="3">
        <f t="shared" si="593"/>
        <v>3230</v>
      </c>
    </row>
    <row r="479" spans="1:9" x14ac:dyDescent="0.2">
      <c r="A479" s="20" t="s">
        <v>6</v>
      </c>
      <c r="B479" s="48"/>
      <c r="C479" s="21">
        <v>3230</v>
      </c>
      <c r="D479" s="21"/>
      <c r="E479" s="21">
        <f>SUM(C479,D479)</f>
        <v>3230</v>
      </c>
      <c r="F479" s="21"/>
      <c r="G479" s="21"/>
      <c r="H479" s="22"/>
      <c r="I479" s="3">
        <f t="shared" si="593"/>
        <v>3230</v>
      </c>
    </row>
    <row r="480" spans="1:9" hidden="1" x14ac:dyDescent="0.2">
      <c r="A480" s="20" t="s">
        <v>7</v>
      </c>
      <c r="B480" s="94"/>
      <c r="C480" s="21"/>
      <c r="D480" s="21"/>
      <c r="E480" s="21">
        <f t="shared" ref="E480:E481" si="609">SUM(C480,D480)</f>
        <v>0</v>
      </c>
      <c r="F480" s="21"/>
      <c r="G480" s="21"/>
      <c r="H480" s="22"/>
      <c r="I480" s="3">
        <f t="shared" si="593"/>
        <v>0</v>
      </c>
    </row>
    <row r="481" spans="1:9" ht="38.25" hidden="1" x14ac:dyDescent="0.2">
      <c r="A481" s="20" t="s">
        <v>8</v>
      </c>
      <c r="B481" s="48">
        <v>420269</v>
      </c>
      <c r="C481" s="21"/>
      <c r="D481" s="21"/>
      <c r="E481" s="21">
        <f t="shared" si="609"/>
        <v>0</v>
      </c>
      <c r="F481" s="21"/>
      <c r="G481" s="21"/>
      <c r="H481" s="22"/>
      <c r="I481" s="3">
        <f t="shared" si="593"/>
        <v>0</v>
      </c>
    </row>
    <row r="482" spans="1:9" ht="25.5" hidden="1" x14ac:dyDescent="0.2">
      <c r="A482" s="23" t="s">
        <v>9</v>
      </c>
      <c r="B482" s="49" t="s">
        <v>10</v>
      </c>
      <c r="C482" s="24">
        <f>SUM(C483,C487,C491)</f>
        <v>0</v>
      </c>
      <c r="D482" s="24">
        <f t="shared" ref="D482" si="610">SUM(D483,D487,D491)</f>
        <v>0</v>
      </c>
      <c r="E482" s="24">
        <f t="shared" ref="E482" si="611">SUM(E483,E487,E491)</f>
        <v>0</v>
      </c>
      <c r="F482" s="24">
        <f t="shared" ref="F482" si="612">SUM(F483,F487,F491)</f>
        <v>0</v>
      </c>
      <c r="G482" s="24">
        <f t="shared" ref="G482" si="613">SUM(G483,G487,G491)</f>
        <v>0</v>
      </c>
      <c r="H482" s="25">
        <f t="shared" ref="H482" si="614">SUM(H483,H487,H491)</f>
        <v>0</v>
      </c>
      <c r="I482" s="3">
        <f t="shared" si="593"/>
        <v>0</v>
      </c>
    </row>
    <row r="483" spans="1:9" hidden="1" x14ac:dyDescent="0.2">
      <c r="A483" s="26" t="s">
        <v>11</v>
      </c>
      <c r="B483" s="50" t="s">
        <v>12</v>
      </c>
      <c r="C483" s="24">
        <f>SUM(C484:C486)</f>
        <v>0</v>
      </c>
      <c r="D483" s="24">
        <f t="shared" ref="D483" si="615">SUM(D484:D486)</f>
        <v>0</v>
      </c>
      <c r="E483" s="24">
        <f t="shared" ref="E483" si="616">SUM(E484:E486)</f>
        <v>0</v>
      </c>
      <c r="F483" s="24">
        <f t="shared" ref="F483" si="617">SUM(F484:F486)</f>
        <v>0</v>
      </c>
      <c r="G483" s="24">
        <f t="shared" ref="G483" si="618">SUM(G484:G486)</f>
        <v>0</v>
      </c>
      <c r="H483" s="25">
        <f t="shared" ref="H483" si="619">SUM(H484:H486)</f>
        <v>0</v>
      </c>
      <c r="I483" s="3">
        <f t="shared" si="593"/>
        <v>0</v>
      </c>
    </row>
    <row r="484" spans="1:9" hidden="1" x14ac:dyDescent="0.2">
      <c r="A484" s="27" t="s">
        <v>13</v>
      </c>
      <c r="B484" s="51" t="s">
        <v>14</v>
      </c>
      <c r="C484" s="21"/>
      <c r="D484" s="21"/>
      <c r="E484" s="21">
        <f t="shared" ref="E484:E486" si="620">SUM(C484,D484)</f>
        <v>0</v>
      </c>
      <c r="F484" s="21"/>
      <c r="G484" s="21"/>
      <c r="H484" s="22"/>
      <c r="I484" s="3">
        <f t="shared" si="593"/>
        <v>0</v>
      </c>
    </row>
    <row r="485" spans="1:9" hidden="1" x14ac:dyDescent="0.2">
      <c r="A485" s="27" t="s">
        <v>15</v>
      </c>
      <c r="B485" s="52" t="s">
        <v>16</v>
      </c>
      <c r="C485" s="21"/>
      <c r="D485" s="21"/>
      <c r="E485" s="21">
        <f t="shared" si="620"/>
        <v>0</v>
      </c>
      <c r="F485" s="21"/>
      <c r="G485" s="21"/>
      <c r="H485" s="22"/>
      <c r="I485" s="3">
        <f t="shared" si="593"/>
        <v>0</v>
      </c>
    </row>
    <row r="486" spans="1:9" hidden="1" x14ac:dyDescent="0.2">
      <c r="A486" s="27" t="s">
        <v>17</v>
      </c>
      <c r="B486" s="52" t="s">
        <v>18</v>
      </c>
      <c r="C486" s="21"/>
      <c r="D486" s="21"/>
      <c r="E486" s="21">
        <f t="shared" si="620"/>
        <v>0</v>
      </c>
      <c r="F486" s="21"/>
      <c r="G486" s="21"/>
      <c r="H486" s="22"/>
      <c r="I486" s="3">
        <f t="shared" si="593"/>
        <v>0</v>
      </c>
    </row>
    <row r="487" spans="1:9" hidden="1" x14ac:dyDescent="0.2">
      <c r="A487" s="26" t="s">
        <v>19</v>
      </c>
      <c r="B487" s="53" t="s">
        <v>20</v>
      </c>
      <c r="C487" s="24">
        <f>SUM(C488:C490)</f>
        <v>0</v>
      </c>
      <c r="D487" s="24">
        <f t="shared" ref="D487" si="621">SUM(D488:D490)</f>
        <v>0</v>
      </c>
      <c r="E487" s="24">
        <f t="shared" ref="E487" si="622">SUM(E488:E490)</f>
        <v>0</v>
      </c>
      <c r="F487" s="24">
        <f t="shared" ref="F487" si="623">SUM(F488:F490)</f>
        <v>0</v>
      </c>
      <c r="G487" s="24">
        <f t="shared" ref="G487" si="624">SUM(G488:G490)</f>
        <v>0</v>
      </c>
      <c r="H487" s="25">
        <f t="shared" ref="H487" si="625">SUM(H488:H490)</f>
        <v>0</v>
      </c>
      <c r="I487" s="3">
        <f t="shared" si="593"/>
        <v>0</v>
      </c>
    </row>
    <row r="488" spans="1:9" hidden="1" x14ac:dyDescent="0.2">
      <c r="A488" s="27" t="s">
        <v>13</v>
      </c>
      <c r="B488" s="52" t="s">
        <v>21</v>
      </c>
      <c r="C488" s="21"/>
      <c r="D488" s="21"/>
      <c r="E488" s="21">
        <f t="shared" ref="E488:E490" si="626">SUM(C488,D488)</f>
        <v>0</v>
      </c>
      <c r="F488" s="21"/>
      <c r="G488" s="21"/>
      <c r="H488" s="22"/>
      <c r="I488" s="3">
        <f t="shared" si="593"/>
        <v>0</v>
      </c>
    </row>
    <row r="489" spans="1:9" hidden="1" x14ac:dyDescent="0.2">
      <c r="A489" s="27" t="s">
        <v>15</v>
      </c>
      <c r="B489" s="52" t="s">
        <v>22</v>
      </c>
      <c r="C489" s="21"/>
      <c r="D489" s="21"/>
      <c r="E489" s="21">
        <f t="shared" si="626"/>
        <v>0</v>
      </c>
      <c r="F489" s="21"/>
      <c r="G489" s="21"/>
      <c r="H489" s="22"/>
      <c r="I489" s="3">
        <f t="shared" si="593"/>
        <v>0</v>
      </c>
    </row>
    <row r="490" spans="1:9" hidden="1" x14ac:dyDescent="0.2">
      <c r="A490" s="27" t="s">
        <v>17</v>
      </c>
      <c r="B490" s="52" t="s">
        <v>23</v>
      </c>
      <c r="C490" s="21"/>
      <c r="D490" s="21"/>
      <c r="E490" s="21">
        <f t="shared" si="626"/>
        <v>0</v>
      </c>
      <c r="F490" s="21"/>
      <c r="G490" s="21"/>
      <c r="H490" s="22"/>
      <c r="I490" s="3">
        <f t="shared" si="593"/>
        <v>0</v>
      </c>
    </row>
    <row r="491" spans="1:9" hidden="1" x14ac:dyDescent="0.2">
      <c r="A491" s="26" t="s">
        <v>24</v>
      </c>
      <c r="B491" s="53" t="s">
        <v>25</v>
      </c>
      <c r="C491" s="24">
        <f>SUM(C492:C494)</f>
        <v>0</v>
      </c>
      <c r="D491" s="24">
        <f t="shared" ref="D491" si="627">SUM(D492:D494)</f>
        <v>0</v>
      </c>
      <c r="E491" s="24">
        <f t="shared" ref="E491" si="628">SUM(E492:E494)</f>
        <v>0</v>
      </c>
      <c r="F491" s="24">
        <f t="shared" ref="F491" si="629">SUM(F492:F494)</f>
        <v>0</v>
      </c>
      <c r="G491" s="24">
        <f t="shared" ref="G491" si="630">SUM(G492:G494)</f>
        <v>0</v>
      </c>
      <c r="H491" s="25">
        <f t="shared" ref="H491" si="631">SUM(H492:H494)</f>
        <v>0</v>
      </c>
      <c r="I491" s="3">
        <f t="shared" si="593"/>
        <v>0</v>
      </c>
    </row>
    <row r="492" spans="1:9" hidden="1" x14ac:dyDescent="0.2">
      <c r="A492" s="27" t="s">
        <v>13</v>
      </c>
      <c r="B492" s="52" t="s">
        <v>26</v>
      </c>
      <c r="C492" s="21"/>
      <c r="D492" s="21"/>
      <c r="E492" s="21">
        <f t="shared" ref="E492:E494" si="632">SUM(C492,D492)</f>
        <v>0</v>
      </c>
      <c r="F492" s="21"/>
      <c r="G492" s="21"/>
      <c r="H492" s="22"/>
      <c r="I492" s="3">
        <f t="shared" si="593"/>
        <v>0</v>
      </c>
    </row>
    <row r="493" spans="1:9" hidden="1" x14ac:dyDescent="0.2">
      <c r="A493" s="27" t="s">
        <v>15</v>
      </c>
      <c r="B493" s="52" t="s">
        <v>27</v>
      </c>
      <c r="C493" s="21"/>
      <c r="D493" s="21"/>
      <c r="E493" s="21">
        <f t="shared" si="632"/>
        <v>0</v>
      </c>
      <c r="F493" s="21"/>
      <c r="G493" s="21"/>
      <c r="H493" s="22"/>
      <c r="I493" s="3">
        <f t="shared" si="593"/>
        <v>0</v>
      </c>
    </row>
    <row r="494" spans="1:9" hidden="1" x14ac:dyDescent="0.2">
      <c r="A494" s="27" t="s">
        <v>17</v>
      </c>
      <c r="B494" s="52" t="s">
        <v>28</v>
      </c>
      <c r="C494" s="21"/>
      <c r="D494" s="21"/>
      <c r="E494" s="21">
        <f t="shared" si="632"/>
        <v>0</v>
      </c>
      <c r="F494" s="21"/>
      <c r="G494" s="21"/>
      <c r="H494" s="22"/>
      <c r="I494" s="3">
        <f t="shared" si="593"/>
        <v>0</v>
      </c>
    </row>
    <row r="495" spans="1:9" x14ac:dyDescent="0.2">
      <c r="A495" s="33" t="s">
        <v>80</v>
      </c>
      <c r="B495" s="64"/>
      <c r="C495" s="34">
        <f>SUM(C496,C499,C522)</f>
        <v>3230</v>
      </c>
      <c r="D495" s="34">
        <f t="shared" ref="D495" si="633">SUM(D496,D499,D522)</f>
        <v>0</v>
      </c>
      <c r="E495" s="34">
        <f t="shared" ref="E495" si="634">SUM(E496,E499,E522)</f>
        <v>3230</v>
      </c>
      <c r="F495" s="34">
        <f t="shared" ref="F495" si="635">SUM(F496,F499,F522)</f>
        <v>0</v>
      </c>
      <c r="G495" s="34">
        <f t="shared" ref="G495" si="636">SUM(G496,G499,G522)</f>
        <v>0</v>
      </c>
      <c r="H495" s="35">
        <f t="shared" ref="H495" si="637">SUM(H496,H499,H522)</f>
        <v>0</v>
      </c>
      <c r="I495" s="3">
        <f t="shared" si="593"/>
        <v>3230</v>
      </c>
    </row>
    <row r="496" spans="1:9" hidden="1" x14ac:dyDescent="0.2">
      <c r="A496" s="31" t="s">
        <v>30</v>
      </c>
      <c r="B496" s="55">
        <v>20</v>
      </c>
      <c r="C496" s="24">
        <f>SUM(C497)</f>
        <v>0</v>
      </c>
      <c r="D496" s="24">
        <f t="shared" ref="D496" si="638">SUM(D497)</f>
        <v>0</v>
      </c>
      <c r="E496" s="24">
        <f t="shared" ref="E496" si="639">SUM(E497)</f>
        <v>0</v>
      </c>
      <c r="F496" s="24">
        <f t="shared" ref="F496" si="640">SUM(F497)</f>
        <v>0</v>
      </c>
      <c r="G496" s="24">
        <f t="shared" ref="G496" si="641">SUM(G497)</f>
        <v>0</v>
      </c>
      <c r="H496" s="25">
        <f t="shared" ref="H496" si="642">SUM(H497)</f>
        <v>0</v>
      </c>
      <c r="I496" s="3">
        <f t="shared" si="593"/>
        <v>0</v>
      </c>
    </row>
    <row r="497" spans="1:9" hidden="1" x14ac:dyDescent="0.2">
      <c r="A497" s="27" t="s">
        <v>31</v>
      </c>
      <c r="B497" s="56" t="s">
        <v>32</v>
      </c>
      <c r="C497" s="21"/>
      <c r="D497" s="21"/>
      <c r="E497" s="21">
        <f>C497+D497</f>
        <v>0</v>
      </c>
      <c r="F497" s="21"/>
      <c r="G497" s="21"/>
      <c r="H497" s="22"/>
      <c r="I497" s="3">
        <f t="shared" si="593"/>
        <v>0</v>
      </c>
    </row>
    <row r="498" spans="1:9" hidden="1" x14ac:dyDescent="0.2">
      <c r="A498" s="27"/>
      <c r="B498" s="51"/>
      <c r="C498" s="21"/>
      <c r="D498" s="21"/>
      <c r="E498" s="21"/>
      <c r="F498" s="21"/>
      <c r="G498" s="21"/>
      <c r="H498" s="22"/>
      <c r="I498" s="3">
        <f t="shared" si="593"/>
        <v>0</v>
      </c>
    </row>
    <row r="499" spans="1:9" ht="25.5" x14ac:dyDescent="0.2">
      <c r="A499" s="31" t="s">
        <v>33</v>
      </c>
      <c r="B499" s="57">
        <v>58</v>
      </c>
      <c r="C499" s="24">
        <f>SUM(C500,C507,C514)</f>
        <v>3230</v>
      </c>
      <c r="D499" s="24">
        <f t="shared" ref="D499" si="643">SUM(D500,D507,D514)</f>
        <v>0</v>
      </c>
      <c r="E499" s="24">
        <f t="shared" ref="E499" si="644">SUM(E500,E507,E514)</f>
        <v>3230</v>
      </c>
      <c r="F499" s="24">
        <f t="shared" ref="F499" si="645">SUM(F500,F507,F514)</f>
        <v>0</v>
      </c>
      <c r="G499" s="24">
        <f t="shared" ref="G499" si="646">SUM(G500,G507,G514)</f>
        <v>0</v>
      </c>
      <c r="H499" s="25">
        <f t="shared" ref="H499" si="647">SUM(H500,H507,H514)</f>
        <v>0</v>
      </c>
      <c r="I499" s="3">
        <f t="shared" si="593"/>
        <v>3230</v>
      </c>
    </row>
    <row r="500" spans="1:9" hidden="1" x14ac:dyDescent="0.2">
      <c r="A500" s="31" t="s">
        <v>34</v>
      </c>
      <c r="B500" s="58" t="s">
        <v>35</v>
      </c>
      <c r="C500" s="24">
        <f>SUM(C504,C505,C506)</f>
        <v>0</v>
      </c>
      <c r="D500" s="24">
        <f t="shared" ref="D500:H500" si="648">SUM(D504,D505,D506)</f>
        <v>0</v>
      </c>
      <c r="E500" s="24">
        <f t="shared" si="648"/>
        <v>0</v>
      </c>
      <c r="F500" s="24">
        <f t="shared" si="648"/>
        <v>0</v>
      </c>
      <c r="G500" s="24">
        <f t="shared" si="648"/>
        <v>0</v>
      </c>
      <c r="H500" s="25">
        <f t="shared" si="648"/>
        <v>0</v>
      </c>
      <c r="I500" s="3">
        <f t="shared" si="593"/>
        <v>0</v>
      </c>
    </row>
    <row r="501" spans="1:9" hidden="1" x14ac:dyDescent="0.2">
      <c r="A501" s="32" t="s">
        <v>1</v>
      </c>
      <c r="B501" s="59"/>
      <c r="C501" s="24"/>
      <c r="D501" s="24"/>
      <c r="E501" s="24"/>
      <c r="F501" s="24"/>
      <c r="G501" s="24"/>
      <c r="H501" s="25"/>
      <c r="I501" s="3">
        <f t="shared" si="593"/>
        <v>0</v>
      </c>
    </row>
    <row r="502" spans="1:9" hidden="1" x14ac:dyDescent="0.2">
      <c r="A502" s="32" t="s">
        <v>36</v>
      </c>
      <c r="B502" s="59"/>
      <c r="C502" s="24">
        <f>C504+C505+C506-C503</f>
        <v>0</v>
      </c>
      <c r="D502" s="24">
        <f t="shared" ref="D502" si="649">D504+D505+D506-D503</f>
        <v>0</v>
      </c>
      <c r="E502" s="24">
        <f t="shared" ref="E502" si="650">E504+E505+E506-E503</f>
        <v>0</v>
      </c>
      <c r="F502" s="24">
        <f t="shared" ref="F502" si="651">F504+F505+F506-F503</f>
        <v>0</v>
      </c>
      <c r="G502" s="24">
        <f t="shared" ref="G502" si="652">G504+G505+G506-G503</f>
        <v>0</v>
      </c>
      <c r="H502" s="25">
        <f t="shared" ref="H502" si="653">H504+H505+H506-H503</f>
        <v>0</v>
      </c>
      <c r="I502" s="3">
        <f t="shared" si="593"/>
        <v>0</v>
      </c>
    </row>
    <row r="503" spans="1:9" hidden="1" x14ac:dyDescent="0.2">
      <c r="A503" s="32" t="s">
        <v>37</v>
      </c>
      <c r="B503" s="59"/>
      <c r="C503" s="24"/>
      <c r="D503" s="24"/>
      <c r="E503" s="24">
        <f t="shared" ref="E503" si="654">C503+D503</f>
        <v>0</v>
      </c>
      <c r="F503" s="24"/>
      <c r="G503" s="24"/>
      <c r="H503" s="25"/>
      <c r="I503" s="3">
        <f t="shared" si="593"/>
        <v>0</v>
      </c>
    </row>
    <row r="504" spans="1:9" hidden="1" x14ac:dyDescent="0.2">
      <c r="A504" s="20" t="s">
        <v>38</v>
      </c>
      <c r="B504" s="60" t="s">
        <v>39</v>
      </c>
      <c r="C504" s="21"/>
      <c r="D504" s="21"/>
      <c r="E504" s="21">
        <f t="shared" ref="E504:E506" si="655">C504+D504</f>
        <v>0</v>
      </c>
      <c r="F504" s="21"/>
      <c r="G504" s="21"/>
      <c r="H504" s="22"/>
      <c r="I504" s="3">
        <f t="shared" si="593"/>
        <v>0</v>
      </c>
    </row>
    <row r="505" spans="1:9" hidden="1" x14ac:dyDescent="0.2">
      <c r="A505" s="20" t="s">
        <v>40</v>
      </c>
      <c r="B505" s="60" t="s">
        <v>41</v>
      </c>
      <c r="C505" s="21"/>
      <c r="D505" s="21"/>
      <c r="E505" s="21">
        <f t="shared" si="655"/>
        <v>0</v>
      </c>
      <c r="F505" s="21"/>
      <c r="G505" s="21"/>
      <c r="H505" s="22"/>
      <c r="I505" s="3">
        <f t="shared" si="593"/>
        <v>0</v>
      </c>
    </row>
    <row r="506" spans="1:9" hidden="1" x14ac:dyDescent="0.2">
      <c r="A506" s="20" t="s">
        <v>42</v>
      </c>
      <c r="B506" s="61" t="s">
        <v>43</v>
      </c>
      <c r="C506" s="21"/>
      <c r="D506" s="21"/>
      <c r="E506" s="21">
        <f t="shared" si="655"/>
        <v>0</v>
      </c>
      <c r="F506" s="21"/>
      <c r="G506" s="21"/>
      <c r="H506" s="22"/>
      <c r="I506" s="3">
        <f t="shared" si="593"/>
        <v>0</v>
      </c>
    </row>
    <row r="507" spans="1:9" x14ac:dyDescent="0.2">
      <c r="A507" s="31" t="s">
        <v>44</v>
      </c>
      <c r="B507" s="62" t="s">
        <v>45</v>
      </c>
      <c r="C507" s="24">
        <f>SUM(C511,C512,C513)</f>
        <v>3230</v>
      </c>
      <c r="D507" s="24">
        <f t="shared" ref="D507:H507" si="656">SUM(D511,D512,D513)</f>
        <v>0</v>
      </c>
      <c r="E507" s="24">
        <f t="shared" si="656"/>
        <v>3230</v>
      </c>
      <c r="F507" s="24">
        <f t="shared" si="656"/>
        <v>0</v>
      </c>
      <c r="G507" s="24">
        <f t="shared" si="656"/>
        <v>0</v>
      </c>
      <c r="H507" s="25">
        <f t="shared" si="656"/>
        <v>0</v>
      </c>
      <c r="I507" s="3">
        <f t="shared" si="593"/>
        <v>3230</v>
      </c>
    </row>
    <row r="508" spans="1:9" hidden="1" x14ac:dyDescent="0.2">
      <c r="A508" s="82" t="s">
        <v>1</v>
      </c>
      <c r="B508" s="62"/>
      <c r="C508" s="24"/>
      <c r="D508" s="24"/>
      <c r="E508" s="24"/>
      <c r="F508" s="24"/>
      <c r="G508" s="24"/>
      <c r="H508" s="25"/>
      <c r="I508" s="3">
        <f t="shared" si="593"/>
        <v>0</v>
      </c>
    </row>
    <row r="509" spans="1:9" x14ac:dyDescent="0.2">
      <c r="A509" s="32" t="s">
        <v>36</v>
      </c>
      <c r="B509" s="59"/>
      <c r="C509" s="24">
        <f>C511+C512+C513-C510</f>
        <v>3230</v>
      </c>
      <c r="D509" s="24">
        <f t="shared" ref="D509" si="657">D511+D512+D513-D510</f>
        <v>0</v>
      </c>
      <c r="E509" s="24">
        <f t="shared" ref="E509" si="658">E511+E512+E513-E510</f>
        <v>3230</v>
      </c>
      <c r="F509" s="24">
        <f t="shared" ref="F509" si="659">F511+F512+F513-F510</f>
        <v>0</v>
      </c>
      <c r="G509" s="24">
        <f t="shared" ref="G509" si="660">G511+G512+G513-G510</f>
        <v>0</v>
      </c>
      <c r="H509" s="25">
        <f t="shared" ref="H509" si="661">H511+H512+H513-H510</f>
        <v>0</v>
      </c>
      <c r="I509" s="3">
        <f t="shared" si="593"/>
        <v>3230</v>
      </c>
    </row>
    <row r="510" spans="1:9" hidden="1" x14ac:dyDescent="0.2">
      <c r="A510" s="32" t="s">
        <v>37</v>
      </c>
      <c r="B510" s="59"/>
      <c r="C510" s="24"/>
      <c r="D510" s="24"/>
      <c r="E510" s="24">
        <f t="shared" ref="E510" si="662">C510+D510</f>
        <v>0</v>
      </c>
      <c r="F510" s="24"/>
      <c r="G510" s="24"/>
      <c r="H510" s="25"/>
      <c r="I510" s="3">
        <f t="shared" si="593"/>
        <v>0</v>
      </c>
    </row>
    <row r="511" spans="1:9" x14ac:dyDescent="0.2">
      <c r="A511" s="20" t="s">
        <v>38</v>
      </c>
      <c r="B511" s="61" t="s">
        <v>46</v>
      </c>
      <c r="C511" s="21">
        <v>496</v>
      </c>
      <c r="D511" s="21"/>
      <c r="E511" s="21">
        <f t="shared" ref="E511:E513" si="663">C511+D511</f>
        <v>496</v>
      </c>
      <c r="F511" s="21"/>
      <c r="G511" s="21"/>
      <c r="H511" s="22"/>
      <c r="I511" s="3">
        <f t="shared" si="593"/>
        <v>496</v>
      </c>
    </row>
    <row r="512" spans="1:9" x14ac:dyDescent="0.2">
      <c r="A512" s="20" t="s">
        <v>40</v>
      </c>
      <c r="B512" s="61" t="s">
        <v>47</v>
      </c>
      <c r="C512" s="21">
        <v>2734</v>
      </c>
      <c r="D512" s="21"/>
      <c r="E512" s="21">
        <f t="shared" si="663"/>
        <v>2734</v>
      </c>
      <c r="F512" s="21"/>
      <c r="G512" s="21"/>
      <c r="H512" s="22"/>
      <c r="I512" s="3">
        <f t="shared" si="593"/>
        <v>2734</v>
      </c>
    </row>
    <row r="513" spans="1:9" hidden="1" x14ac:dyDescent="0.2">
      <c r="A513" s="20" t="s">
        <v>42</v>
      </c>
      <c r="B513" s="61" t="s">
        <v>48</v>
      </c>
      <c r="C513" s="21"/>
      <c r="D513" s="21"/>
      <c r="E513" s="21">
        <f t="shared" si="663"/>
        <v>0</v>
      </c>
      <c r="F513" s="21"/>
      <c r="G513" s="21"/>
      <c r="H513" s="22"/>
      <c r="I513" s="3">
        <f t="shared" si="593"/>
        <v>0</v>
      </c>
    </row>
    <row r="514" spans="1:9" hidden="1" x14ac:dyDescent="0.2">
      <c r="A514" s="31" t="s">
        <v>49</v>
      </c>
      <c r="B514" s="63" t="s">
        <v>50</v>
      </c>
      <c r="C514" s="24">
        <f>SUM(C518,C519,C520)</f>
        <v>0</v>
      </c>
      <c r="D514" s="24">
        <f t="shared" ref="D514:H514" si="664">SUM(D518,D519,D520)</f>
        <v>0</v>
      </c>
      <c r="E514" s="24">
        <f t="shared" si="664"/>
        <v>0</v>
      </c>
      <c r="F514" s="24">
        <f t="shared" si="664"/>
        <v>0</v>
      </c>
      <c r="G514" s="24">
        <f t="shared" si="664"/>
        <v>0</v>
      </c>
      <c r="H514" s="25">
        <f t="shared" si="664"/>
        <v>0</v>
      </c>
      <c r="I514" s="3">
        <f t="shared" si="593"/>
        <v>0</v>
      </c>
    </row>
    <row r="515" spans="1:9" hidden="1" x14ac:dyDescent="0.2">
      <c r="A515" s="82" t="s">
        <v>1</v>
      </c>
      <c r="B515" s="63"/>
      <c r="C515" s="24"/>
      <c r="D515" s="24"/>
      <c r="E515" s="24"/>
      <c r="F515" s="24"/>
      <c r="G515" s="24"/>
      <c r="H515" s="25"/>
      <c r="I515" s="3">
        <f t="shared" si="593"/>
        <v>0</v>
      </c>
    </row>
    <row r="516" spans="1:9" hidden="1" x14ac:dyDescent="0.2">
      <c r="A516" s="32" t="s">
        <v>36</v>
      </c>
      <c r="B516" s="59"/>
      <c r="C516" s="24">
        <f>C518+C519+C520-C517</f>
        <v>0</v>
      </c>
      <c r="D516" s="24">
        <f t="shared" ref="D516" si="665">D518+D519+D520-D517</f>
        <v>0</v>
      </c>
      <c r="E516" s="24">
        <f t="shared" ref="E516" si="666">E518+E519+E520-E517</f>
        <v>0</v>
      </c>
      <c r="F516" s="24">
        <f t="shared" ref="F516" si="667">F518+F519+F520-F517</f>
        <v>0</v>
      </c>
      <c r="G516" s="24">
        <f t="shared" ref="G516" si="668">G518+G519+G520-G517</f>
        <v>0</v>
      </c>
      <c r="H516" s="25">
        <f t="shared" ref="H516" si="669">H518+H519+H520-H517</f>
        <v>0</v>
      </c>
      <c r="I516" s="3">
        <f t="shared" si="593"/>
        <v>0</v>
      </c>
    </row>
    <row r="517" spans="1:9" hidden="1" x14ac:dyDescent="0.2">
      <c r="A517" s="32" t="s">
        <v>37</v>
      </c>
      <c r="B517" s="59"/>
      <c r="C517" s="24"/>
      <c r="D517" s="24"/>
      <c r="E517" s="24">
        <f t="shared" ref="E517" si="670">C517+D517</f>
        <v>0</v>
      </c>
      <c r="F517" s="24"/>
      <c r="G517" s="24"/>
      <c r="H517" s="25"/>
      <c r="I517" s="3">
        <f t="shared" si="593"/>
        <v>0</v>
      </c>
    </row>
    <row r="518" spans="1:9" hidden="1" x14ac:dyDescent="0.2">
      <c r="A518" s="20" t="s">
        <v>38</v>
      </c>
      <c r="B518" s="61" t="s">
        <v>51</v>
      </c>
      <c r="C518" s="21"/>
      <c r="D518" s="21"/>
      <c r="E518" s="21">
        <f t="shared" ref="E518:E520" si="671">C518+D518</f>
        <v>0</v>
      </c>
      <c r="F518" s="21"/>
      <c r="G518" s="21"/>
      <c r="H518" s="22"/>
      <c r="I518" s="3">
        <f t="shared" si="593"/>
        <v>0</v>
      </c>
    </row>
    <row r="519" spans="1:9" hidden="1" x14ac:dyDescent="0.2">
      <c r="A519" s="20" t="s">
        <v>40</v>
      </c>
      <c r="B519" s="61" t="s">
        <v>52</v>
      </c>
      <c r="C519" s="21"/>
      <c r="D519" s="21"/>
      <c r="E519" s="21">
        <f t="shared" si="671"/>
        <v>0</v>
      </c>
      <c r="F519" s="21"/>
      <c r="G519" s="21"/>
      <c r="H519" s="22"/>
      <c r="I519" s="3">
        <f t="shared" si="593"/>
        <v>0</v>
      </c>
    </row>
    <row r="520" spans="1:9" hidden="1" x14ac:dyDescent="0.2">
      <c r="A520" s="20" t="s">
        <v>42</v>
      </c>
      <c r="B520" s="61" t="s">
        <v>53</v>
      </c>
      <c r="C520" s="21"/>
      <c r="D520" s="21"/>
      <c r="E520" s="21">
        <f t="shared" si="671"/>
        <v>0</v>
      </c>
      <c r="F520" s="21"/>
      <c r="G520" s="21"/>
      <c r="H520" s="22"/>
      <c r="I520" s="3">
        <f t="shared" si="593"/>
        <v>0</v>
      </c>
    </row>
    <row r="521" spans="1:9" hidden="1" x14ac:dyDescent="0.2">
      <c r="A521" s="83"/>
      <c r="B521" s="95"/>
      <c r="C521" s="21"/>
      <c r="D521" s="21"/>
      <c r="E521" s="21"/>
      <c r="F521" s="21"/>
      <c r="G521" s="21"/>
      <c r="H521" s="22"/>
      <c r="I521" s="3">
        <f t="shared" si="593"/>
        <v>0</v>
      </c>
    </row>
    <row r="522" spans="1:9" hidden="1" x14ac:dyDescent="0.2">
      <c r="A522" s="26" t="s">
        <v>54</v>
      </c>
      <c r="B522" s="63" t="s">
        <v>55</v>
      </c>
      <c r="C522" s="24"/>
      <c r="D522" s="24"/>
      <c r="E522" s="24">
        <f>C522+D522</f>
        <v>0</v>
      </c>
      <c r="F522" s="24"/>
      <c r="G522" s="24"/>
      <c r="H522" s="25"/>
      <c r="I522" s="3">
        <f t="shared" si="593"/>
        <v>0</v>
      </c>
    </row>
    <row r="523" spans="1:9" hidden="1" x14ac:dyDescent="0.2">
      <c r="A523" s="83"/>
      <c r="B523" s="95"/>
      <c r="C523" s="21"/>
      <c r="D523" s="21"/>
      <c r="E523" s="21"/>
      <c r="F523" s="21"/>
      <c r="G523" s="21"/>
      <c r="H523" s="22"/>
      <c r="I523" s="3">
        <f t="shared" si="593"/>
        <v>0</v>
      </c>
    </row>
    <row r="524" spans="1:9" hidden="1" x14ac:dyDescent="0.2">
      <c r="A524" s="26" t="s">
        <v>56</v>
      </c>
      <c r="B524" s="63"/>
      <c r="C524" s="24">
        <f t="shared" ref="C524:H524" si="672">C477-C495</f>
        <v>0</v>
      </c>
      <c r="D524" s="24">
        <f t="shared" si="672"/>
        <v>0</v>
      </c>
      <c r="E524" s="24">
        <f t="shared" si="672"/>
        <v>0</v>
      </c>
      <c r="F524" s="24">
        <f t="shared" si="672"/>
        <v>0</v>
      </c>
      <c r="G524" s="24">
        <f t="shared" si="672"/>
        <v>0</v>
      </c>
      <c r="H524" s="25">
        <f t="shared" si="672"/>
        <v>0</v>
      </c>
      <c r="I524" s="3">
        <f t="shared" si="593"/>
        <v>0</v>
      </c>
    </row>
    <row r="525" spans="1:9" s="6" customFormat="1" ht="25.5" x14ac:dyDescent="0.2">
      <c r="A525" s="77" t="s">
        <v>68</v>
      </c>
      <c r="B525" s="78"/>
      <c r="C525" s="79">
        <f>C526</f>
        <v>380</v>
      </c>
      <c r="D525" s="79">
        <f t="shared" ref="D525" si="673">D526</f>
        <v>0</v>
      </c>
      <c r="E525" s="79">
        <f t="shared" ref="E525" si="674">E526</f>
        <v>380</v>
      </c>
      <c r="F525" s="79">
        <f t="shared" ref="F525" si="675">F526</f>
        <v>0</v>
      </c>
      <c r="G525" s="79">
        <f t="shared" ref="G525" si="676">G526</f>
        <v>0</v>
      </c>
      <c r="H525" s="80">
        <f t="shared" ref="H525" si="677">H526</f>
        <v>0</v>
      </c>
      <c r="I525" s="19">
        <f t="shared" si="593"/>
        <v>380</v>
      </c>
    </row>
    <row r="526" spans="1:9" x14ac:dyDescent="0.2">
      <c r="A526" s="33" t="s">
        <v>61</v>
      </c>
      <c r="B526" s="64"/>
      <c r="C526" s="34">
        <f t="shared" ref="C526:H526" si="678">SUM(C527,C528,C529,C530)</f>
        <v>380</v>
      </c>
      <c r="D526" s="34">
        <f t="shared" si="678"/>
        <v>0</v>
      </c>
      <c r="E526" s="34">
        <f t="shared" si="678"/>
        <v>380</v>
      </c>
      <c r="F526" s="34">
        <f t="shared" si="678"/>
        <v>0</v>
      </c>
      <c r="G526" s="34">
        <f t="shared" si="678"/>
        <v>0</v>
      </c>
      <c r="H526" s="35">
        <f t="shared" si="678"/>
        <v>0</v>
      </c>
      <c r="I526" s="3">
        <f t="shared" ref="I526:I589" si="679">SUM(E526:H526)</f>
        <v>380</v>
      </c>
    </row>
    <row r="527" spans="1:9" x14ac:dyDescent="0.2">
      <c r="A527" s="20" t="s">
        <v>6</v>
      </c>
      <c r="B527" s="48"/>
      <c r="C527" s="21">
        <v>380</v>
      </c>
      <c r="D527" s="21"/>
      <c r="E527" s="21">
        <f>SUM(C527,D527)</f>
        <v>380</v>
      </c>
      <c r="F527" s="21"/>
      <c r="G527" s="21"/>
      <c r="H527" s="22"/>
      <c r="I527" s="3">
        <f t="shared" si="679"/>
        <v>380</v>
      </c>
    </row>
    <row r="528" spans="1:9" hidden="1" x14ac:dyDescent="0.2">
      <c r="A528" s="20" t="s">
        <v>7</v>
      </c>
      <c r="B528" s="94"/>
      <c r="C528" s="21"/>
      <c r="D528" s="21"/>
      <c r="E528" s="21">
        <f t="shared" ref="E528:E529" si="680">SUM(C528,D528)</f>
        <v>0</v>
      </c>
      <c r="F528" s="21"/>
      <c r="G528" s="21"/>
      <c r="H528" s="22"/>
      <c r="I528" s="3">
        <f t="shared" si="679"/>
        <v>0</v>
      </c>
    </row>
    <row r="529" spans="1:9" ht="38.25" hidden="1" x14ac:dyDescent="0.2">
      <c r="A529" s="20" t="s">
        <v>8</v>
      </c>
      <c r="B529" s="48">
        <v>420269</v>
      </c>
      <c r="C529" s="21"/>
      <c r="D529" s="21"/>
      <c r="E529" s="21">
        <f t="shared" si="680"/>
        <v>0</v>
      </c>
      <c r="F529" s="21"/>
      <c r="G529" s="21"/>
      <c r="H529" s="22"/>
      <c r="I529" s="3">
        <f t="shared" si="679"/>
        <v>0</v>
      </c>
    </row>
    <row r="530" spans="1:9" ht="25.5" hidden="1" x14ac:dyDescent="0.2">
      <c r="A530" s="23" t="s">
        <v>9</v>
      </c>
      <c r="B530" s="49" t="s">
        <v>10</v>
      </c>
      <c r="C530" s="24">
        <f>SUM(C531,C535,C539)</f>
        <v>0</v>
      </c>
      <c r="D530" s="24">
        <f t="shared" ref="D530" si="681">SUM(D531,D535,D539)</f>
        <v>0</v>
      </c>
      <c r="E530" s="24">
        <f t="shared" ref="E530" si="682">SUM(E531,E535,E539)</f>
        <v>0</v>
      </c>
      <c r="F530" s="24">
        <f t="shared" ref="F530" si="683">SUM(F531,F535,F539)</f>
        <v>0</v>
      </c>
      <c r="G530" s="24">
        <f t="shared" ref="G530" si="684">SUM(G531,G535,G539)</f>
        <v>0</v>
      </c>
      <c r="H530" s="25">
        <f t="shared" ref="H530" si="685">SUM(H531,H535,H539)</f>
        <v>0</v>
      </c>
      <c r="I530" s="3">
        <f t="shared" si="679"/>
        <v>0</v>
      </c>
    </row>
    <row r="531" spans="1:9" hidden="1" x14ac:dyDescent="0.2">
      <c r="A531" s="26" t="s">
        <v>11</v>
      </c>
      <c r="B531" s="50" t="s">
        <v>12</v>
      </c>
      <c r="C531" s="24">
        <f>SUM(C532:C534)</f>
        <v>0</v>
      </c>
      <c r="D531" s="24">
        <f t="shared" ref="D531" si="686">SUM(D532:D534)</f>
        <v>0</v>
      </c>
      <c r="E531" s="24">
        <f t="shared" ref="E531" si="687">SUM(E532:E534)</f>
        <v>0</v>
      </c>
      <c r="F531" s="24">
        <f t="shared" ref="F531" si="688">SUM(F532:F534)</f>
        <v>0</v>
      </c>
      <c r="G531" s="24">
        <f t="shared" ref="G531" si="689">SUM(G532:G534)</f>
        <v>0</v>
      </c>
      <c r="H531" s="25">
        <f t="shared" ref="H531" si="690">SUM(H532:H534)</f>
        <v>0</v>
      </c>
      <c r="I531" s="3">
        <f t="shared" si="679"/>
        <v>0</v>
      </c>
    </row>
    <row r="532" spans="1:9" hidden="1" x14ac:dyDescent="0.2">
      <c r="A532" s="27" t="s">
        <v>13</v>
      </c>
      <c r="B532" s="51" t="s">
        <v>14</v>
      </c>
      <c r="C532" s="21"/>
      <c r="D532" s="21"/>
      <c r="E532" s="21">
        <f t="shared" ref="E532:E534" si="691">SUM(C532,D532)</f>
        <v>0</v>
      </c>
      <c r="F532" s="21"/>
      <c r="G532" s="21"/>
      <c r="H532" s="22"/>
      <c r="I532" s="3">
        <f t="shared" si="679"/>
        <v>0</v>
      </c>
    </row>
    <row r="533" spans="1:9" hidden="1" x14ac:dyDescent="0.2">
      <c r="A533" s="27" t="s">
        <v>15</v>
      </c>
      <c r="B533" s="52" t="s">
        <v>16</v>
      </c>
      <c r="C533" s="21"/>
      <c r="D533" s="21"/>
      <c r="E533" s="21">
        <f t="shared" si="691"/>
        <v>0</v>
      </c>
      <c r="F533" s="21"/>
      <c r="G533" s="21"/>
      <c r="H533" s="22"/>
      <c r="I533" s="3">
        <f t="shared" si="679"/>
        <v>0</v>
      </c>
    </row>
    <row r="534" spans="1:9" hidden="1" x14ac:dyDescent="0.2">
      <c r="A534" s="27" t="s">
        <v>17</v>
      </c>
      <c r="B534" s="52" t="s">
        <v>18</v>
      </c>
      <c r="C534" s="21"/>
      <c r="D534" s="21"/>
      <c r="E534" s="21">
        <f t="shared" si="691"/>
        <v>0</v>
      </c>
      <c r="F534" s="21"/>
      <c r="G534" s="21"/>
      <c r="H534" s="22"/>
      <c r="I534" s="3">
        <f t="shared" si="679"/>
        <v>0</v>
      </c>
    </row>
    <row r="535" spans="1:9" hidden="1" x14ac:dyDescent="0.2">
      <c r="A535" s="26" t="s">
        <v>19</v>
      </c>
      <c r="B535" s="53" t="s">
        <v>20</v>
      </c>
      <c r="C535" s="24">
        <f>SUM(C536:C538)</f>
        <v>0</v>
      </c>
      <c r="D535" s="24">
        <f t="shared" ref="D535" si="692">SUM(D536:D538)</f>
        <v>0</v>
      </c>
      <c r="E535" s="24">
        <f t="shared" ref="E535" si="693">SUM(E536:E538)</f>
        <v>0</v>
      </c>
      <c r="F535" s="24">
        <f t="shared" ref="F535" si="694">SUM(F536:F538)</f>
        <v>0</v>
      </c>
      <c r="G535" s="24">
        <f t="shared" ref="G535" si="695">SUM(G536:G538)</f>
        <v>0</v>
      </c>
      <c r="H535" s="25">
        <f t="shared" ref="H535" si="696">SUM(H536:H538)</f>
        <v>0</v>
      </c>
      <c r="I535" s="3">
        <f t="shared" si="679"/>
        <v>0</v>
      </c>
    </row>
    <row r="536" spans="1:9" hidden="1" x14ac:dyDescent="0.2">
      <c r="A536" s="27" t="s">
        <v>13</v>
      </c>
      <c r="B536" s="52" t="s">
        <v>21</v>
      </c>
      <c r="C536" s="21"/>
      <c r="D536" s="21"/>
      <c r="E536" s="21">
        <f t="shared" ref="E536:E538" si="697">SUM(C536,D536)</f>
        <v>0</v>
      </c>
      <c r="F536" s="21"/>
      <c r="G536" s="21"/>
      <c r="H536" s="22"/>
      <c r="I536" s="3">
        <f t="shared" si="679"/>
        <v>0</v>
      </c>
    </row>
    <row r="537" spans="1:9" hidden="1" x14ac:dyDescent="0.2">
      <c r="A537" s="27" t="s">
        <v>15</v>
      </c>
      <c r="B537" s="52" t="s">
        <v>22</v>
      </c>
      <c r="C537" s="21"/>
      <c r="D537" s="21"/>
      <c r="E537" s="21">
        <f t="shared" si="697"/>
        <v>0</v>
      </c>
      <c r="F537" s="21"/>
      <c r="G537" s="21"/>
      <c r="H537" s="22"/>
      <c r="I537" s="3">
        <f t="shared" si="679"/>
        <v>0</v>
      </c>
    </row>
    <row r="538" spans="1:9" hidden="1" x14ac:dyDescent="0.2">
      <c r="A538" s="27" t="s">
        <v>17</v>
      </c>
      <c r="B538" s="52" t="s">
        <v>23</v>
      </c>
      <c r="C538" s="21"/>
      <c r="D538" s="21"/>
      <c r="E538" s="21">
        <f t="shared" si="697"/>
        <v>0</v>
      </c>
      <c r="F538" s="21"/>
      <c r="G538" s="21"/>
      <c r="H538" s="22"/>
      <c r="I538" s="3">
        <f t="shared" si="679"/>
        <v>0</v>
      </c>
    </row>
    <row r="539" spans="1:9" hidden="1" x14ac:dyDescent="0.2">
      <c r="A539" s="26" t="s">
        <v>24</v>
      </c>
      <c r="B539" s="53" t="s">
        <v>25</v>
      </c>
      <c r="C539" s="24">
        <f>SUM(C540:C542)</f>
        <v>0</v>
      </c>
      <c r="D539" s="24">
        <f t="shared" ref="D539" si="698">SUM(D540:D542)</f>
        <v>0</v>
      </c>
      <c r="E539" s="24">
        <f t="shared" ref="E539" si="699">SUM(E540:E542)</f>
        <v>0</v>
      </c>
      <c r="F539" s="24">
        <f t="shared" ref="F539" si="700">SUM(F540:F542)</f>
        <v>0</v>
      </c>
      <c r="G539" s="24">
        <f t="shared" ref="G539" si="701">SUM(G540:G542)</f>
        <v>0</v>
      </c>
      <c r="H539" s="25">
        <f t="shared" ref="H539" si="702">SUM(H540:H542)</f>
        <v>0</v>
      </c>
      <c r="I539" s="3">
        <f t="shared" si="679"/>
        <v>0</v>
      </c>
    </row>
    <row r="540" spans="1:9" hidden="1" x14ac:dyDescent="0.2">
      <c r="A540" s="27" t="s">
        <v>13</v>
      </c>
      <c r="B540" s="52" t="s">
        <v>26</v>
      </c>
      <c r="C540" s="21"/>
      <c r="D540" s="21"/>
      <c r="E540" s="21">
        <f t="shared" ref="E540:E542" si="703">SUM(C540,D540)</f>
        <v>0</v>
      </c>
      <c r="F540" s="21"/>
      <c r="G540" s="21"/>
      <c r="H540" s="22"/>
      <c r="I540" s="3">
        <f t="shared" si="679"/>
        <v>0</v>
      </c>
    </row>
    <row r="541" spans="1:9" hidden="1" x14ac:dyDescent="0.2">
      <c r="A541" s="27" t="s">
        <v>15</v>
      </c>
      <c r="B541" s="52" t="s">
        <v>27</v>
      </c>
      <c r="C541" s="21"/>
      <c r="D541" s="21"/>
      <c r="E541" s="21">
        <f t="shared" si="703"/>
        <v>0</v>
      </c>
      <c r="F541" s="21"/>
      <c r="G541" s="21"/>
      <c r="H541" s="22"/>
      <c r="I541" s="3">
        <f t="shared" si="679"/>
        <v>0</v>
      </c>
    </row>
    <row r="542" spans="1:9" hidden="1" x14ac:dyDescent="0.2">
      <c r="A542" s="27" t="s">
        <v>17</v>
      </c>
      <c r="B542" s="52" t="s">
        <v>28</v>
      </c>
      <c r="C542" s="21"/>
      <c r="D542" s="21"/>
      <c r="E542" s="21">
        <f t="shared" si="703"/>
        <v>0</v>
      </c>
      <c r="F542" s="21"/>
      <c r="G542" s="21"/>
      <c r="H542" s="22"/>
      <c r="I542" s="3">
        <f t="shared" si="679"/>
        <v>0</v>
      </c>
    </row>
    <row r="543" spans="1:9" x14ac:dyDescent="0.2">
      <c r="A543" s="33" t="s">
        <v>80</v>
      </c>
      <c r="B543" s="64"/>
      <c r="C543" s="34">
        <f>SUM(C544,C547,C570)</f>
        <v>380</v>
      </c>
      <c r="D543" s="34">
        <f t="shared" ref="D543" si="704">SUM(D544,D547,D570)</f>
        <v>0</v>
      </c>
      <c r="E543" s="34">
        <f t="shared" ref="E543" si="705">SUM(E544,E547,E570)</f>
        <v>380</v>
      </c>
      <c r="F543" s="34">
        <f t="shared" ref="F543" si="706">SUM(F544,F547,F570)</f>
        <v>0</v>
      </c>
      <c r="G543" s="34">
        <f t="shared" ref="G543" si="707">SUM(G544,G547,G570)</f>
        <v>0</v>
      </c>
      <c r="H543" s="35">
        <f t="shared" ref="H543" si="708">SUM(H544,H547,H570)</f>
        <v>0</v>
      </c>
      <c r="I543" s="3">
        <f t="shared" si="679"/>
        <v>380</v>
      </c>
    </row>
    <row r="544" spans="1:9" hidden="1" x14ac:dyDescent="0.2">
      <c r="A544" s="31" t="s">
        <v>30</v>
      </c>
      <c r="B544" s="55">
        <v>20</v>
      </c>
      <c r="C544" s="24">
        <f>SUM(C545)</f>
        <v>0</v>
      </c>
      <c r="D544" s="24">
        <f t="shared" ref="D544" si="709">SUM(D545)</f>
        <v>0</v>
      </c>
      <c r="E544" s="24">
        <f t="shared" ref="E544" si="710">SUM(E545)</f>
        <v>0</v>
      </c>
      <c r="F544" s="24">
        <f t="shared" ref="F544" si="711">SUM(F545)</f>
        <v>0</v>
      </c>
      <c r="G544" s="24">
        <f t="shared" ref="G544" si="712">SUM(G545)</f>
        <v>0</v>
      </c>
      <c r="H544" s="25">
        <f t="shared" ref="H544" si="713">SUM(H545)</f>
        <v>0</v>
      </c>
      <c r="I544" s="3">
        <f t="shared" si="679"/>
        <v>0</v>
      </c>
    </row>
    <row r="545" spans="1:9" hidden="1" x14ac:dyDescent="0.2">
      <c r="A545" s="27" t="s">
        <v>31</v>
      </c>
      <c r="B545" s="56" t="s">
        <v>32</v>
      </c>
      <c r="C545" s="21"/>
      <c r="D545" s="21"/>
      <c r="E545" s="21">
        <f>C545+D545</f>
        <v>0</v>
      </c>
      <c r="F545" s="21"/>
      <c r="G545" s="21"/>
      <c r="H545" s="22"/>
      <c r="I545" s="3">
        <f t="shared" si="679"/>
        <v>0</v>
      </c>
    </row>
    <row r="546" spans="1:9" hidden="1" x14ac:dyDescent="0.2">
      <c r="A546" s="27"/>
      <c r="B546" s="51"/>
      <c r="C546" s="21"/>
      <c r="D546" s="21"/>
      <c r="E546" s="21"/>
      <c r="F546" s="21"/>
      <c r="G546" s="21"/>
      <c r="H546" s="22"/>
      <c r="I546" s="3">
        <f t="shared" si="679"/>
        <v>0</v>
      </c>
    </row>
    <row r="547" spans="1:9" ht="25.5" x14ac:dyDescent="0.2">
      <c r="A547" s="31" t="s">
        <v>33</v>
      </c>
      <c r="B547" s="57">
        <v>58</v>
      </c>
      <c r="C547" s="24">
        <f>SUM(C548,C555,C562)</f>
        <v>380</v>
      </c>
      <c r="D547" s="24">
        <f t="shared" ref="D547" si="714">SUM(D548,D555,D562)</f>
        <v>0</v>
      </c>
      <c r="E547" s="24">
        <f t="shared" ref="E547" si="715">SUM(E548,E555,E562)</f>
        <v>380</v>
      </c>
      <c r="F547" s="24">
        <f t="shared" ref="F547" si="716">SUM(F548,F555,F562)</f>
        <v>0</v>
      </c>
      <c r="G547" s="24">
        <f t="shared" ref="G547" si="717">SUM(G548,G555,G562)</f>
        <v>0</v>
      </c>
      <c r="H547" s="25">
        <f t="shared" ref="H547" si="718">SUM(H548,H555,H562)</f>
        <v>0</v>
      </c>
      <c r="I547" s="3">
        <f t="shared" si="679"/>
        <v>380</v>
      </c>
    </row>
    <row r="548" spans="1:9" hidden="1" x14ac:dyDescent="0.2">
      <c r="A548" s="31" t="s">
        <v>34</v>
      </c>
      <c r="B548" s="58" t="s">
        <v>35</v>
      </c>
      <c r="C548" s="24">
        <f>SUM(C552,C553,C554)</f>
        <v>0</v>
      </c>
      <c r="D548" s="24">
        <f t="shared" ref="D548:H548" si="719">SUM(D552,D553,D554)</f>
        <v>0</v>
      </c>
      <c r="E548" s="24">
        <f t="shared" si="719"/>
        <v>0</v>
      </c>
      <c r="F548" s="24">
        <f t="shared" si="719"/>
        <v>0</v>
      </c>
      <c r="G548" s="24">
        <f t="shared" si="719"/>
        <v>0</v>
      </c>
      <c r="H548" s="25">
        <f t="shared" si="719"/>
        <v>0</v>
      </c>
      <c r="I548" s="3">
        <f t="shared" si="679"/>
        <v>0</v>
      </c>
    </row>
    <row r="549" spans="1:9" hidden="1" x14ac:dyDescent="0.2">
      <c r="A549" s="32" t="s">
        <v>1</v>
      </c>
      <c r="B549" s="59"/>
      <c r="C549" s="24"/>
      <c r="D549" s="24"/>
      <c r="E549" s="24"/>
      <c r="F549" s="24"/>
      <c r="G549" s="24"/>
      <c r="H549" s="25"/>
      <c r="I549" s="3">
        <f t="shared" si="679"/>
        <v>0</v>
      </c>
    </row>
    <row r="550" spans="1:9" hidden="1" x14ac:dyDescent="0.2">
      <c r="A550" s="32" t="s">
        <v>36</v>
      </c>
      <c r="B550" s="59"/>
      <c r="C550" s="24">
        <f>C552+C553+C554-C551</f>
        <v>0</v>
      </c>
      <c r="D550" s="24">
        <f t="shared" ref="D550" si="720">D552+D553+D554-D551</f>
        <v>0</v>
      </c>
      <c r="E550" s="24">
        <f t="shared" ref="E550" si="721">E552+E553+E554-E551</f>
        <v>0</v>
      </c>
      <c r="F550" s="24">
        <f t="shared" ref="F550" si="722">F552+F553+F554-F551</f>
        <v>0</v>
      </c>
      <c r="G550" s="24">
        <f t="shared" ref="G550" si="723">G552+G553+G554-G551</f>
        <v>0</v>
      </c>
      <c r="H550" s="25">
        <f t="shared" ref="H550" si="724">H552+H553+H554-H551</f>
        <v>0</v>
      </c>
      <c r="I550" s="3">
        <f t="shared" si="679"/>
        <v>0</v>
      </c>
    </row>
    <row r="551" spans="1:9" hidden="1" x14ac:dyDescent="0.2">
      <c r="A551" s="32" t="s">
        <v>37</v>
      </c>
      <c r="B551" s="59"/>
      <c r="C551" s="24"/>
      <c r="D551" s="24"/>
      <c r="E551" s="24">
        <f t="shared" ref="E551" si="725">C551+D551</f>
        <v>0</v>
      </c>
      <c r="F551" s="24"/>
      <c r="G551" s="24"/>
      <c r="H551" s="25"/>
      <c r="I551" s="3">
        <f t="shared" si="679"/>
        <v>0</v>
      </c>
    </row>
    <row r="552" spans="1:9" hidden="1" x14ac:dyDescent="0.2">
      <c r="A552" s="20" t="s">
        <v>38</v>
      </c>
      <c r="B552" s="60" t="s">
        <v>39</v>
      </c>
      <c r="C552" s="21"/>
      <c r="D552" s="21"/>
      <c r="E552" s="21">
        <f t="shared" ref="E552:E554" si="726">C552+D552</f>
        <v>0</v>
      </c>
      <c r="F552" s="21"/>
      <c r="G552" s="21"/>
      <c r="H552" s="22"/>
      <c r="I552" s="3">
        <f t="shared" si="679"/>
        <v>0</v>
      </c>
    </row>
    <row r="553" spans="1:9" hidden="1" x14ac:dyDescent="0.2">
      <c r="A553" s="20" t="s">
        <v>40</v>
      </c>
      <c r="B553" s="60" t="s">
        <v>41</v>
      </c>
      <c r="C553" s="21"/>
      <c r="D553" s="21"/>
      <c r="E553" s="21">
        <f t="shared" si="726"/>
        <v>0</v>
      </c>
      <c r="F553" s="21"/>
      <c r="G553" s="21"/>
      <c r="H553" s="22"/>
      <c r="I553" s="3">
        <f t="shared" si="679"/>
        <v>0</v>
      </c>
    </row>
    <row r="554" spans="1:9" hidden="1" x14ac:dyDescent="0.2">
      <c r="A554" s="20" t="s">
        <v>42</v>
      </c>
      <c r="B554" s="61" t="s">
        <v>43</v>
      </c>
      <c r="C554" s="21"/>
      <c r="D554" s="21"/>
      <c r="E554" s="21">
        <f t="shared" si="726"/>
        <v>0</v>
      </c>
      <c r="F554" s="21"/>
      <c r="G554" s="21"/>
      <c r="H554" s="22"/>
      <c r="I554" s="3">
        <f t="shared" si="679"/>
        <v>0</v>
      </c>
    </row>
    <row r="555" spans="1:9" x14ac:dyDescent="0.2">
      <c r="A555" s="31" t="s">
        <v>44</v>
      </c>
      <c r="B555" s="62" t="s">
        <v>45</v>
      </c>
      <c r="C555" s="24">
        <f>SUM(C559,C560,C561)</f>
        <v>380</v>
      </c>
      <c r="D555" s="24">
        <f t="shared" ref="D555:H555" si="727">SUM(D559,D560,D561)</f>
        <v>0</v>
      </c>
      <c r="E555" s="24">
        <f t="shared" si="727"/>
        <v>380</v>
      </c>
      <c r="F555" s="24">
        <f t="shared" si="727"/>
        <v>0</v>
      </c>
      <c r="G555" s="24">
        <f t="shared" si="727"/>
        <v>0</v>
      </c>
      <c r="H555" s="25">
        <f t="shared" si="727"/>
        <v>0</v>
      </c>
      <c r="I555" s="3">
        <f t="shared" si="679"/>
        <v>380</v>
      </c>
    </row>
    <row r="556" spans="1:9" hidden="1" x14ac:dyDescent="0.2">
      <c r="A556" s="82" t="s">
        <v>1</v>
      </c>
      <c r="B556" s="62"/>
      <c r="C556" s="24"/>
      <c r="D556" s="24"/>
      <c r="E556" s="24"/>
      <c r="F556" s="24"/>
      <c r="G556" s="24"/>
      <c r="H556" s="25"/>
      <c r="I556" s="3">
        <f t="shared" si="679"/>
        <v>0</v>
      </c>
    </row>
    <row r="557" spans="1:9" x14ac:dyDescent="0.2">
      <c r="A557" s="32" t="s">
        <v>36</v>
      </c>
      <c r="B557" s="59"/>
      <c r="C557" s="24">
        <f>C559+C560+C561-C558</f>
        <v>332</v>
      </c>
      <c r="D557" s="24">
        <f t="shared" ref="D557" si="728">D559+D560+D561-D558</f>
        <v>0</v>
      </c>
      <c r="E557" s="24">
        <f t="shared" ref="E557" si="729">E559+E560+E561-E558</f>
        <v>332</v>
      </c>
      <c r="F557" s="24">
        <f t="shared" ref="F557" si="730">F559+F560+F561-F558</f>
        <v>0</v>
      </c>
      <c r="G557" s="24">
        <f t="shared" ref="G557" si="731">G559+G560+G561-G558</f>
        <v>0</v>
      </c>
      <c r="H557" s="25">
        <f t="shared" ref="H557" si="732">H559+H560+H561-H558</f>
        <v>0</v>
      </c>
      <c r="I557" s="3">
        <f t="shared" si="679"/>
        <v>332</v>
      </c>
    </row>
    <row r="558" spans="1:9" x14ac:dyDescent="0.2">
      <c r="A558" s="32" t="s">
        <v>37</v>
      </c>
      <c r="B558" s="59"/>
      <c r="C558" s="24">
        <v>48</v>
      </c>
      <c r="D558" s="24"/>
      <c r="E558" s="24">
        <f t="shared" ref="E558" si="733">C558+D558</f>
        <v>48</v>
      </c>
      <c r="F558" s="24"/>
      <c r="G558" s="24"/>
      <c r="H558" s="25"/>
      <c r="I558" s="3">
        <f t="shared" si="679"/>
        <v>48</v>
      </c>
    </row>
    <row r="559" spans="1:9" x14ac:dyDescent="0.2">
      <c r="A559" s="20" t="s">
        <v>38</v>
      </c>
      <c r="B559" s="61" t="s">
        <v>46</v>
      </c>
      <c r="C559" s="21">
        <v>58</v>
      </c>
      <c r="D559" s="21"/>
      <c r="E559" s="21">
        <f t="shared" ref="E559:E561" si="734">C559+D559</f>
        <v>58</v>
      </c>
      <c r="F559" s="21"/>
      <c r="G559" s="21"/>
      <c r="H559" s="22"/>
      <c r="I559" s="3">
        <f t="shared" si="679"/>
        <v>58</v>
      </c>
    </row>
    <row r="560" spans="1:9" x14ac:dyDescent="0.2">
      <c r="A560" s="20" t="s">
        <v>40</v>
      </c>
      <c r="B560" s="61" t="s">
        <v>47</v>
      </c>
      <c r="C560" s="21">
        <v>322</v>
      </c>
      <c r="D560" s="21"/>
      <c r="E560" s="21">
        <f t="shared" si="734"/>
        <v>322</v>
      </c>
      <c r="F560" s="21"/>
      <c r="G560" s="21"/>
      <c r="H560" s="22"/>
      <c r="I560" s="3">
        <f t="shared" si="679"/>
        <v>322</v>
      </c>
    </row>
    <row r="561" spans="1:9" hidden="1" x14ac:dyDescent="0.2">
      <c r="A561" s="20" t="s">
        <v>42</v>
      </c>
      <c r="B561" s="61" t="s">
        <v>48</v>
      </c>
      <c r="C561" s="21"/>
      <c r="D561" s="21"/>
      <c r="E561" s="21">
        <f t="shared" si="734"/>
        <v>0</v>
      </c>
      <c r="F561" s="21"/>
      <c r="G561" s="21"/>
      <c r="H561" s="22"/>
      <c r="I561" s="3">
        <f t="shared" si="679"/>
        <v>0</v>
      </c>
    </row>
    <row r="562" spans="1:9" hidden="1" x14ac:dyDescent="0.2">
      <c r="A562" s="31" t="s">
        <v>49</v>
      </c>
      <c r="B562" s="63" t="s">
        <v>50</v>
      </c>
      <c r="C562" s="24">
        <f>SUM(C566,C567,C568)</f>
        <v>0</v>
      </c>
      <c r="D562" s="24">
        <f t="shared" ref="D562:H562" si="735">SUM(D566,D567,D568)</f>
        <v>0</v>
      </c>
      <c r="E562" s="24">
        <f t="shared" si="735"/>
        <v>0</v>
      </c>
      <c r="F562" s="24">
        <f t="shared" si="735"/>
        <v>0</v>
      </c>
      <c r="G562" s="24">
        <f t="shared" si="735"/>
        <v>0</v>
      </c>
      <c r="H562" s="25">
        <f t="shared" si="735"/>
        <v>0</v>
      </c>
      <c r="I562" s="3">
        <f t="shared" si="679"/>
        <v>0</v>
      </c>
    </row>
    <row r="563" spans="1:9" hidden="1" x14ac:dyDescent="0.2">
      <c r="A563" s="82" t="s">
        <v>1</v>
      </c>
      <c r="B563" s="63"/>
      <c r="C563" s="24"/>
      <c r="D563" s="24"/>
      <c r="E563" s="24"/>
      <c r="F563" s="24"/>
      <c r="G563" s="24"/>
      <c r="H563" s="25"/>
      <c r="I563" s="3">
        <f t="shared" si="679"/>
        <v>0</v>
      </c>
    </row>
    <row r="564" spans="1:9" hidden="1" x14ac:dyDescent="0.2">
      <c r="A564" s="32" t="s">
        <v>36</v>
      </c>
      <c r="B564" s="59"/>
      <c r="C564" s="24">
        <f>C566+C567+C568-C565</f>
        <v>0</v>
      </c>
      <c r="D564" s="24">
        <f t="shared" ref="D564" si="736">D566+D567+D568-D565</f>
        <v>0</v>
      </c>
      <c r="E564" s="24">
        <f t="shared" ref="E564" si="737">E566+E567+E568-E565</f>
        <v>0</v>
      </c>
      <c r="F564" s="24">
        <f t="shared" ref="F564" si="738">F566+F567+F568-F565</f>
        <v>0</v>
      </c>
      <c r="G564" s="24">
        <f t="shared" ref="G564" si="739">G566+G567+G568-G565</f>
        <v>0</v>
      </c>
      <c r="H564" s="25">
        <f t="shared" ref="H564" si="740">H566+H567+H568-H565</f>
        <v>0</v>
      </c>
      <c r="I564" s="3">
        <f t="shared" si="679"/>
        <v>0</v>
      </c>
    </row>
    <row r="565" spans="1:9" hidden="1" x14ac:dyDescent="0.2">
      <c r="A565" s="32" t="s">
        <v>37</v>
      </c>
      <c r="B565" s="59"/>
      <c r="C565" s="24"/>
      <c r="D565" s="24"/>
      <c r="E565" s="24">
        <f t="shared" ref="E565" si="741">C565+D565</f>
        <v>0</v>
      </c>
      <c r="F565" s="24"/>
      <c r="G565" s="24"/>
      <c r="H565" s="25"/>
      <c r="I565" s="3">
        <f t="shared" si="679"/>
        <v>0</v>
      </c>
    </row>
    <row r="566" spans="1:9" hidden="1" x14ac:dyDescent="0.2">
      <c r="A566" s="20" t="s">
        <v>38</v>
      </c>
      <c r="B566" s="61" t="s">
        <v>51</v>
      </c>
      <c r="C566" s="21"/>
      <c r="D566" s="21"/>
      <c r="E566" s="21">
        <f t="shared" ref="E566:E568" si="742">C566+D566</f>
        <v>0</v>
      </c>
      <c r="F566" s="21"/>
      <c r="G566" s="21"/>
      <c r="H566" s="22"/>
      <c r="I566" s="3">
        <f t="shared" si="679"/>
        <v>0</v>
      </c>
    </row>
    <row r="567" spans="1:9" hidden="1" x14ac:dyDescent="0.2">
      <c r="A567" s="20" t="s">
        <v>40</v>
      </c>
      <c r="B567" s="61" t="s">
        <v>52</v>
      </c>
      <c r="C567" s="21"/>
      <c r="D567" s="21"/>
      <c r="E567" s="21">
        <f t="shared" si="742"/>
        <v>0</v>
      </c>
      <c r="F567" s="21"/>
      <c r="G567" s="21"/>
      <c r="H567" s="22"/>
      <c r="I567" s="3">
        <f t="shared" si="679"/>
        <v>0</v>
      </c>
    </row>
    <row r="568" spans="1:9" hidden="1" x14ac:dyDescent="0.2">
      <c r="A568" s="20" t="s">
        <v>42</v>
      </c>
      <c r="B568" s="61" t="s">
        <v>53</v>
      </c>
      <c r="C568" s="21"/>
      <c r="D568" s="21"/>
      <c r="E568" s="21">
        <f t="shared" si="742"/>
        <v>0</v>
      </c>
      <c r="F568" s="21"/>
      <c r="G568" s="21"/>
      <c r="H568" s="22"/>
      <c r="I568" s="3">
        <f t="shared" si="679"/>
        <v>0</v>
      </c>
    </row>
    <row r="569" spans="1:9" hidden="1" x14ac:dyDescent="0.2">
      <c r="A569" s="83"/>
      <c r="B569" s="95"/>
      <c r="C569" s="21"/>
      <c r="D569" s="21"/>
      <c r="E569" s="21"/>
      <c r="F569" s="21"/>
      <c r="G569" s="21"/>
      <c r="H569" s="22"/>
      <c r="I569" s="3">
        <f t="shared" si="679"/>
        <v>0</v>
      </c>
    </row>
    <row r="570" spans="1:9" hidden="1" x14ac:dyDescent="0.2">
      <c r="A570" s="26" t="s">
        <v>54</v>
      </c>
      <c r="B570" s="63" t="s">
        <v>55</v>
      </c>
      <c r="C570" s="24"/>
      <c r="D570" s="24"/>
      <c r="E570" s="24">
        <f>C570+D570</f>
        <v>0</v>
      </c>
      <c r="F570" s="24"/>
      <c r="G570" s="24"/>
      <c r="H570" s="25"/>
      <c r="I570" s="3">
        <f t="shared" si="679"/>
        <v>0</v>
      </c>
    </row>
    <row r="571" spans="1:9" hidden="1" x14ac:dyDescent="0.2">
      <c r="A571" s="83"/>
      <c r="B571" s="95"/>
      <c r="C571" s="21"/>
      <c r="D571" s="21"/>
      <c r="E571" s="21"/>
      <c r="F571" s="21"/>
      <c r="G571" s="21"/>
      <c r="H571" s="22"/>
      <c r="I571" s="3">
        <f t="shared" si="679"/>
        <v>0</v>
      </c>
    </row>
    <row r="572" spans="1:9" hidden="1" x14ac:dyDescent="0.2">
      <c r="A572" s="26" t="s">
        <v>56</v>
      </c>
      <c r="B572" s="63"/>
      <c r="C572" s="24">
        <f t="shared" ref="C572:H572" si="743">C525-C543</f>
        <v>0</v>
      </c>
      <c r="D572" s="24">
        <f t="shared" si="743"/>
        <v>0</v>
      </c>
      <c r="E572" s="24">
        <f t="shared" si="743"/>
        <v>0</v>
      </c>
      <c r="F572" s="24">
        <f t="shared" si="743"/>
        <v>0</v>
      </c>
      <c r="G572" s="24">
        <f t="shared" si="743"/>
        <v>0</v>
      </c>
      <c r="H572" s="25">
        <f t="shared" si="743"/>
        <v>0</v>
      </c>
      <c r="I572" s="3">
        <f t="shared" si="679"/>
        <v>0</v>
      </c>
    </row>
    <row r="573" spans="1:9" hidden="1" x14ac:dyDescent="0.2">
      <c r="A573" s="81"/>
      <c r="B573" s="95"/>
      <c r="C573" s="21"/>
      <c r="D573" s="21"/>
      <c r="E573" s="21"/>
      <c r="F573" s="21"/>
      <c r="G573" s="21"/>
      <c r="H573" s="22"/>
      <c r="I573" s="3">
        <f t="shared" si="679"/>
        <v>0</v>
      </c>
    </row>
    <row r="574" spans="1:9" s="6" customFormat="1" x14ac:dyDescent="0.2">
      <c r="A574" s="77" t="s">
        <v>69</v>
      </c>
      <c r="B574" s="78"/>
      <c r="C574" s="79">
        <f>C575</f>
        <v>390</v>
      </c>
      <c r="D574" s="79">
        <f t="shared" ref="D574" si="744">D575</f>
        <v>0</v>
      </c>
      <c r="E574" s="79">
        <f t="shared" ref="E574" si="745">E575</f>
        <v>390</v>
      </c>
      <c r="F574" s="79">
        <f t="shared" ref="F574" si="746">F575</f>
        <v>0</v>
      </c>
      <c r="G574" s="79">
        <f t="shared" ref="G574" si="747">G575</f>
        <v>0</v>
      </c>
      <c r="H574" s="80">
        <f t="shared" ref="H574" si="748">H575</f>
        <v>0</v>
      </c>
      <c r="I574" s="19">
        <f t="shared" si="679"/>
        <v>390</v>
      </c>
    </row>
    <row r="575" spans="1:9" x14ac:dyDescent="0.2">
      <c r="A575" s="33" t="s">
        <v>61</v>
      </c>
      <c r="B575" s="64"/>
      <c r="C575" s="34">
        <f t="shared" ref="C575:H575" si="749">SUM(C576,C577,C578,C579)</f>
        <v>390</v>
      </c>
      <c r="D575" s="34">
        <f t="shared" si="749"/>
        <v>0</v>
      </c>
      <c r="E575" s="34">
        <f t="shared" si="749"/>
        <v>390</v>
      </c>
      <c r="F575" s="34">
        <f t="shared" si="749"/>
        <v>0</v>
      </c>
      <c r="G575" s="34">
        <f t="shared" si="749"/>
        <v>0</v>
      </c>
      <c r="H575" s="35">
        <f t="shared" si="749"/>
        <v>0</v>
      </c>
      <c r="I575" s="3">
        <f t="shared" si="679"/>
        <v>390</v>
      </c>
    </row>
    <row r="576" spans="1:9" x14ac:dyDescent="0.2">
      <c r="A576" s="20" t="s">
        <v>6</v>
      </c>
      <c r="B576" s="48"/>
      <c r="C576" s="21">
        <v>390</v>
      </c>
      <c r="D576" s="21"/>
      <c r="E576" s="21">
        <f>SUM(C576,D576)</f>
        <v>390</v>
      </c>
      <c r="F576" s="21"/>
      <c r="G576" s="21"/>
      <c r="H576" s="22"/>
      <c r="I576" s="3">
        <f t="shared" si="679"/>
        <v>390</v>
      </c>
    </row>
    <row r="577" spans="1:9" hidden="1" x14ac:dyDescent="0.2">
      <c r="A577" s="20" t="s">
        <v>7</v>
      </c>
      <c r="B577" s="94"/>
      <c r="C577" s="21"/>
      <c r="D577" s="21"/>
      <c r="E577" s="21">
        <f t="shared" ref="E577:E578" si="750">SUM(C577,D577)</f>
        <v>0</v>
      </c>
      <c r="F577" s="21"/>
      <c r="G577" s="21"/>
      <c r="H577" s="22"/>
      <c r="I577" s="3">
        <f t="shared" si="679"/>
        <v>0</v>
      </c>
    </row>
    <row r="578" spans="1:9" ht="38.25" hidden="1" x14ac:dyDescent="0.2">
      <c r="A578" s="20" t="s">
        <v>8</v>
      </c>
      <c r="B578" s="48">
        <v>420269</v>
      </c>
      <c r="C578" s="21"/>
      <c r="D578" s="21"/>
      <c r="E578" s="21">
        <f t="shared" si="750"/>
        <v>0</v>
      </c>
      <c r="F578" s="21"/>
      <c r="G578" s="21"/>
      <c r="H578" s="22"/>
      <c r="I578" s="3">
        <f t="shared" si="679"/>
        <v>0</v>
      </c>
    </row>
    <row r="579" spans="1:9" ht="25.5" hidden="1" x14ac:dyDescent="0.2">
      <c r="A579" s="23" t="s">
        <v>9</v>
      </c>
      <c r="B579" s="49" t="s">
        <v>10</v>
      </c>
      <c r="C579" s="24">
        <f>SUM(C580,C584,C588)</f>
        <v>0</v>
      </c>
      <c r="D579" s="24">
        <f t="shared" ref="D579" si="751">SUM(D580,D584,D588)</f>
        <v>0</v>
      </c>
      <c r="E579" s="24">
        <f t="shared" ref="E579" si="752">SUM(E580,E584,E588)</f>
        <v>0</v>
      </c>
      <c r="F579" s="24">
        <f t="shared" ref="F579" si="753">SUM(F580,F584,F588)</f>
        <v>0</v>
      </c>
      <c r="G579" s="24">
        <f t="shared" ref="G579" si="754">SUM(G580,G584,G588)</f>
        <v>0</v>
      </c>
      <c r="H579" s="25">
        <f t="shared" ref="H579" si="755">SUM(H580,H584,H588)</f>
        <v>0</v>
      </c>
      <c r="I579" s="3">
        <f t="shared" si="679"/>
        <v>0</v>
      </c>
    </row>
    <row r="580" spans="1:9" hidden="1" x14ac:dyDescent="0.2">
      <c r="A580" s="26" t="s">
        <v>11</v>
      </c>
      <c r="B580" s="50" t="s">
        <v>12</v>
      </c>
      <c r="C580" s="24">
        <f>SUM(C581:C583)</f>
        <v>0</v>
      </c>
      <c r="D580" s="24">
        <f t="shared" ref="D580" si="756">SUM(D581:D583)</f>
        <v>0</v>
      </c>
      <c r="E580" s="24">
        <f t="shared" ref="E580" si="757">SUM(E581:E583)</f>
        <v>0</v>
      </c>
      <c r="F580" s="24">
        <f t="shared" ref="F580" si="758">SUM(F581:F583)</f>
        <v>0</v>
      </c>
      <c r="G580" s="24">
        <f t="shared" ref="G580" si="759">SUM(G581:G583)</f>
        <v>0</v>
      </c>
      <c r="H580" s="25">
        <f t="shared" ref="H580" si="760">SUM(H581:H583)</f>
        <v>0</v>
      </c>
      <c r="I580" s="3">
        <f t="shared" si="679"/>
        <v>0</v>
      </c>
    </row>
    <row r="581" spans="1:9" hidden="1" x14ac:dyDescent="0.2">
      <c r="A581" s="27" t="s">
        <v>13</v>
      </c>
      <c r="B581" s="51" t="s">
        <v>14</v>
      </c>
      <c r="C581" s="21"/>
      <c r="D581" s="21"/>
      <c r="E581" s="21">
        <f t="shared" ref="E581:E583" si="761">SUM(C581,D581)</f>
        <v>0</v>
      </c>
      <c r="F581" s="21"/>
      <c r="G581" s="21"/>
      <c r="H581" s="22"/>
      <c r="I581" s="3">
        <f t="shared" si="679"/>
        <v>0</v>
      </c>
    </row>
    <row r="582" spans="1:9" hidden="1" x14ac:dyDescent="0.2">
      <c r="A582" s="27" t="s">
        <v>15</v>
      </c>
      <c r="B582" s="52" t="s">
        <v>16</v>
      </c>
      <c r="C582" s="21"/>
      <c r="D582" s="21"/>
      <c r="E582" s="21">
        <f t="shared" si="761"/>
        <v>0</v>
      </c>
      <c r="F582" s="21"/>
      <c r="G582" s="21"/>
      <c r="H582" s="22"/>
      <c r="I582" s="3">
        <f t="shared" si="679"/>
        <v>0</v>
      </c>
    </row>
    <row r="583" spans="1:9" hidden="1" x14ac:dyDescent="0.2">
      <c r="A583" s="27" t="s">
        <v>17</v>
      </c>
      <c r="B583" s="52" t="s">
        <v>18</v>
      </c>
      <c r="C583" s="21"/>
      <c r="D583" s="21"/>
      <c r="E583" s="21">
        <f t="shared" si="761"/>
        <v>0</v>
      </c>
      <c r="F583" s="21"/>
      <c r="G583" s="21"/>
      <c r="H583" s="22"/>
      <c r="I583" s="3">
        <f t="shared" si="679"/>
        <v>0</v>
      </c>
    </row>
    <row r="584" spans="1:9" hidden="1" x14ac:dyDescent="0.2">
      <c r="A584" s="26" t="s">
        <v>19</v>
      </c>
      <c r="B584" s="53" t="s">
        <v>20</v>
      </c>
      <c r="C584" s="24">
        <f>SUM(C585:C587)</f>
        <v>0</v>
      </c>
      <c r="D584" s="24">
        <f t="shared" ref="D584" si="762">SUM(D585:D587)</f>
        <v>0</v>
      </c>
      <c r="E584" s="24">
        <f t="shared" ref="E584" si="763">SUM(E585:E587)</f>
        <v>0</v>
      </c>
      <c r="F584" s="24">
        <f t="shared" ref="F584" si="764">SUM(F585:F587)</f>
        <v>0</v>
      </c>
      <c r="G584" s="24">
        <f t="shared" ref="G584" si="765">SUM(G585:G587)</f>
        <v>0</v>
      </c>
      <c r="H584" s="25">
        <f t="shared" ref="H584" si="766">SUM(H585:H587)</f>
        <v>0</v>
      </c>
      <c r="I584" s="3">
        <f t="shared" si="679"/>
        <v>0</v>
      </c>
    </row>
    <row r="585" spans="1:9" hidden="1" x14ac:dyDescent="0.2">
      <c r="A585" s="27" t="s">
        <v>13</v>
      </c>
      <c r="B585" s="52" t="s">
        <v>21</v>
      </c>
      <c r="C585" s="21"/>
      <c r="D585" s="21"/>
      <c r="E585" s="21">
        <f t="shared" ref="E585:E587" si="767">SUM(C585,D585)</f>
        <v>0</v>
      </c>
      <c r="F585" s="21"/>
      <c r="G585" s="21"/>
      <c r="H585" s="22"/>
      <c r="I585" s="3">
        <f t="shared" si="679"/>
        <v>0</v>
      </c>
    </row>
    <row r="586" spans="1:9" hidden="1" x14ac:dyDescent="0.2">
      <c r="A586" s="27" t="s">
        <v>15</v>
      </c>
      <c r="B586" s="52" t="s">
        <v>22</v>
      </c>
      <c r="C586" s="21"/>
      <c r="D586" s="21"/>
      <c r="E586" s="21">
        <f t="shared" si="767"/>
        <v>0</v>
      </c>
      <c r="F586" s="21"/>
      <c r="G586" s="21"/>
      <c r="H586" s="22"/>
      <c r="I586" s="3">
        <f t="shared" si="679"/>
        <v>0</v>
      </c>
    </row>
    <row r="587" spans="1:9" hidden="1" x14ac:dyDescent="0.2">
      <c r="A587" s="27" t="s">
        <v>17</v>
      </c>
      <c r="B587" s="52" t="s">
        <v>23</v>
      </c>
      <c r="C587" s="21"/>
      <c r="D587" s="21"/>
      <c r="E587" s="21">
        <f t="shared" si="767"/>
        <v>0</v>
      </c>
      <c r="F587" s="21"/>
      <c r="G587" s="21"/>
      <c r="H587" s="22"/>
      <c r="I587" s="3">
        <f t="shared" si="679"/>
        <v>0</v>
      </c>
    </row>
    <row r="588" spans="1:9" hidden="1" x14ac:dyDescent="0.2">
      <c r="A588" s="26" t="s">
        <v>24</v>
      </c>
      <c r="B588" s="53" t="s">
        <v>25</v>
      </c>
      <c r="C588" s="24">
        <f>SUM(C589:C591)</f>
        <v>0</v>
      </c>
      <c r="D588" s="24">
        <f t="shared" ref="D588" si="768">SUM(D589:D591)</f>
        <v>0</v>
      </c>
      <c r="E588" s="24">
        <f t="shared" ref="E588" si="769">SUM(E589:E591)</f>
        <v>0</v>
      </c>
      <c r="F588" s="24">
        <f t="shared" ref="F588" si="770">SUM(F589:F591)</f>
        <v>0</v>
      </c>
      <c r="G588" s="24">
        <f t="shared" ref="G588" si="771">SUM(G589:G591)</f>
        <v>0</v>
      </c>
      <c r="H588" s="25">
        <f t="shared" ref="H588" si="772">SUM(H589:H591)</f>
        <v>0</v>
      </c>
      <c r="I588" s="3">
        <f t="shared" si="679"/>
        <v>0</v>
      </c>
    </row>
    <row r="589" spans="1:9" hidden="1" x14ac:dyDescent="0.2">
      <c r="A589" s="27" t="s">
        <v>13</v>
      </c>
      <c r="B589" s="52" t="s">
        <v>26</v>
      </c>
      <c r="C589" s="21"/>
      <c r="D589" s="21"/>
      <c r="E589" s="21">
        <f t="shared" ref="E589:E591" si="773">SUM(C589,D589)</f>
        <v>0</v>
      </c>
      <c r="F589" s="21"/>
      <c r="G589" s="21"/>
      <c r="H589" s="22"/>
      <c r="I589" s="3">
        <f t="shared" si="679"/>
        <v>0</v>
      </c>
    </row>
    <row r="590" spans="1:9" hidden="1" x14ac:dyDescent="0.2">
      <c r="A590" s="27" t="s">
        <v>15</v>
      </c>
      <c r="B590" s="52" t="s">
        <v>27</v>
      </c>
      <c r="C590" s="21"/>
      <c r="D590" s="21"/>
      <c r="E590" s="21">
        <f t="shared" si="773"/>
        <v>0</v>
      </c>
      <c r="F590" s="21"/>
      <c r="G590" s="21"/>
      <c r="H590" s="22"/>
      <c r="I590" s="3">
        <f t="shared" ref="I590:I653" si="774">SUM(E590:H590)</f>
        <v>0</v>
      </c>
    </row>
    <row r="591" spans="1:9" hidden="1" x14ac:dyDescent="0.2">
      <c r="A591" s="27" t="s">
        <v>17</v>
      </c>
      <c r="B591" s="52" t="s">
        <v>28</v>
      </c>
      <c r="C591" s="21"/>
      <c r="D591" s="21"/>
      <c r="E591" s="21">
        <f t="shared" si="773"/>
        <v>0</v>
      </c>
      <c r="F591" s="21"/>
      <c r="G591" s="21"/>
      <c r="H591" s="22"/>
      <c r="I591" s="3">
        <f t="shared" si="774"/>
        <v>0</v>
      </c>
    </row>
    <row r="592" spans="1:9" x14ac:dyDescent="0.2">
      <c r="A592" s="33" t="s">
        <v>80</v>
      </c>
      <c r="B592" s="64"/>
      <c r="C592" s="34">
        <f>SUM(C593,C596,C619)</f>
        <v>390</v>
      </c>
      <c r="D592" s="34">
        <f t="shared" ref="D592" si="775">SUM(D593,D596,D619)</f>
        <v>0</v>
      </c>
      <c r="E592" s="34">
        <f t="shared" ref="E592" si="776">SUM(E593,E596,E619)</f>
        <v>390</v>
      </c>
      <c r="F592" s="34">
        <f t="shared" ref="F592" si="777">SUM(F593,F596,F619)</f>
        <v>0</v>
      </c>
      <c r="G592" s="34">
        <f t="shared" ref="G592" si="778">SUM(G593,G596,G619)</f>
        <v>0</v>
      </c>
      <c r="H592" s="35">
        <f t="shared" ref="H592" si="779">SUM(H593,H596,H619)</f>
        <v>0</v>
      </c>
      <c r="I592" s="3">
        <f t="shared" si="774"/>
        <v>390</v>
      </c>
    </row>
    <row r="593" spans="1:9" hidden="1" x14ac:dyDescent="0.2">
      <c r="A593" s="31" t="s">
        <v>30</v>
      </c>
      <c r="B593" s="55">
        <v>20</v>
      </c>
      <c r="C593" s="24">
        <f>SUM(C594)</f>
        <v>0</v>
      </c>
      <c r="D593" s="24">
        <f t="shared" ref="D593" si="780">SUM(D594)</f>
        <v>0</v>
      </c>
      <c r="E593" s="24">
        <f t="shared" ref="E593" si="781">SUM(E594)</f>
        <v>0</v>
      </c>
      <c r="F593" s="24">
        <f t="shared" ref="F593" si="782">SUM(F594)</f>
        <v>0</v>
      </c>
      <c r="G593" s="24">
        <f t="shared" ref="G593" si="783">SUM(G594)</f>
        <v>0</v>
      </c>
      <c r="H593" s="25">
        <f t="shared" ref="H593" si="784">SUM(H594)</f>
        <v>0</v>
      </c>
      <c r="I593" s="3">
        <f t="shared" si="774"/>
        <v>0</v>
      </c>
    </row>
    <row r="594" spans="1:9" hidden="1" x14ac:dyDescent="0.2">
      <c r="A594" s="27" t="s">
        <v>31</v>
      </c>
      <c r="B594" s="56" t="s">
        <v>32</v>
      </c>
      <c r="C594" s="21"/>
      <c r="D594" s="21"/>
      <c r="E594" s="21">
        <f>C594+D594</f>
        <v>0</v>
      </c>
      <c r="F594" s="21"/>
      <c r="G594" s="21"/>
      <c r="H594" s="22"/>
      <c r="I594" s="3">
        <f t="shared" si="774"/>
        <v>0</v>
      </c>
    </row>
    <row r="595" spans="1:9" hidden="1" x14ac:dyDescent="0.2">
      <c r="A595" s="27"/>
      <c r="B595" s="51"/>
      <c r="C595" s="21"/>
      <c r="D595" s="21"/>
      <c r="E595" s="21"/>
      <c r="F595" s="21"/>
      <c r="G595" s="21"/>
      <c r="H595" s="22"/>
      <c r="I595" s="3">
        <f t="shared" si="774"/>
        <v>0</v>
      </c>
    </row>
    <row r="596" spans="1:9" ht="25.5" x14ac:dyDescent="0.2">
      <c r="A596" s="31" t="s">
        <v>33</v>
      </c>
      <c r="B596" s="57">
        <v>58</v>
      </c>
      <c r="C596" s="24">
        <f>SUM(C597,C604,C611)</f>
        <v>390</v>
      </c>
      <c r="D596" s="24">
        <f t="shared" ref="D596" si="785">SUM(D597,D604,D611)</f>
        <v>0</v>
      </c>
      <c r="E596" s="24">
        <f t="shared" ref="E596" si="786">SUM(E597,E604,E611)</f>
        <v>390</v>
      </c>
      <c r="F596" s="24">
        <f t="shared" ref="F596" si="787">SUM(F597,F604,F611)</f>
        <v>0</v>
      </c>
      <c r="G596" s="24">
        <f t="shared" ref="G596" si="788">SUM(G597,G604,G611)</f>
        <v>0</v>
      </c>
      <c r="H596" s="25">
        <f t="shared" ref="H596" si="789">SUM(H597,H604,H611)</f>
        <v>0</v>
      </c>
      <c r="I596" s="3">
        <f t="shared" si="774"/>
        <v>390</v>
      </c>
    </row>
    <row r="597" spans="1:9" hidden="1" x14ac:dyDescent="0.2">
      <c r="A597" s="31" t="s">
        <v>34</v>
      </c>
      <c r="B597" s="58" t="s">
        <v>35</v>
      </c>
      <c r="C597" s="24">
        <f>SUM(C601,C602,C603)</f>
        <v>0</v>
      </c>
      <c r="D597" s="24">
        <f t="shared" ref="D597:H597" si="790">SUM(D601,D602,D603)</f>
        <v>0</v>
      </c>
      <c r="E597" s="24">
        <f t="shared" si="790"/>
        <v>0</v>
      </c>
      <c r="F597" s="24">
        <f t="shared" si="790"/>
        <v>0</v>
      </c>
      <c r="G597" s="24">
        <f t="shared" si="790"/>
        <v>0</v>
      </c>
      <c r="H597" s="25">
        <f t="shared" si="790"/>
        <v>0</v>
      </c>
      <c r="I597" s="3">
        <f t="shared" si="774"/>
        <v>0</v>
      </c>
    </row>
    <row r="598" spans="1:9" hidden="1" x14ac:dyDescent="0.2">
      <c r="A598" s="32" t="s">
        <v>1</v>
      </c>
      <c r="B598" s="59"/>
      <c r="C598" s="24"/>
      <c r="D598" s="24"/>
      <c r="E598" s="24"/>
      <c r="F598" s="24"/>
      <c r="G598" s="24"/>
      <c r="H598" s="25"/>
      <c r="I598" s="3">
        <f t="shared" si="774"/>
        <v>0</v>
      </c>
    </row>
    <row r="599" spans="1:9" hidden="1" x14ac:dyDescent="0.2">
      <c r="A599" s="32" t="s">
        <v>36</v>
      </c>
      <c r="B599" s="59"/>
      <c r="C599" s="24">
        <f>C601+C602+C603-C600</f>
        <v>0</v>
      </c>
      <c r="D599" s="24">
        <f t="shared" ref="D599" si="791">D601+D602+D603-D600</f>
        <v>0</v>
      </c>
      <c r="E599" s="24">
        <f t="shared" ref="E599" si="792">E601+E602+E603-E600</f>
        <v>0</v>
      </c>
      <c r="F599" s="24">
        <f t="shared" ref="F599" si="793">F601+F602+F603-F600</f>
        <v>0</v>
      </c>
      <c r="G599" s="24">
        <f t="shared" ref="G599" si="794">G601+G602+G603-G600</f>
        <v>0</v>
      </c>
      <c r="H599" s="25">
        <f t="shared" ref="H599" si="795">H601+H602+H603-H600</f>
        <v>0</v>
      </c>
      <c r="I599" s="3">
        <f t="shared" si="774"/>
        <v>0</v>
      </c>
    </row>
    <row r="600" spans="1:9" hidden="1" x14ac:dyDescent="0.2">
      <c r="A600" s="32" t="s">
        <v>37</v>
      </c>
      <c r="B600" s="59"/>
      <c r="C600" s="24"/>
      <c r="D600" s="24"/>
      <c r="E600" s="24">
        <f t="shared" ref="E600" si="796">C600+D600</f>
        <v>0</v>
      </c>
      <c r="F600" s="24"/>
      <c r="G600" s="24"/>
      <c r="H600" s="25"/>
      <c r="I600" s="3">
        <f t="shared" si="774"/>
        <v>0</v>
      </c>
    </row>
    <row r="601" spans="1:9" hidden="1" x14ac:dyDescent="0.2">
      <c r="A601" s="20" t="s">
        <v>38</v>
      </c>
      <c r="B601" s="60" t="s">
        <v>39</v>
      </c>
      <c r="C601" s="21"/>
      <c r="D601" s="21"/>
      <c r="E601" s="21">
        <f t="shared" ref="E601:E603" si="797">C601+D601</f>
        <v>0</v>
      </c>
      <c r="F601" s="21"/>
      <c r="G601" s="21"/>
      <c r="H601" s="22"/>
      <c r="I601" s="3">
        <f t="shared" si="774"/>
        <v>0</v>
      </c>
    </row>
    <row r="602" spans="1:9" hidden="1" x14ac:dyDescent="0.2">
      <c r="A602" s="20" t="s">
        <v>40</v>
      </c>
      <c r="B602" s="60" t="s">
        <v>41</v>
      </c>
      <c r="C602" s="21"/>
      <c r="D602" s="21"/>
      <c r="E602" s="21">
        <f t="shared" si="797"/>
        <v>0</v>
      </c>
      <c r="F602" s="21"/>
      <c r="G602" s="21"/>
      <c r="H602" s="22"/>
      <c r="I602" s="3">
        <f t="shared" si="774"/>
        <v>0</v>
      </c>
    </row>
    <row r="603" spans="1:9" hidden="1" x14ac:dyDescent="0.2">
      <c r="A603" s="20" t="s">
        <v>42</v>
      </c>
      <c r="B603" s="61" t="s">
        <v>43</v>
      </c>
      <c r="C603" s="21"/>
      <c r="D603" s="21"/>
      <c r="E603" s="21">
        <f t="shared" si="797"/>
        <v>0</v>
      </c>
      <c r="F603" s="21"/>
      <c r="G603" s="21"/>
      <c r="H603" s="22"/>
      <c r="I603" s="3">
        <f t="shared" si="774"/>
        <v>0</v>
      </c>
    </row>
    <row r="604" spans="1:9" x14ac:dyDescent="0.2">
      <c r="A604" s="31" t="s">
        <v>44</v>
      </c>
      <c r="B604" s="62" t="s">
        <v>45</v>
      </c>
      <c r="C604" s="24">
        <f>SUM(C608,C609,C610)</f>
        <v>390</v>
      </c>
      <c r="D604" s="24">
        <f t="shared" ref="D604:H604" si="798">SUM(D608,D609,D610)</f>
        <v>0</v>
      </c>
      <c r="E604" s="24">
        <f t="shared" si="798"/>
        <v>390</v>
      </c>
      <c r="F604" s="24">
        <f t="shared" si="798"/>
        <v>0</v>
      </c>
      <c r="G604" s="24">
        <f t="shared" si="798"/>
        <v>0</v>
      </c>
      <c r="H604" s="25">
        <f t="shared" si="798"/>
        <v>0</v>
      </c>
      <c r="I604" s="3">
        <f t="shared" si="774"/>
        <v>390</v>
      </c>
    </row>
    <row r="605" spans="1:9" hidden="1" x14ac:dyDescent="0.2">
      <c r="A605" s="82" t="s">
        <v>1</v>
      </c>
      <c r="B605" s="62"/>
      <c r="C605" s="24"/>
      <c r="D605" s="24"/>
      <c r="E605" s="24"/>
      <c r="F605" s="24"/>
      <c r="G605" s="24"/>
      <c r="H605" s="25"/>
      <c r="I605" s="3">
        <f t="shared" si="774"/>
        <v>0</v>
      </c>
    </row>
    <row r="606" spans="1:9" x14ac:dyDescent="0.2">
      <c r="A606" s="32" t="s">
        <v>36</v>
      </c>
      <c r="B606" s="59"/>
      <c r="C606" s="24">
        <f>C608+C609+C610-C607</f>
        <v>380</v>
      </c>
      <c r="D606" s="24">
        <f t="shared" ref="D606" si="799">D608+D609+D610-D607</f>
        <v>0</v>
      </c>
      <c r="E606" s="24">
        <f t="shared" ref="E606" si="800">E608+E609+E610-E607</f>
        <v>380</v>
      </c>
      <c r="F606" s="24">
        <f t="shared" ref="F606" si="801">F608+F609+F610-F607</f>
        <v>0</v>
      </c>
      <c r="G606" s="24">
        <f t="shared" ref="G606" si="802">G608+G609+G610-G607</f>
        <v>0</v>
      </c>
      <c r="H606" s="25">
        <f t="shared" ref="H606" si="803">H608+H609+H610-H607</f>
        <v>0</v>
      </c>
      <c r="I606" s="3">
        <f t="shared" si="774"/>
        <v>380</v>
      </c>
    </row>
    <row r="607" spans="1:9" x14ac:dyDescent="0.2">
      <c r="A607" s="32" t="s">
        <v>37</v>
      </c>
      <c r="B607" s="59"/>
      <c r="C607" s="24">
        <v>10</v>
      </c>
      <c r="D607" s="24"/>
      <c r="E607" s="24">
        <f t="shared" ref="E607" si="804">C607+D607</f>
        <v>10</v>
      </c>
      <c r="F607" s="24"/>
      <c r="G607" s="24"/>
      <c r="H607" s="25"/>
      <c r="I607" s="3">
        <f t="shared" si="774"/>
        <v>10</v>
      </c>
    </row>
    <row r="608" spans="1:9" x14ac:dyDescent="0.2">
      <c r="A608" s="20" t="s">
        <v>38</v>
      </c>
      <c r="B608" s="61" t="s">
        <v>46</v>
      </c>
      <c r="C608" s="21">
        <v>60</v>
      </c>
      <c r="D608" s="21"/>
      <c r="E608" s="21">
        <f t="shared" ref="E608:E610" si="805">C608+D608</f>
        <v>60</v>
      </c>
      <c r="F608" s="21"/>
      <c r="G608" s="21"/>
      <c r="H608" s="22"/>
      <c r="I608" s="3">
        <f t="shared" si="774"/>
        <v>60</v>
      </c>
    </row>
    <row r="609" spans="1:9" x14ac:dyDescent="0.2">
      <c r="A609" s="20" t="s">
        <v>40</v>
      </c>
      <c r="B609" s="61" t="s">
        <v>47</v>
      </c>
      <c r="C609" s="21">
        <v>330</v>
      </c>
      <c r="D609" s="21"/>
      <c r="E609" s="21">
        <f t="shared" si="805"/>
        <v>330</v>
      </c>
      <c r="F609" s="21"/>
      <c r="G609" s="21"/>
      <c r="H609" s="22"/>
      <c r="I609" s="3">
        <f t="shared" si="774"/>
        <v>330</v>
      </c>
    </row>
    <row r="610" spans="1:9" hidden="1" x14ac:dyDescent="0.2">
      <c r="A610" s="20" t="s">
        <v>42</v>
      </c>
      <c r="B610" s="61" t="s">
        <v>48</v>
      </c>
      <c r="C610" s="21"/>
      <c r="D610" s="21"/>
      <c r="E610" s="21">
        <f t="shared" si="805"/>
        <v>0</v>
      </c>
      <c r="F610" s="21"/>
      <c r="G610" s="21"/>
      <c r="H610" s="22"/>
      <c r="I610" s="3">
        <f t="shared" si="774"/>
        <v>0</v>
      </c>
    </row>
    <row r="611" spans="1:9" hidden="1" x14ac:dyDescent="0.2">
      <c r="A611" s="31" t="s">
        <v>49</v>
      </c>
      <c r="B611" s="63" t="s">
        <v>50</v>
      </c>
      <c r="C611" s="24">
        <f>SUM(C615,C616,C617)</f>
        <v>0</v>
      </c>
      <c r="D611" s="24">
        <f t="shared" ref="D611:H611" si="806">SUM(D615,D616,D617)</f>
        <v>0</v>
      </c>
      <c r="E611" s="24">
        <f t="shared" si="806"/>
        <v>0</v>
      </c>
      <c r="F611" s="24">
        <f t="shared" si="806"/>
        <v>0</v>
      </c>
      <c r="G611" s="24">
        <f t="shared" si="806"/>
        <v>0</v>
      </c>
      <c r="H611" s="25">
        <f t="shared" si="806"/>
        <v>0</v>
      </c>
      <c r="I611" s="3">
        <f t="shared" si="774"/>
        <v>0</v>
      </c>
    </row>
    <row r="612" spans="1:9" hidden="1" x14ac:dyDescent="0.2">
      <c r="A612" s="82" t="s">
        <v>1</v>
      </c>
      <c r="B612" s="63"/>
      <c r="C612" s="24"/>
      <c r="D612" s="24"/>
      <c r="E612" s="24"/>
      <c r="F612" s="24"/>
      <c r="G612" s="24"/>
      <c r="H612" s="25"/>
      <c r="I612" s="3">
        <f t="shared" si="774"/>
        <v>0</v>
      </c>
    </row>
    <row r="613" spans="1:9" hidden="1" x14ac:dyDescent="0.2">
      <c r="A613" s="32" t="s">
        <v>36</v>
      </c>
      <c r="B613" s="59"/>
      <c r="C613" s="24">
        <f>C615+C616+C617-C614</f>
        <v>0</v>
      </c>
      <c r="D613" s="24">
        <f t="shared" ref="D613" si="807">D615+D616+D617-D614</f>
        <v>0</v>
      </c>
      <c r="E613" s="24">
        <f t="shared" ref="E613" si="808">E615+E616+E617-E614</f>
        <v>0</v>
      </c>
      <c r="F613" s="24">
        <f t="shared" ref="F613" si="809">F615+F616+F617-F614</f>
        <v>0</v>
      </c>
      <c r="G613" s="24">
        <f t="shared" ref="G613" si="810">G615+G616+G617-G614</f>
        <v>0</v>
      </c>
      <c r="H613" s="25">
        <f t="shared" ref="H613" si="811">H615+H616+H617-H614</f>
        <v>0</v>
      </c>
      <c r="I613" s="3">
        <f t="shared" si="774"/>
        <v>0</v>
      </c>
    </row>
    <row r="614" spans="1:9" hidden="1" x14ac:dyDescent="0.2">
      <c r="A614" s="32" t="s">
        <v>37</v>
      </c>
      <c r="B614" s="59"/>
      <c r="C614" s="24"/>
      <c r="D614" s="24"/>
      <c r="E614" s="24">
        <f t="shared" ref="E614" si="812">C614+D614</f>
        <v>0</v>
      </c>
      <c r="F614" s="24"/>
      <c r="G614" s="24"/>
      <c r="H614" s="25"/>
      <c r="I614" s="3">
        <f t="shared" si="774"/>
        <v>0</v>
      </c>
    </row>
    <row r="615" spans="1:9" hidden="1" x14ac:dyDescent="0.2">
      <c r="A615" s="20" t="s">
        <v>38</v>
      </c>
      <c r="B615" s="61" t="s">
        <v>51</v>
      </c>
      <c r="C615" s="21"/>
      <c r="D615" s="21"/>
      <c r="E615" s="21">
        <f t="shared" ref="E615:E617" si="813">C615+D615</f>
        <v>0</v>
      </c>
      <c r="F615" s="21"/>
      <c r="G615" s="21"/>
      <c r="H615" s="22"/>
      <c r="I615" s="3">
        <f t="shared" si="774"/>
        <v>0</v>
      </c>
    </row>
    <row r="616" spans="1:9" hidden="1" x14ac:dyDescent="0.2">
      <c r="A616" s="20" t="s">
        <v>40</v>
      </c>
      <c r="B616" s="61" t="s">
        <v>52</v>
      </c>
      <c r="C616" s="21"/>
      <c r="D616" s="21"/>
      <c r="E616" s="21">
        <f t="shared" si="813"/>
        <v>0</v>
      </c>
      <c r="F616" s="21"/>
      <c r="G616" s="21"/>
      <c r="H616" s="22"/>
      <c r="I616" s="3">
        <f t="shared" si="774"/>
        <v>0</v>
      </c>
    </row>
    <row r="617" spans="1:9" hidden="1" x14ac:dyDescent="0.2">
      <c r="A617" s="20" t="s">
        <v>42</v>
      </c>
      <c r="B617" s="61" t="s">
        <v>53</v>
      </c>
      <c r="C617" s="21"/>
      <c r="D617" s="21"/>
      <c r="E617" s="21">
        <f t="shared" si="813"/>
        <v>0</v>
      </c>
      <c r="F617" s="21"/>
      <c r="G617" s="21"/>
      <c r="H617" s="22"/>
      <c r="I617" s="3">
        <f t="shared" si="774"/>
        <v>0</v>
      </c>
    </row>
    <row r="618" spans="1:9" hidden="1" x14ac:dyDescent="0.2">
      <c r="A618" s="83"/>
      <c r="B618" s="95"/>
      <c r="C618" s="21"/>
      <c r="D618" s="21"/>
      <c r="E618" s="21"/>
      <c r="F618" s="21"/>
      <c r="G618" s="21"/>
      <c r="H618" s="22"/>
      <c r="I618" s="3">
        <f t="shared" si="774"/>
        <v>0</v>
      </c>
    </row>
    <row r="619" spans="1:9" hidden="1" x14ac:dyDescent="0.2">
      <c r="A619" s="26" t="s">
        <v>54</v>
      </c>
      <c r="B619" s="63" t="s">
        <v>55</v>
      </c>
      <c r="C619" s="24"/>
      <c r="D619" s="24"/>
      <c r="E619" s="24">
        <f>C619+D619</f>
        <v>0</v>
      </c>
      <c r="F619" s="24"/>
      <c r="G619" s="24"/>
      <c r="H619" s="25"/>
      <c r="I619" s="3">
        <f t="shared" si="774"/>
        <v>0</v>
      </c>
    </row>
    <row r="620" spans="1:9" hidden="1" x14ac:dyDescent="0.2">
      <c r="A620" s="83"/>
      <c r="B620" s="95"/>
      <c r="C620" s="21"/>
      <c r="D620" s="21"/>
      <c r="E620" s="21"/>
      <c r="F620" s="21"/>
      <c r="G620" s="21"/>
      <c r="H620" s="22"/>
      <c r="I620" s="3">
        <f t="shared" si="774"/>
        <v>0</v>
      </c>
    </row>
    <row r="621" spans="1:9" hidden="1" x14ac:dyDescent="0.2">
      <c r="A621" s="26" t="s">
        <v>56</v>
      </c>
      <c r="B621" s="63"/>
      <c r="C621" s="24">
        <f t="shared" ref="C621:H621" si="814">C574-C592</f>
        <v>0</v>
      </c>
      <c r="D621" s="24">
        <f t="shared" si="814"/>
        <v>0</v>
      </c>
      <c r="E621" s="24">
        <f t="shared" si="814"/>
        <v>0</v>
      </c>
      <c r="F621" s="24">
        <f t="shared" si="814"/>
        <v>0</v>
      </c>
      <c r="G621" s="24">
        <f t="shared" si="814"/>
        <v>0</v>
      </c>
      <c r="H621" s="25">
        <f t="shared" si="814"/>
        <v>0</v>
      </c>
      <c r="I621" s="3">
        <f t="shared" si="774"/>
        <v>0</v>
      </c>
    </row>
    <row r="622" spans="1:9" hidden="1" x14ac:dyDescent="0.2">
      <c r="A622" s="81"/>
      <c r="B622" s="95"/>
      <c r="C622" s="21"/>
      <c r="D622" s="21"/>
      <c r="E622" s="21"/>
      <c r="F622" s="21"/>
      <c r="G622" s="21"/>
      <c r="H622" s="22"/>
      <c r="I622" s="3">
        <f t="shared" si="774"/>
        <v>0</v>
      </c>
    </row>
    <row r="623" spans="1:9" s="6" customFormat="1" x14ac:dyDescent="0.2">
      <c r="A623" s="28" t="s">
        <v>95</v>
      </c>
      <c r="B623" s="54" t="s">
        <v>29</v>
      </c>
      <c r="C623" s="29">
        <f>C653</f>
        <v>4034</v>
      </c>
      <c r="D623" s="29">
        <f t="shared" ref="D623:H623" si="815">D653</f>
        <v>0</v>
      </c>
      <c r="E623" s="29">
        <f t="shared" si="815"/>
        <v>4034</v>
      </c>
      <c r="F623" s="29">
        <f t="shared" si="815"/>
        <v>612</v>
      </c>
      <c r="G623" s="29">
        <f t="shared" si="815"/>
        <v>612</v>
      </c>
      <c r="H623" s="30">
        <f t="shared" si="815"/>
        <v>612</v>
      </c>
      <c r="I623" s="19">
        <f t="shared" si="774"/>
        <v>5870</v>
      </c>
    </row>
    <row r="624" spans="1:9" x14ac:dyDescent="0.2">
      <c r="A624" s="33" t="s">
        <v>80</v>
      </c>
      <c r="B624" s="64"/>
      <c r="C624" s="34">
        <f>SUM(C625,C628,C651)</f>
        <v>4034</v>
      </c>
      <c r="D624" s="34">
        <f t="shared" ref="D624" si="816">SUM(D625,D628,D651)</f>
        <v>0</v>
      </c>
      <c r="E624" s="34">
        <f t="shared" ref="E624" si="817">SUM(E625,E628,E651)</f>
        <v>4034</v>
      </c>
      <c r="F624" s="34">
        <f t="shared" ref="F624" si="818">SUM(F625,F628,F651)</f>
        <v>612</v>
      </c>
      <c r="G624" s="34">
        <f t="shared" ref="G624" si="819">SUM(G625,G628,G651)</f>
        <v>612</v>
      </c>
      <c r="H624" s="35">
        <f t="shared" ref="H624" si="820">SUM(H625,H628,H651)</f>
        <v>612</v>
      </c>
      <c r="I624" s="3">
        <f t="shared" si="774"/>
        <v>5870</v>
      </c>
    </row>
    <row r="625" spans="1:9" x14ac:dyDescent="0.2">
      <c r="A625" s="31" t="s">
        <v>30</v>
      </c>
      <c r="B625" s="55">
        <v>20</v>
      </c>
      <c r="C625" s="24">
        <f>SUM(C626)</f>
        <v>2</v>
      </c>
      <c r="D625" s="24">
        <f t="shared" ref="D625" si="821">SUM(D626)</f>
        <v>0</v>
      </c>
      <c r="E625" s="24">
        <f t="shared" ref="E625" si="822">SUM(E626)</f>
        <v>2</v>
      </c>
      <c r="F625" s="24">
        <f t="shared" ref="F625" si="823">SUM(F626)</f>
        <v>0</v>
      </c>
      <c r="G625" s="24">
        <f t="shared" ref="G625" si="824">SUM(G626)</f>
        <v>0</v>
      </c>
      <c r="H625" s="25">
        <f t="shared" ref="H625" si="825">SUM(H626)</f>
        <v>0</v>
      </c>
      <c r="I625" s="3">
        <f t="shared" si="774"/>
        <v>2</v>
      </c>
    </row>
    <row r="626" spans="1:9" x14ac:dyDescent="0.2">
      <c r="A626" s="27" t="s">
        <v>31</v>
      </c>
      <c r="B626" s="56" t="s">
        <v>32</v>
      </c>
      <c r="C626" s="21">
        <f>C673</f>
        <v>2</v>
      </c>
      <c r="D626" s="21">
        <f>D673</f>
        <v>0</v>
      </c>
      <c r="E626" s="21">
        <f>C626+D626</f>
        <v>2</v>
      </c>
      <c r="F626" s="21">
        <f t="shared" ref="F626:H626" si="826">F673</f>
        <v>0</v>
      </c>
      <c r="G626" s="21">
        <f t="shared" si="826"/>
        <v>0</v>
      </c>
      <c r="H626" s="22">
        <f t="shared" si="826"/>
        <v>0</v>
      </c>
      <c r="I626" s="3">
        <f t="shared" si="774"/>
        <v>2</v>
      </c>
    </row>
    <row r="627" spans="1:9" hidden="1" x14ac:dyDescent="0.2">
      <c r="A627" s="27"/>
      <c r="B627" s="51"/>
      <c r="C627" s="21"/>
      <c r="D627" s="21"/>
      <c r="E627" s="21"/>
      <c r="F627" s="21"/>
      <c r="G627" s="21"/>
      <c r="H627" s="22"/>
      <c r="I627" s="3">
        <f t="shared" si="774"/>
        <v>0</v>
      </c>
    </row>
    <row r="628" spans="1:9" ht="25.5" x14ac:dyDescent="0.2">
      <c r="A628" s="31" t="s">
        <v>33</v>
      </c>
      <c r="B628" s="57">
        <v>58</v>
      </c>
      <c r="C628" s="24">
        <f>SUM(C629,C636,C643)</f>
        <v>4032</v>
      </c>
      <c r="D628" s="24">
        <f t="shared" ref="D628" si="827">SUM(D629,D636,D643)</f>
        <v>0</v>
      </c>
      <c r="E628" s="24">
        <f t="shared" ref="E628" si="828">SUM(E629,E636,E643)</f>
        <v>4032</v>
      </c>
      <c r="F628" s="24">
        <f t="shared" ref="F628" si="829">SUM(F629,F636,F643)</f>
        <v>612</v>
      </c>
      <c r="G628" s="24">
        <f t="shared" ref="G628" si="830">SUM(G629,G636,G643)</f>
        <v>612</v>
      </c>
      <c r="H628" s="25">
        <f t="shared" ref="H628" si="831">SUM(H629,H636,H643)</f>
        <v>612</v>
      </c>
      <c r="I628" s="3">
        <f t="shared" si="774"/>
        <v>5868</v>
      </c>
    </row>
    <row r="629" spans="1:9" x14ac:dyDescent="0.2">
      <c r="A629" s="31" t="s">
        <v>34</v>
      </c>
      <c r="B629" s="58" t="s">
        <v>35</v>
      </c>
      <c r="C629" s="24">
        <f>SUM(C633,C634,C635)</f>
        <v>4032</v>
      </c>
      <c r="D629" s="24">
        <f t="shared" ref="D629:H629" si="832">SUM(D633,D634,D635)</f>
        <v>0</v>
      </c>
      <c r="E629" s="24">
        <f t="shared" si="832"/>
        <v>4032</v>
      </c>
      <c r="F629" s="24">
        <f t="shared" si="832"/>
        <v>612</v>
      </c>
      <c r="G629" s="24">
        <f t="shared" si="832"/>
        <v>612</v>
      </c>
      <c r="H629" s="25">
        <f t="shared" si="832"/>
        <v>612</v>
      </c>
      <c r="I629" s="3">
        <f t="shared" si="774"/>
        <v>5868</v>
      </c>
    </row>
    <row r="630" spans="1:9" hidden="1" x14ac:dyDescent="0.2">
      <c r="A630" s="32" t="s">
        <v>1</v>
      </c>
      <c r="B630" s="59"/>
      <c r="C630" s="24"/>
      <c r="D630" s="24"/>
      <c r="E630" s="24"/>
      <c r="F630" s="24"/>
      <c r="G630" s="24"/>
      <c r="H630" s="25"/>
      <c r="I630" s="3">
        <f t="shared" si="774"/>
        <v>0</v>
      </c>
    </row>
    <row r="631" spans="1:9" x14ac:dyDescent="0.2">
      <c r="A631" s="32" t="s">
        <v>36</v>
      </c>
      <c r="B631" s="59"/>
      <c r="C631" s="24">
        <f>C633+C634+C635-C632</f>
        <v>654</v>
      </c>
      <c r="D631" s="24">
        <f t="shared" ref="D631" si="833">D633+D634+D635-D632</f>
        <v>0</v>
      </c>
      <c r="E631" s="24">
        <f t="shared" ref="E631" si="834">E633+E634+E635-E632</f>
        <v>654</v>
      </c>
      <c r="F631" s="24">
        <f t="shared" ref="F631" si="835">F633+F634+F635-F632</f>
        <v>612</v>
      </c>
      <c r="G631" s="24">
        <f t="shared" ref="G631" si="836">G633+G634+G635-G632</f>
        <v>612</v>
      </c>
      <c r="H631" s="25">
        <f t="shared" ref="H631" si="837">H633+H634+H635-H632</f>
        <v>612</v>
      </c>
      <c r="I631" s="3">
        <f t="shared" si="774"/>
        <v>2490</v>
      </c>
    </row>
    <row r="632" spans="1:9" x14ac:dyDescent="0.2">
      <c r="A632" s="32" t="s">
        <v>37</v>
      </c>
      <c r="B632" s="59"/>
      <c r="C632" s="24">
        <f t="shared" ref="C632:H632" si="838">C679</f>
        <v>3378</v>
      </c>
      <c r="D632" s="24">
        <f t="shared" si="838"/>
        <v>0</v>
      </c>
      <c r="E632" s="24">
        <f t="shared" si="838"/>
        <v>3378</v>
      </c>
      <c r="F632" s="24">
        <f t="shared" si="838"/>
        <v>0</v>
      </c>
      <c r="G632" s="24">
        <f t="shared" si="838"/>
        <v>0</v>
      </c>
      <c r="H632" s="25">
        <f t="shared" si="838"/>
        <v>0</v>
      </c>
      <c r="I632" s="3">
        <f t="shared" si="774"/>
        <v>3378</v>
      </c>
    </row>
    <row r="633" spans="1:9" x14ac:dyDescent="0.2">
      <c r="A633" s="20" t="s">
        <v>38</v>
      </c>
      <c r="B633" s="60" t="s">
        <v>39</v>
      </c>
      <c r="C633" s="21">
        <f t="shared" ref="C633:D633" si="839">C680</f>
        <v>605</v>
      </c>
      <c r="D633" s="21">
        <f t="shared" si="839"/>
        <v>0</v>
      </c>
      <c r="E633" s="21">
        <f t="shared" ref="E633:E635" si="840">C633+D633</f>
        <v>605</v>
      </c>
      <c r="F633" s="21">
        <f t="shared" ref="F633:H633" si="841">F680</f>
        <v>0</v>
      </c>
      <c r="G633" s="21">
        <f t="shared" si="841"/>
        <v>0</v>
      </c>
      <c r="H633" s="22">
        <f t="shared" si="841"/>
        <v>0</v>
      </c>
      <c r="I633" s="3">
        <f t="shared" si="774"/>
        <v>605</v>
      </c>
    </row>
    <row r="634" spans="1:9" x14ac:dyDescent="0.2">
      <c r="A634" s="20" t="s">
        <v>40</v>
      </c>
      <c r="B634" s="60" t="s">
        <v>41</v>
      </c>
      <c r="C634" s="21">
        <f t="shared" ref="C634:D634" si="842">C681</f>
        <v>3427</v>
      </c>
      <c r="D634" s="21">
        <f t="shared" si="842"/>
        <v>0</v>
      </c>
      <c r="E634" s="21">
        <f t="shared" si="840"/>
        <v>3427</v>
      </c>
      <c r="F634" s="21">
        <f t="shared" ref="F634:H634" si="843">F681</f>
        <v>0</v>
      </c>
      <c r="G634" s="21">
        <f t="shared" si="843"/>
        <v>0</v>
      </c>
      <c r="H634" s="22">
        <f t="shared" si="843"/>
        <v>0</v>
      </c>
      <c r="I634" s="3">
        <f t="shared" si="774"/>
        <v>3427</v>
      </c>
    </row>
    <row r="635" spans="1:9" x14ac:dyDescent="0.2">
      <c r="A635" s="20" t="s">
        <v>42</v>
      </c>
      <c r="B635" s="61" t="s">
        <v>43</v>
      </c>
      <c r="C635" s="21">
        <f t="shared" ref="C635:D635" si="844">C682</f>
        <v>0</v>
      </c>
      <c r="D635" s="21">
        <f t="shared" si="844"/>
        <v>0</v>
      </c>
      <c r="E635" s="21">
        <f t="shared" si="840"/>
        <v>0</v>
      </c>
      <c r="F635" s="21">
        <f t="shared" ref="F635:H635" si="845">F682</f>
        <v>612</v>
      </c>
      <c r="G635" s="21">
        <f t="shared" si="845"/>
        <v>612</v>
      </c>
      <c r="H635" s="22">
        <f t="shared" si="845"/>
        <v>612</v>
      </c>
      <c r="I635" s="3">
        <f t="shared" si="774"/>
        <v>1836</v>
      </c>
    </row>
    <row r="636" spans="1:9" hidden="1" x14ac:dyDescent="0.2">
      <c r="A636" s="31" t="s">
        <v>44</v>
      </c>
      <c r="B636" s="62" t="s">
        <v>45</v>
      </c>
      <c r="C636" s="24">
        <f>SUM(C640,C641,C642)</f>
        <v>0</v>
      </c>
      <c r="D636" s="24">
        <f t="shared" ref="D636:H636" si="846">SUM(D640,D641,D642)</f>
        <v>0</v>
      </c>
      <c r="E636" s="24">
        <f t="shared" si="846"/>
        <v>0</v>
      </c>
      <c r="F636" s="24">
        <f t="shared" si="846"/>
        <v>0</v>
      </c>
      <c r="G636" s="24">
        <f t="shared" si="846"/>
        <v>0</v>
      </c>
      <c r="H636" s="25">
        <f t="shared" si="846"/>
        <v>0</v>
      </c>
      <c r="I636" s="3">
        <f t="shared" si="774"/>
        <v>0</v>
      </c>
    </row>
    <row r="637" spans="1:9" hidden="1" x14ac:dyDescent="0.2">
      <c r="A637" s="82" t="s">
        <v>1</v>
      </c>
      <c r="B637" s="62"/>
      <c r="C637" s="24"/>
      <c r="D637" s="24"/>
      <c r="E637" s="24"/>
      <c r="F637" s="24"/>
      <c r="G637" s="24"/>
      <c r="H637" s="25"/>
      <c r="I637" s="3">
        <f t="shared" si="774"/>
        <v>0</v>
      </c>
    </row>
    <row r="638" spans="1:9" hidden="1" x14ac:dyDescent="0.2">
      <c r="A638" s="32" t="s">
        <v>36</v>
      </c>
      <c r="B638" s="59"/>
      <c r="C638" s="24">
        <f>C640+C641+C642-C639</f>
        <v>0</v>
      </c>
      <c r="D638" s="24">
        <f t="shared" ref="D638" si="847">D640+D641+D642-D639</f>
        <v>0</v>
      </c>
      <c r="E638" s="24">
        <f t="shared" ref="E638" si="848">E640+E641+E642-E639</f>
        <v>0</v>
      </c>
      <c r="F638" s="24">
        <f t="shared" ref="F638" si="849">F640+F641+F642-F639</f>
        <v>0</v>
      </c>
      <c r="G638" s="24">
        <f t="shared" ref="G638" si="850">G640+G641+G642-G639</f>
        <v>0</v>
      </c>
      <c r="H638" s="25">
        <f t="shared" ref="H638" si="851">H640+H641+H642-H639</f>
        <v>0</v>
      </c>
      <c r="I638" s="3">
        <f t="shared" si="774"/>
        <v>0</v>
      </c>
    </row>
    <row r="639" spans="1:9" hidden="1" x14ac:dyDescent="0.2">
      <c r="A639" s="32" t="s">
        <v>37</v>
      </c>
      <c r="B639" s="59"/>
      <c r="C639" s="24">
        <f t="shared" ref="C639:H639" si="852">C686</f>
        <v>0</v>
      </c>
      <c r="D639" s="24">
        <f t="shared" si="852"/>
        <v>0</v>
      </c>
      <c r="E639" s="24">
        <f t="shared" si="852"/>
        <v>0</v>
      </c>
      <c r="F639" s="24">
        <f t="shared" si="852"/>
        <v>0</v>
      </c>
      <c r="G639" s="24">
        <f t="shared" si="852"/>
        <v>0</v>
      </c>
      <c r="H639" s="25">
        <f t="shared" si="852"/>
        <v>0</v>
      </c>
      <c r="I639" s="3">
        <f t="shared" si="774"/>
        <v>0</v>
      </c>
    </row>
    <row r="640" spans="1:9" hidden="1" x14ac:dyDescent="0.2">
      <c r="A640" s="20" t="s">
        <v>38</v>
      </c>
      <c r="B640" s="61" t="s">
        <v>46</v>
      </c>
      <c r="C640" s="21">
        <f t="shared" ref="C640:D640" si="853">C687</f>
        <v>0</v>
      </c>
      <c r="D640" s="21">
        <f t="shared" si="853"/>
        <v>0</v>
      </c>
      <c r="E640" s="21">
        <f t="shared" ref="E640:E642" si="854">C640+D640</f>
        <v>0</v>
      </c>
      <c r="F640" s="21">
        <f t="shared" ref="F640:H640" si="855">F687</f>
        <v>0</v>
      </c>
      <c r="G640" s="21">
        <f t="shared" si="855"/>
        <v>0</v>
      </c>
      <c r="H640" s="22">
        <f t="shared" si="855"/>
        <v>0</v>
      </c>
      <c r="I640" s="3">
        <f t="shared" si="774"/>
        <v>0</v>
      </c>
    </row>
    <row r="641" spans="1:9" hidden="1" x14ac:dyDescent="0.2">
      <c r="A641" s="20" t="s">
        <v>40</v>
      </c>
      <c r="B641" s="61" t="s">
        <v>47</v>
      </c>
      <c r="C641" s="21">
        <f t="shared" ref="C641:D641" si="856">C688</f>
        <v>0</v>
      </c>
      <c r="D641" s="21">
        <f t="shared" si="856"/>
        <v>0</v>
      </c>
      <c r="E641" s="21">
        <f t="shared" si="854"/>
        <v>0</v>
      </c>
      <c r="F641" s="21">
        <f t="shared" ref="F641:H641" si="857">F688</f>
        <v>0</v>
      </c>
      <c r="G641" s="21">
        <f t="shared" si="857"/>
        <v>0</v>
      </c>
      <c r="H641" s="22">
        <f t="shared" si="857"/>
        <v>0</v>
      </c>
      <c r="I641" s="3">
        <f t="shared" si="774"/>
        <v>0</v>
      </c>
    </row>
    <row r="642" spans="1:9" hidden="1" x14ac:dyDescent="0.2">
      <c r="A642" s="20" t="s">
        <v>42</v>
      </c>
      <c r="B642" s="61" t="s">
        <v>48</v>
      </c>
      <c r="C642" s="21">
        <f t="shared" ref="C642:D642" si="858">C689</f>
        <v>0</v>
      </c>
      <c r="D642" s="21">
        <f t="shared" si="858"/>
        <v>0</v>
      </c>
      <c r="E642" s="21">
        <f t="shared" si="854"/>
        <v>0</v>
      </c>
      <c r="F642" s="21">
        <f t="shared" ref="F642:H642" si="859">F689</f>
        <v>0</v>
      </c>
      <c r="G642" s="21">
        <f t="shared" si="859"/>
        <v>0</v>
      </c>
      <c r="H642" s="22">
        <f t="shared" si="859"/>
        <v>0</v>
      </c>
      <c r="I642" s="3">
        <f t="shared" si="774"/>
        <v>0</v>
      </c>
    </row>
    <row r="643" spans="1:9" hidden="1" x14ac:dyDescent="0.2">
      <c r="A643" s="31" t="s">
        <v>49</v>
      </c>
      <c r="B643" s="63" t="s">
        <v>50</v>
      </c>
      <c r="C643" s="24">
        <f>SUM(C647,C648,C649)</f>
        <v>0</v>
      </c>
      <c r="D643" s="24">
        <f t="shared" ref="D643:H643" si="860">SUM(D647,D648,D649)</f>
        <v>0</v>
      </c>
      <c r="E643" s="24">
        <f t="shared" si="860"/>
        <v>0</v>
      </c>
      <c r="F643" s="24">
        <f t="shared" si="860"/>
        <v>0</v>
      </c>
      <c r="G643" s="24">
        <f t="shared" si="860"/>
        <v>0</v>
      </c>
      <c r="H643" s="25">
        <f t="shared" si="860"/>
        <v>0</v>
      </c>
      <c r="I643" s="3">
        <f t="shared" si="774"/>
        <v>0</v>
      </c>
    </row>
    <row r="644" spans="1:9" hidden="1" x14ac:dyDescent="0.2">
      <c r="A644" s="82" t="s">
        <v>1</v>
      </c>
      <c r="B644" s="63"/>
      <c r="C644" s="24"/>
      <c r="D644" s="24"/>
      <c r="E644" s="24"/>
      <c r="F644" s="24"/>
      <c r="G644" s="24"/>
      <c r="H644" s="25"/>
      <c r="I644" s="3">
        <f t="shared" si="774"/>
        <v>0</v>
      </c>
    </row>
    <row r="645" spans="1:9" hidden="1" x14ac:dyDescent="0.2">
      <c r="A645" s="32" t="s">
        <v>36</v>
      </c>
      <c r="B645" s="59"/>
      <c r="C645" s="24">
        <f>C647+C648+C649-C646</f>
        <v>0</v>
      </c>
      <c r="D645" s="24">
        <f t="shared" ref="D645" si="861">D647+D648+D649-D646</f>
        <v>0</v>
      </c>
      <c r="E645" s="24">
        <f t="shared" ref="E645" si="862">E647+E648+E649-E646</f>
        <v>0</v>
      </c>
      <c r="F645" s="24">
        <f t="shared" ref="F645" si="863">F647+F648+F649-F646</f>
        <v>0</v>
      </c>
      <c r="G645" s="24">
        <f t="shared" ref="G645" si="864">G647+G648+G649-G646</f>
        <v>0</v>
      </c>
      <c r="H645" s="25">
        <f t="shared" ref="H645" si="865">H647+H648+H649-H646</f>
        <v>0</v>
      </c>
      <c r="I645" s="3">
        <f t="shared" si="774"/>
        <v>0</v>
      </c>
    </row>
    <row r="646" spans="1:9" hidden="1" x14ac:dyDescent="0.2">
      <c r="A646" s="32" t="s">
        <v>37</v>
      </c>
      <c r="B646" s="59"/>
      <c r="C646" s="24">
        <f t="shared" ref="C646:H646" si="866">C693</f>
        <v>0</v>
      </c>
      <c r="D646" s="24">
        <f t="shared" si="866"/>
        <v>0</v>
      </c>
      <c r="E646" s="24">
        <f t="shared" si="866"/>
        <v>0</v>
      </c>
      <c r="F646" s="24">
        <f t="shared" si="866"/>
        <v>0</v>
      </c>
      <c r="G646" s="24">
        <f t="shared" si="866"/>
        <v>0</v>
      </c>
      <c r="H646" s="25">
        <f t="shared" si="866"/>
        <v>0</v>
      </c>
      <c r="I646" s="3">
        <f t="shared" si="774"/>
        <v>0</v>
      </c>
    </row>
    <row r="647" spans="1:9" hidden="1" x14ac:dyDescent="0.2">
      <c r="A647" s="20" t="s">
        <v>38</v>
      </c>
      <c r="B647" s="61" t="s">
        <v>51</v>
      </c>
      <c r="C647" s="21">
        <f t="shared" ref="C647:D647" si="867">C694</f>
        <v>0</v>
      </c>
      <c r="D647" s="21">
        <f t="shared" si="867"/>
        <v>0</v>
      </c>
      <c r="E647" s="21">
        <f t="shared" ref="E647:E649" si="868">C647+D647</f>
        <v>0</v>
      </c>
      <c r="F647" s="21">
        <f t="shared" ref="F647:H647" si="869">F694</f>
        <v>0</v>
      </c>
      <c r="G647" s="21">
        <f t="shared" si="869"/>
        <v>0</v>
      </c>
      <c r="H647" s="22">
        <f t="shared" si="869"/>
        <v>0</v>
      </c>
      <c r="I647" s="3">
        <f t="shared" si="774"/>
        <v>0</v>
      </c>
    </row>
    <row r="648" spans="1:9" hidden="1" x14ac:dyDescent="0.2">
      <c r="A648" s="20" t="s">
        <v>40</v>
      </c>
      <c r="B648" s="61" t="s">
        <v>52</v>
      </c>
      <c r="C648" s="21">
        <f t="shared" ref="C648:D648" si="870">C695</f>
        <v>0</v>
      </c>
      <c r="D648" s="21">
        <f t="shared" si="870"/>
        <v>0</v>
      </c>
      <c r="E648" s="21">
        <f t="shared" si="868"/>
        <v>0</v>
      </c>
      <c r="F648" s="21">
        <f t="shared" ref="F648:H648" si="871">F695</f>
        <v>0</v>
      </c>
      <c r="G648" s="21">
        <f t="shared" si="871"/>
        <v>0</v>
      </c>
      <c r="H648" s="22">
        <f t="shared" si="871"/>
        <v>0</v>
      </c>
      <c r="I648" s="3">
        <f t="shared" si="774"/>
        <v>0</v>
      </c>
    </row>
    <row r="649" spans="1:9" hidden="1" x14ac:dyDescent="0.2">
      <c r="A649" s="20" t="s">
        <v>42</v>
      </c>
      <c r="B649" s="61" t="s">
        <v>53</v>
      </c>
      <c r="C649" s="21">
        <f t="shared" ref="C649:D649" si="872">C696</f>
        <v>0</v>
      </c>
      <c r="D649" s="21">
        <f t="shared" si="872"/>
        <v>0</v>
      </c>
      <c r="E649" s="21">
        <f t="shared" si="868"/>
        <v>0</v>
      </c>
      <c r="F649" s="21">
        <f t="shared" ref="F649:H649" si="873">F696</f>
        <v>0</v>
      </c>
      <c r="G649" s="21">
        <f t="shared" si="873"/>
        <v>0</v>
      </c>
      <c r="H649" s="22">
        <f t="shared" si="873"/>
        <v>0</v>
      </c>
      <c r="I649" s="3">
        <f t="shared" si="774"/>
        <v>0</v>
      </c>
    </row>
    <row r="650" spans="1:9" hidden="1" x14ac:dyDescent="0.2">
      <c r="A650" s="83"/>
      <c r="B650" s="95"/>
      <c r="C650" s="21"/>
      <c r="D650" s="21"/>
      <c r="E650" s="21"/>
      <c r="F650" s="21"/>
      <c r="G650" s="21"/>
      <c r="H650" s="22"/>
      <c r="I650" s="3">
        <f t="shared" si="774"/>
        <v>0</v>
      </c>
    </row>
    <row r="651" spans="1:9" hidden="1" x14ac:dyDescent="0.2">
      <c r="A651" s="26" t="s">
        <v>54</v>
      </c>
      <c r="B651" s="63" t="s">
        <v>55</v>
      </c>
      <c r="C651" s="24">
        <f t="shared" ref="C651:D651" si="874">C698</f>
        <v>0</v>
      </c>
      <c r="D651" s="24">
        <f t="shared" si="874"/>
        <v>0</v>
      </c>
      <c r="E651" s="24">
        <f>C651+D651</f>
        <v>0</v>
      </c>
      <c r="F651" s="24">
        <f t="shared" ref="F651:H651" si="875">F698</f>
        <v>0</v>
      </c>
      <c r="G651" s="24">
        <f t="shared" si="875"/>
        <v>0</v>
      </c>
      <c r="H651" s="25">
        <f t="shared" si="875"/>
        <v>0</v>
      </c>
      <c r="I651" s="3">
        <f t="shared" si="774"/>
        <v>0</v>
      </c>
    </row>
    <row r="652" spans="1:9" hidden="1" x14ac:dyDescent="0.2">
      <c r="A652" s="81"/>
      <c r="B652" s="95"/>
      <c r="C652" s="21"/>
      <c r="D652" s="21"/>
      <c r="E652" s="21"/>
      <c r="F652" s="21"/>
      <c r="G652" s="21"/>
      <c r="H652" s="22"/>
      <c r="I652" s="3">
        <f t="shared" si="774"/>
        <v>0</v>
      </c>
    </row>
    <row r="653" spans="1:9" s="6" customFormat="1" ht="25.5" x14ac:dyDescent="0.2">
      <c r="A653" s="77" t="s">
        <v>71</v>
      </c>
      <c r="B653" s="78"/>
      <c r="C653" s="79">
        <f>C654</f>
        <v>4034</v>
      </c>
      <c r="D653" s="79">
        <f t="shared" ref="D653:H653" si="876">D654</f>
        <v>0</v>
      </c>
      <c r="E653" s="79">
        <f t="shared" si="876"/>
        <v>4034</v>
      </c>
      <c r="F653" s="79">
        <f t="shared" si="876"/>
        <v>612</v>
      </c>
      <c r="G653" s="79">
        <f t="shared" si="876"/>
        <v>612</v>
      </c>
      <c r="H653" s="80">
        <f t="shared" si="876"/>
        <v>612</v>
      </c>
      <c r="I653" s="19">
        <f t="shared" si="774"/>
        <v>5870</v>
      </c>
    </row>
    <row r="654" spans="1:9" s="40" customFormat="1" x14ac:dyDescent="0.2">
      <c r="A654" s="36" t="s">
        <v>61</v>
      </c>
      <c r="B654" s="65"/>
      <c r="C654" s="37">
        <f t="shared" ref="C654:H654" si="877">SUM(C655,C656,C657,C658)</f>
        <v>4034</v>
      </c>
      <c r="D654" s="37">
        <f t="shared" si="877"/>
        <v>0</v>
      </c>
      <c r="E654" s="37">
        <f t="shared" si="877"/>
        <v>4034</v>
      </c>
      <c r="F654" s="37">
        <f t="shared" si="877"/>
        <v>612</v>
      </c>
      <c r="G654" s="37">
        <f t="shared" si="877"/>
        <v>612</v>
      </c>
      <c r="H654" s="38">
        <f t="shared" si="877"/>
        <v>612</v>
      </c>
      <c r="I654" s="39">
        <f t="shared" ref="I654:I717" si="878">SUM(E654:H654)</f>
        <v>5870</v>
      </c>
    </row>
    <row r="655" spans="1:9" x14ac:dyDescent="0.2">
      <c r="A655" s="20" t="s">
        <v>6</v>
      </c>
      <c r="B655" s="48"/>
      <c r="C655" s="21">
        <f>4034-ROUND(0.85*1552,)</f>
        <v>2715</v>
      </c>
      <c r="D655" s="21"/>
      <c r="E655" s="21">
        <f>SUM(C655,D655)</f>
        <v>2715</v>
      </c>
      <c r="F655" s="21">
        <v>612</v>
      </c>
      <c r="G655" s="21">
        <v>612</v>
      </c>
      <c r="H655" s="22">
        <v>612</v>
      </c>
      <c r="I655" s="3">
        <f t="shared" si="878"/>
        <v>4551</v>
      </c>
    </row>
    <row r="656" spans="1:9" hidden="1" x14ac:dyDescent="0.2">
      <c r="A656" s="20" t="s">
        <v>7</v>
      </c>
      <c r="B656" s="94"/>
      <c r="C656" s="21"/>
      <c r="D656" s="21"/>
      <c r="E656" s="21">
        <f t="shared" ref="E656:E657" si="879">SUM(C656,D656)</f>
        <v>0</v>
      </c>
      <c r="F656" s="21"/>
      <c r="G656" s="21"/>
      <c r="H656" s="22"/>
      <c r="I656" s="3">
        <f t="shared" si="878"/>
        <v>0</v>
      </c>
    </row>
    <row r="657" spans="1:9" ht="38.25" hidden="1" x14ac:dyDescent="0.2">
      <c r="A657" s="20" t="s">
        <v>8</v>
      </c>
      <c r="B657" s="48">
        <v>420269</v>
      </c>
      <c r="C657" s="21"/>
      <c r="D657" s="21"/>
      <c r="E657" s="21">
        <f t="shared" si="879"/>
        <v>0</v>
      </c>
      <c r="F657" s="21"/>
      <c r="G657" s="21"/>
      <c r="H657" s="22"/>
      <c r="I657" s="3">
        <f t="shared" si="878"/>
        <v>0</v>
      </c>
    </row>
    <row r="658" spans="1:9" ht="25.5" x14ac:dyDescent="0.2">
      <c r="A658" s="23" t="s">
        <v>9</v>
      </c>
      <c r="B658" s="49" t="s">
        <v>10</v>
      </c>
      <c r="C658" s="24">
        <f>SUM(C659,C663,C667)</f>
        <v>1319</v>
      </c>
      <c r="D658" s="24">
        <f t="shared" ref="D658" si="880">SUM(D659,D663,D667)</f>
        <v>0</v>
      </c>
      <c r="E658" s="24">
        <f t="shared" ref="E658" si="881">SUM(E659,E663,E667)</f>
        <v>1319</v>
      </c>
      <c r="F658" s="24">
        <f t="shared" ref="F658" si="882">SUM(F659,F663,F667)</f>
        <v>0</v>
      </c>
      <c r="G658" s="24">
        <f t="shared" ref="G658" si="883">SUM(G659,G663,G667)</f>
        <v>0</v>
      </c>
      <c r="H658" s="25">
        <f t="shared" ref="H658" si="884">SUM(H659,H663,H667)</f>
        <v>0</v>
      </c>
      <c r="I658" s="3">
        <f t="shared" si="878"/>
        <v>1319</v>
      </c>
    </row>
    <row r="659" spans="1:9" x14ac:dyDescent="0.2">
      <c r="A659" s="26" t="s">
        <v>11</v>
      </c>
      <c r="B659" s="50" t="s">
        <v>12</v>
      </c>
      <c r="C659" s="24">
        <f>SUM(C660:C662)</f>
        <v>1319</v>
      </c>
      <c r="D659" s="24">
        <f t="shared" ref="D659" si="885">SUM(D660:D662)</f>
        <v>0</v>
      </c>
      <c r="E659" s="24">
        <f t="shared" ref="E659" si="886">SUM(E660:E662)</f>
        <v>1319</v>
      </c>
      <c r="F659" s="24">
        <f t="shared" ref="F659" si="887">SUM(F660:F662)</f>
        <v>0</v>
      </c>
      <c r="G659" s="24">
        <f t="shared" ref="G659" si="888">SUM(G660:G662)</f>
        <v>0</v>
      </c>
      <c r="H659" s="25">
        <f t="shared" ref="H659" si="889">SUM(H660:H662)</f>
        <v>0</v>
      </c>
      <c r="I659" s="3">
        <f t="shared" si="878"/>
        <v>1319</v>
      </c>
    </row>
    <row r="660" spans="1:9" x14ac:dyDescent="0.2">
      <c r="A660" s="27" t="s">
        <v>13</v>
      </c>
      <c r="B660" s="51" t="s">
        <v>14</v>
      </c>
      <c r="C660" s="21">
        <f>ROUND(0.85*1552,)</f>
        <v>1319</v>
      </c>
      <c r="D660" s="21"/>
      <c r="E660" s="21">
        <f t="shared" ref="E660:E662" si="890">SUM(C660,D660)</f>
        <v>1319</v>
      </c>
      <c r="F660" s="21"/>
      <c r="G660" s="21"/>
      <c r="H660" s="22"/>
      <c r="I660" s="3">
        <f t="shared" si="878"/>
        <v>1319</v>
      </c>
    </row>
    <row r="661" spans="1:9" hidden="1" x14ac:dyDescent="0.2">
      <c r="A661" s="27" t="s">
        <v>15</v>
      </c>
      <c r="B661" s="52" t="s">
        <v>16</v>
      </c>
      <c r="C661" s="21"/>
      <c r="D661" s="21"/>
      <c r="E661" s="21">
        <f t="shared" si="890"/>
        <v>0</v>
      </c>
      <c r="F661" s="21"/>
      <c r="G661" s="21"/>
      <c r="H661" s="22"/>
      <c r="I661" s="3">
        <f t="shared" si="878"/>
        <v>0</v>
      </c>
    </row>
    <row r="662" spans="1:9" hidden="1" x14ac:dyDescent="0.2">
      <c r="A662" s="27" t="s">
        <v>17</v>
      </c>
      <c r="B662" s="52" t="s">
        <v>18</v>
      </c>
      <c r="C662" s="21"/>
      <c r="D662" s="21"/>
      <c r="E662" s="21">
        <f t="shared" si="890"/>
        <v>0</v>
      </c>
      <c r="F662" s="21"/>
      <c r="G662" s="21"/>
      <c r="H662" s="22"/>
      <c r="I662" s="3">
        <f t="shared" si="878"/>
        <v>0</v>
      </c>
    </row>
    <row r="663" spans="1:9" hidden="1" x14ac:dyDescent="0.2">
      <c r="A663" s="26" t="s">
        <v>19</v>
      </c>
      <c r="B663" s="53" t="s">
        <v>20</v>
      </c>
      <c r="C663" s="24">
        <f>SUM(C664:C666)</f>
        <v>0</v>
      </c>
      <c r="D663" s="24">
        <f t="shared" ref="D663" si="891">SUM(D664:D666)</f>
        <v>0</v>
      </c>
      <c r="E663" s="24">
        <f t="shared" ref="E663" si="892">SUM(E664:E666)</f>
        <v>0</v>
      </c>
      <c r="F663" s="24">
        <f t="shared" ref="F663" si="893">SUM(F664:F666)</f>
        <v>0</v>
      </c>
      <c r="G663" s="24">
        <f t="shared" ref="G663" si="894">SUM(G664:G666)</f>
        <v>0</v>
      </c>
      <c r="H663" s="25">
        <f t="shared" ref="H663" si="895">SUM(H664:H666)</f>
        <v>0</v>
      </c>
      <c r="I663" s="3">
        <f t="shared" si="878"/>
        <v>0</v>
      </c>
    </row>
    <row r="664" spans="1:9" hidden="1" x14ac:dyDescent="0.2">
      <c r="A664" s="27" t="s">
        <v>13</v>
      </c>
      <c r="B664" s="52" t="s">
        <v>21</v>
      </c>
      <c r="C664" s="21"/>
      <c r="D664" s="21"/>
      <c r="E664" s="21">
        <f t="shared" ref="E664:E666" si="896">SUM(C664,D664)</f>
        <v>0</v>
      </c>
      <c r="F664" s="21"/>
      <c r="G664" s="21"/>
      <c r="H664" s="22"/>
      <c r="I664" s="3">
        <f t="shared" si="878"/>
        <v>0</v>
      </c>
    </row>
    <row r="665" spans="1:9" hidden="1" x14ac:dyDescent="0.2">
      <c r="A665" s="27" t="s">
        <v>15</v>
      </c>
      <c r="B665" s="52" t="s">
        <v>22</v>
      </c>
      <c r="C665" s="21"/>
      <c r="D665" s="21"/>
      <c r="E665" s="21">
        <f t="shared" si="896"/>
        <v>0</v>
      </c>
      <c r="F665" s="21"/>
      <c r="G665" s="21"/>
      <c r="H665" s="22"/>
      <c r="I665" s="3">
        <f t="shared" si="878"/>
        <v>0</v>
      </c>
    </row>
    <row r="666" spans="1:9" hidden="1" x14ac:dyDescent="0.2">
      <c r="A666" s="27" t="s">
        <v>17</v>
      </c>
      <c r="B666" s="52" t="s">
        <v>23</v>
      </c>
      <c r="C666" s="21"/>
      <c r="D666" s="21"/>
      <c r="E666" s="21">
        <f t="shared" si="896"/>
        <v>0</v>
      </c>
      <c r="F666" s="21"/>
      <c r="G666" s="21"/>
      <c r="H666" s="22"/>
      <c r="I666" s="3">
        <f t="shared" si="878"/>
        <v>0</v>
      </c>
    </row>
    <row r="667" spans="1:9" hidden="1" x14ac:dyDescent="0.2">
      <c r="A667" s="26" t="s">
        <v>24</v>
      </c>
      <c r="B667" s="53" t="s">
        <v>25</v>
      </c>
      <c r="C667" s="24">
        <f>SUM(C668:C670)</f>
        <v>0</v>
      </c>
      <c r="D667" s="24">
        <f t="shared" ref="D667" si="897">SUM(D668:D670)</f>
        <v>0</v>
      </c>
      <c r="E667" s="24">
        <f t="shared" ref="E667" si="898">SUM(E668:E670)</f>
        <v>0</v>
      </c>
      <c r="F667" s="24">
        <f t="shared" ref="F667" si="899">SUM(F668:F670)</f>
        <v>0</v>
      </c>
      <c r="G667" s="24">
        <f t="shared" ref="G667" si="900">SUM(G668:G670)</f>
        <v>0</v>
      </c>
      <c r="H667" s="25">
        <f t="shared" ref="H667" si="901">SUM(H668:H670)</f>
        <v>0</v>
      </c>
      <c r="I667" s="3">
        <f t="shared" si="878"/>
        <v>0</v>
      </c>
    </row>
    <row r="668" spans="1:9" hidden="1" x14ac:dyDescent="0.2">
      <c r="A668" s="27" t="s">
        <v>13</v>
      </c>
      <c r="B668" s="52" t="s">
        <v>26</v>
      </c>
      <c r="C668" s="21"/>
      <c r="D668" s="21"/>
      <c r="E668" s="21">
        <f t="shared" ref="E668:E670" si="902">SUM(C668,D668)</f>
        <v>0</v>
      </c>
      <c r="F668" s="21"/>
      <c r="G668" s="21"/>
      <c r="H668" s="22"/>
      <c r="I668" s="3">
        <f t="shared" si="878"/>
        <v>0</v>
      </c>
    </row>
    <row r="669" spans="1:9" hidden="1" x14ac:dyDescent="0.2">
      <c r="A669" s="27" t="s">
        <v>15</v>
      </c>
      <c r="B669" s="52" t="s">
        <v>27</v>
      </c>
      <c r="C669" s="21"/>
      <c r="D669" s="21"/>
      <c r="E669" s="21">
        <f t="shared" si="902"/>
        <v>0</v>
      </c>
      <c r="F669" s="21"/>
      <c r="G669" s="21"/>
      <c r="H669" s="22"/>
      <c r="I669" s="3">
        <f t="shared" si="878"/>
        <v>0</v>
      </c>
    </row>
    <row r="670" spans="1:9" hidden="1" x14ac:dyDescent="0.2">
      <c r="A670" s="27" t="s">
        <v>17</v>
      </c>
      <c r="B670" s="52" t="s">
        <v>28</v>
      </c>
      <c r="C670" s="21"/>
      <c r="D670" s="21"/>
      <c r="E670" s="21">
        <f t="shared" si="902"/>
        <v>0</v>
      </c>
      <c r="F670" s="21"/>
      <c r="G670" s="21"/>
      <c r="H670" s="22"/>
      <c r="I670" s="3">
        <f t="shared" si="878"/>
        <v>0</v>
      </c>
    </row>
    <row r="671" spans="1:9" s="40" customFormat="1" x14ac:dyDescent="0.2">
      <c r="A671" s="36" t="s">
        <v>80</v>
      </c>
      <c r="B671" s="65"/>
      <c r="C671" s="37">
        <f>SUM(C672,C675,C698)</f>
        <v>4034</v>
      </c>
      <c r="D671" s="37">
        <f t="shared" ref="D671" si="903">SUM(D672,D675,D698)</f>
        <v>0</v>
      </c>
      <c r="E671" s="37">
        <f t="shared" ref="E671" si="904">SUM(E672,E675,E698)</f>
        <v>4034</v>
      </c>
      <c r="F671" s="37">
        <f t="shared" ref="F671" si="905">SUM(F672,F675,F698)</f>
        <v>612</v>
      </c>
      <c r="G671" s="37">
        <f t="shared" ref="G671" si="906">SUM(G672,G675,G698)</f>
        <v>612</v>
      </c>
      <c r="H671" s="38">
        <f t="shared" ref="H671" si="907">SUM(H672,H675,H698)</f>
        <v>612</v>
      </c>
      <c r="I671" s="39">
        <f t="shared" si="878"/>
        <v>5870</v>
      </c>
    </row>
    <row r="672" spans="1:9" x14ac:dyDescent="0.2">
      <c r="A672" s="31" t="s">
        <v>30</v>
      </c>
      <c r="B672" s="55">
        <v>20</v>
      </c>
      <c r="C672" s="24">
        <f>SUM(C673)</f>
        <v>2</v>
      </c>
      <c r="D672" s="24">
        <f t="shared" ref="D672" si="908">SUM(D673)</f>
        <v>0</v>
      </c>
      <c r="E672" s="24">
        <f t="shared" ref="E672" si="909">SUM(E673)</f>
        <v>2</v>
      </c>
      <c r="F672" s="24">
        <f t="shared" ref="F672" si="910">SUM(F673)</f>
        <v>0</v>
      </c>
      <c r="G672" s="24">
        <f t="shared" ref="G672" si="911">SUM(G673)</f>
        <v>0</v>
      </c>
      <c r="H672" s="25">
        <f t="shared" ref="H672" si="912">SUM(H673)</f>
        <v>0</v>
      </c>
      <c r="I672" s="3">
        <f t="shared" si="878"/>
        <v>2</v>
      </c>
    </row>
    <row r="673" spans="1:11" x14ac:dyDescent="0.2">
      <c r="A673" s="27" t="s">
        <v>31</v>
      </c>
      <c r="B673" s="56" t="s">
        <v>32</v>
      </c>
      <c r="C673" s="21">
        <v>2</v>
      </c>
      <c r="D673" s="21"/>
      <c r="E673" s="21">
        <f>C673+D673</f>
        <v>2</v>
      </c>
      <c r="F673" s="21"/>
      <c r="G673" s="21"/>
      <c r="H673" s="22"/>
      <c r="I673" s="3">
        <f t="shared" si="878"/>
        <v>2</v>
      </c>
    </row>
    <row r="674" spans="1:11" hidden="1" x14ac:dyDescent="0.2">
      <c r="A674" s="27"/>
      <c r="B674" s="51"/>
      <c r="C674" s="21"/>
      <c r="D674" s="21"/>
      <c r="E674" s="21"/>
      <c r="F674" s="21"/>
      <c r="G674" s="21"/>
      <c r="H674" s="22"/>
      <c r="I674" s="3">
        <f t="shared" si="878"/>
        <v>0</v>
      </c>
    </row>
    <row r="675" spans="1:11" ht="25.5" x14ac:dyDescent="0.2">
      <c r="A675" s="31" t="s">
        <v>33</v>
      </c>
      <c r="B675" s="57">
        <v>58</v>
      </c>
      <c r="C675" s="24">
        <f>SUM(C676,C683,C690)</f>
        <v>4032</v>
      </c>
      <c r="D675" s="24">
        <f t="shared" ref="D675" si="913">SUM(D676,D683,D690)</f>
        <v>0</v>
      </c>
      <c r="E675" s="24">
        <f t="shared" ref="E675" si="914">SUM(E676,E683,E690)</f>
        <v>4032</v>
      </c>
      <c r="F675" s="24">
        <f t="shared" ref="F675" si="915">SUM(F676,F683,F690)</f>
        <v>612</v>
      </c>
      <c r="G675" s="24">
        <f t="shared" ref="G675" si="916">SUM(G676,G683,G690)</f>
        <v>612</v>
      </c>
      <c r="H675" s="25">
        <f t="shared" ref="H675" si="917">SUM(H676,H683,H690)</f>
        <v>612</v>
      </c>
      <c r="I675" s="3">
        <f t="shared" si="878"/>
        <v>5868</v>
      </c>
    </row>
    <row r="676" spans="1:11" x14ac:dyDescent="0.2">
      <c r="A676" s="31" t="s">
        <v>34</v>
      </c>
      <c r="B676" s="58" t="s">
        <v>35</v>
      </c>
      <c r="C676" s="24">
        <f>SUM(C680,C681,C682)</f>
        <v>4032</v>
      </c>
      <c r="D676" s="24">
        <f t="shared" ref="D676:H676" si="918">SUM(D680,D681,D682)</f>
        <v>0</v>
      </c>
      <c r="E676" s="24">
        <f t="shared" si="918"/>
        <v>4032</v>
      </c>
      <c r="F676" s="24">
        <f t="shared" si="918"/>
        <v>612</v>
      </c>
      <c r="G676" s="24">
        <f t="shared" si="918"/>
        <v>612</v>
      </c>
      <c r="H676" s="25">
        <f t="shared" si="918"/>
        <v>612</v>
      </c>
      <c r="I676" s="3">
        <f t="shared" si="878"/>
        <v>5868</v>
      </c>
    </row>
    <row r="677" spans="1:11" hidden="1" x14ac:dyDescent="0.2">
      <c r="A677" s="32" t="s">
        <v>1</v>
      </c>
      <c r="B677" s="59"/>
      <c r="C677" s="24"/>
      <c r="D677" s="24"/>
      <c r="E677" s="24"/>
      <c r="F677" s="24"/>
      <c r="G677" s="24"/>
      <c r="H677" s="25"/>
      <c r="I677" s="3">
        <f t="shared" si="878"/>
        <v>0</v>
      </c>
    </row>
    <row r="678" spans="1:11" x14ac:dyDescent="0.2">
      <c r="A678" s="32" t="s">
        <v>36</v>
      </c>
      <c r="B678" s="59"/>
      <c r="C678" s="24">
        <f>C680+C681+C682-C679</f>
        <v>654</v>
      </c>
      <c r="D678" s="24">
        <f t="shared" ref="D678" si="919">D680+D681+D682-D679</f>
        <v>0</v>
      </c>
      <c r="E678" s="24">
        <f t="shared" ref="E678" si="920">E680+E681+E682-E679</f>
        <v>654</v>
      </c>
      <c r="F678" s="24">
        <f t="shared" ref="F678" si="921">F680+F681+F682-F679</f>
        <v>612</v>
      </c>
      <c r="G678" s="24">
        <f t="shared" ref="G678" si="922">G680+G681+G682-G679</f>
        <v>612</v>
      </c>
      <c r="H678" s="25">
        <f t="shared" ref="H678" si="923">H680+H681+H682-H679</f>
        <v>612</v>
      </c>
      <c r="I678" s="3">
        <f t="shared" si="878"/>
        <v>2490</v>
      </c>
    </row>
    <row r="679" spans="1:11" x14ac:dyDescent="0.2">
      <c r="A679" s="32" t="s">
        <v>37</v>
      </c>
      <c r="B679" s="59"/>
      <c r="C679" s="24">
        <v>3378</v>
      </c>
      <c r="D679" s="24"/>
      <c r="E679" s="24">
        <f t="shared" ref="E679" si="924">C679+D679</f>
        <v>3378</v>
      </c>
      <c r="F679" s="24"/>
      <c r="G679" s="24"/>
      <c r="H679" s="25"/>
      <c r="I679" s="3">
        <f t="shared" si="878"/>
        <v>3378</v>
      </c>
    </row>
    <row r="680" spans="1:11" x14ac:dyDescent="0.2">
      <c r="A680" s="20" t="s">
        <v>38</v>
      </c>
      <c r="B680" s="60" t="s">
        <v>39</v>
      </c>
      <c r="C680" s="21">
        <f>ROUND(4032*(J680+K680),)</f>
        <v>605</v>
      </c>
      <c r="D680" s="21"/>
      <c r="E680" s="21">
        <f t="shared" ref="E680:E682" si="925">C680+D680</f>
        <v>605</v>
      </c>
      <c r="F680" s="21"/>
      <c r="G680" s="21"/>
      <c r="H680" s="22"/>
      <c r="I680" s="3">
        <f t="shared" si="878"/>
        <v>605</v>
      </c>
      <c r="J680" s="2">
        <v>0.02</v>
      </c>
      <c r="K680" s="2">
        <v>0.13</v>
      </c>
    </row>
    <row r="681" spans="1:11" x14ac:dyDescent="0.2">
      <c r="A681" s="20" t="s">
        <v>40</v>
      </c>
      <c r="B681" s="60" t="s">
        <v>41</v>
      </c>
      <c r="C681" s="21">
        <f>ROUND(4032*(J681+K681),)</f>
        <v>3427</v>
      </c>
      <c r="D681" s="21"/>
      <c r="E681" s="21">
        <f t="shared" si="925"/>
        <v>3427</v>
      </c>
      <c r="F681" s="21"/>
      <c r="G681" s="21"/>
      <c r="H681" s="22"/>
      <c r="I681" s="3">
        <f t="shared" si="878"/>
        <v>3427</v>
      </c>
      <c r="J681" s="2">
        <v>0.85</v>
      </c>
    </row>
    <row r="682" spans="1:11" x14ac:dyDescent="0.2">
      <c r="A682" s="20" t="s">
        <v>42</v>
      </c>
      <c r="B682" s="61" t="s">
        <v>43</v>
      </c>
      <c r="C682" s="21"/>
      <c r="D682" s="21"/>
      <c r="E682" s="21">
        <f t="shared" si="925"/>
        <v>0</v>
      </c>
      <c r="F682" s="21">
        <v>612</v>
      </c>
      <c r="G682" s="21">
        <v>612</v>
      </c>
      <c r="H682" s="22">
        <v>612</v>
      </c>
      <c r="I682" s="3">
        <f t="shared" si="878"/>
        <v>1836</v>
      </c>
    </row>
    <row r="683" spans="1:11" hidden="1" x14ac:dyDescent="0.2">
      <c r="A683" s="31" t="s">
        <v>44</v>
      </c>
      <c r="B683" s="62" t="s">
        <v>45</v>
      </c>
      <c r="C683" s="24">
        <f>SUM(C687,C688,C689)</f>
        <v>0</v>
      </c>
      <c r="D683" s="24">
        <f t="shared" ref="D683:H683" si="926">SUM(D687,D688,D689)</f>
        <v>0</v>
      </c>
      <c r="E683" s="24">
        <f t="shared" si="926"/>
        <v>0</v>
      </c>
      <c r="F683" s="24">
        <f t="shared" si="926"/>
        <v>0</v>
      </c>
      <c r="G683" s="24">
        <f t="shared" si="926"/>
        <v>0</v>
      </c>
      <c r="H683" s="25">
        <f t="shared" si="926"/>
        <v>0</v>
      </c>
      <c r="I683" s="3">
        <f t="shared" si="878"/>
        <v>0</v>
      </c>
    </row>
    <row r="684" spans="1:11" hidden="1" x14ac:dyDescent="0.2">
      <c r="A684" s="82" t="s">
        <v>1</v>
      </c>
      <c r="B684" s="62"/>
      <c r="C684" s="24"/>
      <c r="D684" s="24"/>
      <c r="E684" s="24"/>
      <c r="F684" s="24"/>
      <c r="G684" s="24"/>
      <c r="H684" s="25"/>
      <c r="I684" s="3">
        <f t="shared" si="878"/>
        <v>0</v>
      </c>
    </row>
    <row r="685" spans="1:11" hidden="1" x14ac:dyDescent="0.2">
      <c r="A685" s="32" t="s">
        <v>36</v>
      </c>
      <c r="B685" s="59"/>
      <c r="C685" s="24">
        <f>C687+C688+C689-C686</f>
        <v>0</v>
      </c>
      <c r="D685" s="24">
        <f t="shared" ref="D685" si="927">D687+D688+D689-D686</f>
        <v>0</v>
      </c>
      <c r="E685" s="24">
        <f t="shared" ref="E685" si="928">E687+E688+E689-E686</f>
        <v>0</v>
      </c>
      <c r="F685" s="24">
        <f t="shared" ref="F685" si="929">F687+F688+F689-F686</f>
        <v>0</v>
      </c>
      <c r="G685" s="24">
        <f t="shared" ref="G685" si="930">G687+G688+G689-G686</f>
        <v>0</v>
      </c>
      <c r="H685" s="25">
        <f t="shared" ref="H685" si="931">H687+H688+H689-H686</f>
        <v>0</v>
      </c>
      <c r="I685" s="3">
        <f t="shared" si="878"/>
        <v>0</v>
      </c>
    </row>
    <row r="686" spans="1:11" hidden="1" x14ac:dyDescent="0.2">
      <c r="A686" s="32" t="s">
        <v>37</v>
      </c>
      <c r="B686" s="59"/>
      <c r="C686" s="24"/>
      <c r="D686" s="24"/>
      <c r="E686" s="24">
        <f t="shared" ref="E686" si="932">C686+D686</f>
        <v>0</v>
      </c>
      <c r="F686" s="24"/>
      <c r="G686" s="24"/>
      <c r="H686" s="25"/>
      <c r="I686" s="3">
        <f t="shared" si="878"/>
        <v>0</v>
      </c>
    </row>
    <row r="687" spans="1:11" hidden="1" x14ac:dyDescent="0.2">
      <c r="A687" s="20" t="s">
        <v>38</v>
      </c>
      <c r="B687" s="61" t="s">
        <v>46</v>
      </c>
      <c r="C687" s="21"/>
      <c r="D687" s="21"/>
      <c r="E687" s="21">
        <f t="shared" ref="E687:E689" si="933">C687+D687</f>
        <v>0</v>
      </c>
      <c r="F687" s="21"/>
      <c r="G687" s="21"/>
      <c r="H687" s="22"/>
      <c r="I687" s="3">
        <f t="shared" si="878"/>
        <v>0</v>
      </c>
    </row>
    <row r="688" spans="1:11" hidden="1" x14ac:dyDescent="0.2">
      <c r="A688" s="20" t="s">
        <v>40</v>
      </c>
      <c r="B688" s="61" t="s">
        <v>47</v>
      </c>
      <c r="C688" s="21"/>
      <c r="D688" s="21"/>
      <c r="E688" s="21">
        <f t="shared" si="933"/>
        <v>0</v>
      </c>
      <c r="F688" s="21"/>
      <c r="G688" s="21"/>
      <c r="H688" s="22"/>
      <c r="I688" s="3">
        <f t="shared" si="878"/>
        <v>0</v>
      </c>
    </row>
    <row r="689" spans="1:9" hidden="1" x14ac:dyDescent="0.2">
      <c r="A689" s="20" t="s">
        <v>42</v>
      </c>
      <c r="B689" s="61" t="s">
        <v>48</v>
      </c>
      <c r="C689" s="21"/>
      <c r="D689" s="21"/>
      <c r="E689" s="21">
        <f t="shared" si="933"/>
        <v>0</v>
      </c>
      <c r="F689" s="21"/>
      <c r="G689" s="21"/>
      <c r="H689" s="22"/>
      <c r="I689" s="3">
        <f t="shared" si="878"/>
        <v>0</v>
      </c>
    </row>
    <row r="690" spans="1:9" hidden="1" x14ac:dyDescent="0.2">
      <c r="A690" s="31" t="s">
        <v>49</v>
      </c>
      <c r="B690" s="63" t="s">
        <v>50</v>
      </c>
      <c r="C690" s="24">
        <f>SUM(C694,C695,C696)</f>
        <v>0</v>
      </c>
      <c r="D690" s="24">
        <f t="shared" ref="D690:H690" si="934">SUM(D694,D695,D696)</f>
        <v>0</v>
      </c>
      <c r="E690" s="24">
        <f t="shared" si="934"/>
        <v>0</v>
      </c>
      <c r="F690" s="24">
        <f t="shared" si="934"/>
        <v>0</v>
      </c>
      <c r="G690" s="24">
        <f t="shared" si="934"/>
        <v>0</v>
      </c>
      <c r="H690" s="25">
        <f t="shared" si="934"/>
        <v>0</v>
      </c>
      <c r="I690" s="3">
        <f t="shared" si="878"/>
        <v>0</v>
      </c>
    </row>
    <row r="691" spans="1:9" hidden="1" x14ac:dyDescent="0.2">
      <c r="A691" s="82" t="s">
        <v>1</v>
      </c>
      <c r="B691" s="63"/>
      <c r="C691" s="24"/>
      <c r="D691" s="24"/>
      <c r="E691" s="24"/>
      <c r="F691" s="24"/>
      <c r="G691" s="24"/>
      <c r="H691" s="25"/>
      <c r="I691" s="3">
        <f t="shared" si="878"/>
        <v>0</v>
      </c>
    </row>
    <row r="692" spans="1:9" hidden="1" x14ac:dyDescent="0.2">
      <c r="A692" s="32" t="s">
        <v>36</v>
      </c>
      <c r="B692" s="59"/>
      <c r="C692" s="24">
        <f>C694+C695+C696-C693</f>
        <v>0</v>
      </c>
      <c r="D692" s="24">
        <f t="shared" ref="D692" si="935">D694+D695+D696-D693</f>
        <v>0</v>
      </c>
      <c r="E692" s="24">
        <f t="shared" ref="E692" si="936">E694+E695+E696-E693</f>
        <v>0</v>
      </c>
      <c r="F692" s="24">
        <f t="shared" ref="F692" si="937">F694+F695+F696-F693</f>
        <v>0</v>
      </c>
      <c r="G692" s="24">
        <f t="shared" ref="G692" si="938">G694+G695+G696-G693</f>
        <v>0</v>
      </c>
      <c r="H692" s="25">
        <f t="shared" ref="H692" si="939">H694+H695+H696-H693</f>
        <v>0</v>
      </c>
      <c r="I692" s="3">
        <f t="shared" si="878"/>
        <v>0</v>
      </c>
    </row>
    <row r="693" spans="1:9" hidden="1" x14ac:dyDescent="0.2">
      <c r="A693" s="32" t="s">
        <v>37</v>
      </c>
      <c r="B693" s="59"/>
      <c r="C693" s="24"/>
      <c r="D693" s="24"/>
      <c r="E693" s="24">
        <f t="shared" ref="E693:E696" si="940">C693+D693</f>
        <v>0</v>
      </c>
      <c r="F693" s="24"/>
      <c r="G693" s="24"/>
      <c r="H693" s="25"/>
      <c r="I693" s="3">
        <f t="shared" si="878"/>
        <v>0</v>
      </c>
    </row>
    <row r="694" spans="1:9" hidden="1" x14ac:dyDescent="0.2">
      <c r="A694" s="20" t="s">
        <v>38</v>
      </c>
      <c r="B694" s="61" t="s">
        <v>51</v>
      </c>
      <c r="C694" s="21"/>
      <c r="D694" s="21"/>
      <c r="E694" s="21">
        <f t="shared" si="940"/>
        <v>0</v>
      </c>
      <c r="F694" s="21"/>
      <c r="G694" s="21"/>
      <c r="H694" s="22"/>
      <c r="I694" s="3">
        <f t="shared" si="878"/>
        <v>0</v>
      </c>
    </row>
    <row r="695" spans="1:9" hidden="1" x14ac:dyDescent="0.2">
      <c r="A695" s="20" t="s">
        <v>40</v>
      </c>
      <c r="B695" s="61" t="s">
        <v>52</v>
      </c>
      <c r="C695" s="21"/>
      <c r="D695" s="21"/>
      <c r="E695" s="21">
        <f t="shared" si="940"/>
        <v>0</v>
      </c>
      <c r="F695" s="21"/>
      <c r="G695" s="21"/>
      <c r="H695" s="22"/>
      <c r="I695" s="3">
        <f t="shared" si="878"/>
        <v>0</v>
      </c>
    </row>
    <row r="696" spans="1:9" hidden="1" x14ac:dyDescent="0.2">
      <c r="A696" s="20" t="s">
        <v>42</v>
      </c>
      <c r="B696" s="61" t="s">
        <v>53</v>
      </c>
      <c r="C696" s="21"/>
      <c r="D696" s="21"/>
      <c r="E696" s="21">
        <f t="shared" si="940"/>
        <v>0</v>
      </c>
      <c r="F696" s="21"/>
      <c r="G696" s="21"/>
      <c r="H696" s="22"/>
      <c r="I696" s="3">
        <f t="shared" si="878"/>
        <v>0</v>
      </c>
    </row>
    <row r="697" spans="1:9" hidden="1" x14ac:dyDescent="0.2">
      <c r="A697" s="83"/>
      <c r="B697" s="95"/>
      <c r="C697" s="21"/>
      <c r="D697" s="21"/>
      <c r="E697" s="21"/>
      <c r="F697" s="21"/>
      <c r="G697" s="21"/>
      <c r="H697" s="22"/>
      <c r="I697" s="3">
        <f t="shared" si="878"/>
        <v>0</v>
      </c>
    </row>
    <row r="698" spans="1:9" hidden="1" x14ac:dyDescent="0.2">
      <c r="A698" s="26" t="s">
        <v>54</v>
      </c>
      <c r="B698" s="63" t="s">
        <v>55</v>
      </c>
      <c r="C698" s="24"/>
      <c r="D698" s="24"/>
      <c r="E698" s="24">
        <f>C698+D698</f>
        <v>0</v>
      </c>
      <c r="F698" s="24"/>
      <c r="G698" s="24"/>
      <c r="H698" s="25"/>
      <c r="I698" s="3">
        <f t="shared" si="878"/>
        <v>0</v>
      </c>
    </row>
    <row r="699" spans="1:9" hidden="1" x14ac:dyDescent="0.2">
      <c r="A699" s="83"/>
      <c r="B699" s="95"/>
      <c r="C699" s="21"/>
      <c r="D699" s="21"/>
      <c r="E699" s="21"/>
      <c r="F699" s="21"/>
      <c r="G699" s="21"/>
      <c r="H699" s="22"/>
      <c r="I699" s="3">
        <f t="shared" si="878"/>
        <v>0</v>
      </c>
    </row>
    <row r="700" spans="1:9" hidden="1" x14ac:dyDescent="0.2">
      <c r="A700" s="26" t="s">
        <v>56</v>
      </c>
      <c r="B700" s="63"/>
      <c r="C700" s="24">
        <f t="shared" ref="C700:H700" si="941">C653-C671</f>
        <v>0</v>
      </c>
      <c r="D700" s="24">
        <f t="shared" si="941"/>
        <v>0</v>
      </c>
      <c r="E700" s="24">
        <f t="shared" si="941"/>
        <v>0</v>
      </c>
      <c r="F700" s="24">
        <f t="shared" si="941"/>
        <v>0</v>
      </c>
      <c r="G700" s="24">
        <f t="shared" si="941"/>
        <v>0</v>
      </c>
      <c r="H700" s="25">
        <f t="shared" si="941"/>
        <v>0</v>
      </c>
      <c r="I700" s="3">
        <f t="shared" si="878"/>
        <v>0</v>
      </c>
    </row>
    <row r="701" spans="1:9" hidden="1" x14ac:dyDescent="0.2">
      <c r="A701" s="81"/>
      <c r="B701" s="95"/>
      <c r="C701" s="21"/>
      <c r="D701" s="21"/>
      <c r="E701" s="21"/>
      <c r="F701" s="21"/>
      <c r="G701" s="21"/>
      <c r="H701" s="22"/>
      <c r="I701" s="3">
        <f t="shared" si="878"/>
        <v>0</v>
      </c>
    </row>
    <row r="702" spans="1:9" s="6" customFormat="1" x14ac:dyDescent="0.2">
      <c r="A702" s="28" t="s">
        <v>81</v>
      </c>
      <c r="B702" s="54" t="s">
        <v>5</v>
      </c>
      <c r="C702" s="29">
        <f>SUM(C732,C781,C829,C878)</f>
        <v>71301</v>
      </c>
      <c r="D702" s="29">
        <f t="shared" ref="D702:H702" si="942">SUM(D732,D781,D829,D878)</f>
        <v>0</v>
      </c>
      <c r="E702" s="29">
        <f t="shared" si="942"/>
        <v>71301</v>
      </c>
      <c r="F702" s="29">
        <f t="shared" si="942"/>
        <v>100</v>
      </c>
      <c r="G702" s="29">
        <f t="shared" si="942"/>
        <v>0</v>
      </c>
      <c r="H702" s="30">
        <f t="shared" si="942"/>
        <v>0</v>
      </c>
      <c r="I702" s="19">
        <f t="shared" si="878"/>
        <v>71401</v>
      </c>
    </row>
    <row r="703" spans="1:9" s="40" customFormat="1" x14ac:dyDescent="0.2">
      <c r="A703" s="36" t="s">
        <v>82</v>
      </c>
      <c r="B703" s="65"/>
      <c r="C703" s="37">
        <f>SUM(C704,C707,C730)</f>
        <v>71301</v>
      </c>
      <c r="D703" s="37">
        <f t="shared" ref="D703" si="943">SUM(D704,D707,D730)</f>
        <v>0</v>
      </c>
      <c r="E703" s="37">
        <f t="shared" ref="E703" si="944">SUM(E704,E707,E730)</f>
        <v>71301</v>
      </c>
      <c r="F703" s="37">
        <f t="shared" ref="F703" si="945">SUM(F704,F707,F730)</f>
        <v>100</v>
      </c>
      <c r="G703" s="37">
        <f t="shared" ref="G703" si="946">SUM(G704,G707,G730)</f>
        <v>0</v>
      </c>
      <c r="H703" s="38">
        <f t="shared" ref="H703" si="947">SUM(H704,H707,H730)</f>
        <v>0</v>
      </c>
      <c r="I703" s="39">
        <f t="shared" si="878"/>
        <v>71401</v>
      </c>
    </row>
    <row r="704" spans="1:9" x14ac:dyDescent="0.2">
      <c r="A704" s="31" t="s">
        <v>30</v>
      </c>
      <c r="B704" s="55">
        <v>20</v>
      </c>
      <c r="C704" s="24">
        <f>SUM(C705)</f>
        <v>4</v>
      </c>
      <c r="D704" s="24">
        <f t="shared" ref="D704" si="948">SUM(D705)</f>
        <v>0</v>
      </c>
      <c r="E704" s="24">
        <f t="shared" ref="E704" si="949">SUM(E705)</f>
        <v>4</v>
      </c>
      <c r="F704" s="24">
        <f t="shared" ref="F704" si="950">SUM(F705)</f>
        <v>0</v>
      </c>
      <c r="G704" s="24">
        <f t="shared" ref="G704" si="951">SUM(G705)</f>
        <v>0</v>
      </c>
      <c r="H704" s="25">
        <f t="shared" ref="H704" si="952">SUM(H705)</f>
        <v>0</v>
      </c>
      <c r="I704" s="3">
        <f t="shared" si="878"/>
        <v>4</v>
      </c>
    </row>
    <row r="705" spans="1:9" x14ac:dyDescent="0.2">
      <c r="A705" s="27" t="s">
        <v>31</v>
      </c>
      <c r="B705" s="56" t="s">
        <v>32</v>
      </c>
      <c r="C705" s="21">
        <f>SUM(C752,C801,C849,C898)</f>
        <v>4</v>
      </c>
      <c r="D705" s="21">
        <f>SUM(D752,D801,D849,D898)</f>
        <v>0</v>
      </c>
      <c r="E705" s="21">
        <f>C705+D705</f>
        <v>4</v>
      </c>
      <c r="F705" s="21">
        <f t="shared" ref="F705:H705" si="953">SUM(F752,F801,F849,F898)</f>
        <v>0</v>
      </c>
      <c r="G705" s="21">
        <f t="shared" si="953"/>
        <v>0</v>
      </c>
      <c r="H705" s="22">
        <f t="shared" si="953"/>
        <v>0</v>
      </c>
      <c r="I705" s="3">
        <f t="shared" si="878"/>
        <v>4</v>
      </c>
    </row>
    <row r="706" spans="1:9" hidden="1" x14ac:dyDescent="0.2">
      <c r="A706" s="27"/>
      <c r="B706" s="51"/>
      <c r="C706" s="21"/>
      <c r="D706" s="21"/>
      <c r="E706" s="21"/>
      <c r="F706" s="21"/>
      <c r="G706" s="21"/>
      <c r="H706" s="22"/>
      <c r="I706" s="3">
        <f t="shared" si="878"/>
        <v>0</v>
      </c>
    </row>
    <row r="707" spans="1:9" ht="25.5" x14ac:dyDescent="0.2">
      <c r="A707" s="31" t="s">
        <v>33</v>
      </c>
      <c r="B707" s="57">
        <v>58</v>
      </c>
      <c r="C707" s="24">
        <f>SUM(C708,C715,C722)</f>
        <v>71297</v>
      </c>
      <c r="D707" s="24">
        <f t="shared" ref="D707" si="954">SUM(D708,D715,D722)</f>
        <v>0</v>
      </c>
      <c r="E707" s="24">
        <f t="shared" ref="E707" si="955">SUM(E708,E715,E722)</f>
        <v>71297</v>
      </c>
      <c r="F707" s="24">
        <f t="shared" ref="F707" si="956">SUM(F708,F715,F722)</f>
        <v>100</v>
      </c>
      <c r="G707" s="24">
        <f t="shared" ref="G707" si="957">SUM(G708,G715,G722)</f>
        <v>0</v>
      </c>
      <c r="H707" s="25">
        <f t="shared" ref="H707" si="958">SUM(H708,H715,H722)</f>
        <v>0</v>
      </c>
      <c r="I707" s="3">
        <f t="shared" si="878"/>
        <v>71397</v>
      </c>
    </row>
    <row r="708" spans="1:9" x14ac:dyDescent="0.2">
      <c r="A708" s="31" t="s">
        <v>34</v>
      </c>
      <c r="B708" s="58" t="s">
        <v>35</v>
      </c>
      <c r="C708" s="24">
        <f>SUM(C712,C713,C714)</f>
        <v>71011</v>
      </c>
      <c r="D708" s="24">
        <f t="shared" ref="D708:H708" si="959">SUM(D712,D713,D714)</f>
        <v>0</v>
      </c>
      <c r="E708" s="24">
        <f t="shared" si="959"/>
        <v>71011</v>
      </c>
      <c r="F708" s="24">
        <f t="shared" si="959"/>
        <v>0</v>
      </c>
      <c r="G708" s="24">
        <f t="shared" si="959"/>
        <v>0</v>
      </c>
      <c r="H708" s="25">
        <f t="shared" si="959"/>
        <v>0</v>
      </c>
      <c r="I708" s="3">
        <f t="shared" si="878"/>
        <v>71011</v>
      </c>
    </row>
    <row r="709" spans="1:9" hidden="1" x14ac:dyDescent="0.2">
      <c r="A709" s="32" t="s">
        <v>1</v>
      </c>
      <c r="B709" s="59"/>
      <c r="C709" s="24"/>
      <c r="D709" s="24"/>
      <c r="E709" s="24"/>
      <c r="F709" s="24"/>
      <c r="G709" s="24"/>
      <c r="H709" s="25"/>
      <c r="I709" s="3">
        <f t="shared" si="878"/>
        <v>0</v>
      </c>
    </row>
    <row r="710" spans="1:9" hidden="1" x14ac:dyDescent="0.2">
      <c r="A710" s="32" t="s">
        <v>36</v>
      </c>
      <c r="B710" s="59"/>
      <c r="C710" s="24">
        <f>C712+C713+C714-C711</f>
        <v>0</v>
      </c>
      <c r="D710" s="24">
        <f t="shared" ref="D710" si="960">D712+D713+D714-D711</f>
        <v>0</v>
      </c>
      <c r="E710" s="24">
        <f t="shared" ref="E710" si="961">E712+E713+E714-E711</f>
        <v>0</v>
      </c>
      <c r="F710" s="24">
        <f t="shared" ref="F710" si="962">F712+F713+F714-F711</f>
        <v>0</v>
      </c>
      <c r="G710" s="24">
        <f t="shared" ref="G710" si="963">G712+G713+G714-G711</f>
        <v>0</v>
      </c>
      <c r="H710" s="25">
        <f t="shared" ref="H710" si="964">H712+H713+H714-H711</f>
        <v>0</v>
      </c>
      <c r="I710" s="3">
        <f t="shared" si="878"/>
        <v>0</v>
      </c>
    </row>
    <row r="711" spans="1:9" x14ac:dyDescent="0.2">
      <c r="A711" s="32" t="s">
        <v>37</v>
      </c>
      <c r="B711" s="59"/>
      <c r="C711" s="24">
        <f t="shared" ref="C711:H711" si="965">SUM(C758,C807,C855,C904)</f>
        <v>71011</v>
      </c>
      <c r="D711" s="24">
        <f t="shared" si="965"/>
        <v>0</v>
      </c>
      <c r="E711" s="24">
        <f t="shared" si="965"/>
        <v>71011</v>
      </c>
      <c r="F711" s="24">
        <f t="shared" si="965"/>
        <v>0</v>
      </c>
      <c r="G711" s="24">
        <f t="shared" si="965"/>
        <v>0</v>
      </c>
      <c r="H711" s="25">
        <f t="shared" si="965"/>
        <v>0</v>
      </c>
      <c r="I711" s="3">
        <f t="shared" si="878"/>
        <v>71011</v>
      </c>
    </row>
    <row r="712" spans="1:9" x14ac:dyDescent="0.2">
      <c r="A712" s="20" t="s">
        <v>38</v>
      </c>
      <c r="B712" s="60" t="s">
        <v>39</v>
      </c>
      <c r="C712" s="21">
        <f t="shared" ref="C712:D712" si="966">SUM(C759,C808,C856,C905)</f>
        <v>10637.3</v>
      </c>
      <c r="D712" s="21">
        <f t="shared" si="966"/>
        <v>0</v>
      </c>
      <c r="E712" s="21">
        <f t="shared" ref="E712:E714" si="967">C712+D712</f>
        <v>10637.3</v>
      </c>
      <c r="F712" s="21">
        <f t="shared" ref="F712:H712" si="968">SUM(F759,F808,F856,F905)</f>
        <v>0</v>
      </c>
      <c r="G712" s="21">
        <f t="shared" si="968"/>
        <v>0</v>
      </c>
      <c r="H712" s="22">
        <f t="shared" si="968"/>
        <v>0</v>
      </c>
      <c r="I712" s="3">
        <f t="shared" si="878"/>
        <v>10637.3</v>
      </c>
    </row>
    <row r="713" spans="1:9" x14ac:dyDescent="0.2">
      <c r="A713" s="20" t="s">
        <v>40</v>
      </c>
      <c r="B713" s="60" t="s">
        <v>41</v>
      </c>
      <c r="C713" s="21">
        <f t="shared" ref="C713:D713" si="969">SUM(C760,C809,C857,C906)</f>
        <v>60275.199999999997</v>
      </c>
      <c r="D713" s="21">
        <f t="shared" si="969"/>
        <v>0</v>
      </c>
      <c r="E713" s="21">
        <f t="shared" si="967"/>
        <v>60275.199999999997</v>
      </c>
      <c r="F713" s="21">
        <f t="shared" ref="F713:H713" si="970">SUM(F760,F809,F857,F906)</f>
        <v>0</v>
      </c>
      <c r="G713" s="21">
        <f t="shared" si="970"/>
        <v>0</v>
      </c>
      <c r="H713" s="22">
        <f t="shared" si="970"/>
        <v>0</v>
      </c>
      <c r="I713" s="3">
        <f t="shared" si="878"/>
        <v>60275.199999999997</v>
      </c>
    </row>
    <row r="714" spans="1:9" x14ac:dyDescent="0.2">
      <c r="A714" s="20" t="s">
        <v>42</v>
      </c>
      <c r="B714" s="61" t="s">
        <v>43</v>
      </c>
      <c r="C714" s="21">
        <f t="shared" ref="C714:D714" si="971">SUM(C761,C810,C858,C907)</f>
        <v>98.5</v>
      </c>
      <c r="D714" s="21">
        <f t="shared" si="971"/>
        <v>0</v>
      </c>
      <c r="E714" s="21">
        <f t="shared" si="967"/>
        <v>98.5</v>
      </c>
      <c r="F714" s="21">
        <f t="shared" ref="F714:H714" si="972">SUM(F761,F810,F858,F907)</f>
        <v>0</v>
      </c>
      <c r="G714" s="21">
        <f t="shared" si="972"/>
        <v>0</v>
      </c>
      <c r="H714" s="22">
        <f t="shared" si="972"/>
        <v>0</v>
      </c>
      <c r="I714" s="3">
        <f t="shared" si="878"/>
        <v>98.5</v>
      </c>
    </row>
    <row r="715" spans="1:9" hidden="1" x14ac:dyDescent="0.2">
      <c r="A715" s="31" t="s">
        <v>44</v>
      </c>
      <c r="B715" s="62" t="s">
        <v>45</v>
      </c>
      <c r="C715" s="24">
        <f>SUM(C719,C720,C721)</f>
        <v>0</v>
      </c>
      <c r="D715" s="24">
        <f t="shared" ref="D715:H715" si="973">SUM(D719,D720,D721)</f>
        <v>0</v>
      </c>
      <c r="E715" s="24">
        <f t="shared" si="973"/>
        <v>0</v>
      </c>
      <c r="F715" s="24">
        <f t="shared" si="973"/>
        <v>0</v>
      </c>
      <c r="G715" s="24">
        <f t="shared" si="973"/>
        <v>0</v>
      </c>
      <c r="H715" s="25">
        <f t="shared" si="973"/>
        <v>0</v>
      </c>
      <c r="I715" s="3">
        <f t="shared" si="878"/>
        <v>0</v>
      </c>
    </row>
    <row r="716" spans="1:9" hidden="1" x14ac:dyDescent="0.2">
      <c r="A716" s="82" t="s">
        <v>1</v>
      </c>
      <c r="B716" s="62"/>
      <c r="C716" s="24"/>
      <c r="D716" s="24"/>
      <c r="E716" s="24"/>
      <c r="F716" s="24"/>
      <c r="G716" s="24"/>
      <c r="H716" s="25"/>
      <c r="I716" s="3">
        <f t="shared" si="878"/>
        <v>0</v>
      </c>
    </row>
    <row r="717" spans="1:9" hidden="1" x14ac:dyDescent="0.2">
      <c r="A717" s="32" t="s">
        <v>36</v>
      </c>
      <c r="B717" s="59"/>
      <c r="C717" s="24">
        <f>C719+C720+C721-C718</f>
        <v>0</v>
      </c>
      <c r="D717" s="24">
        <f t="shared" ref="D717" si="974">D719+D720+D721-D718</f>
        <v>0</v>
      </c>
      <c r="E717" s="24">
        <f t="shared" ref="E717" si="975">E719+E720+E721-E718</f>
        <v>0</v>
      </c>
      <c r="F717" s="24">
        <f t="shared" ref="F717" si="976">F719+F720+F721-F718</f>
        <v>0</v>
      </c>
      <c r="G717" s="24">
        <f t="shared" ref="G717" si="977">G719+G720+G721-G718</f>
        <v>0</v>
      </c>
      <c r="H717" s="25">
        <f t="shared" ref="H717" si="978">H719+H720+H721-H718</f>
        <v>0</v>
      </c>
      <c r="I717" s="3">
        <f t="shared" si="878"/>
        <v>0</v>
      </c>
    </row>
    <row r="718" spans="1:9" hidden="1" x14ac:dyDescent="0.2">
      <c r="A718" s="32" t="s">
        <v>37</v>
      </c>
      <c r="B718" s="59"/>
      <c r="C718" s="24">
        <f t="shared" ref="C718:H718" si="979">SUM(C765,C814,C862,C911)</f>
        <v>0</v>
      </c>
      <c r="D718" s="24">
        <f t="shared" si="979"/>
        <v>0</v>
      </c>
      <c r="E718" s="24">
        <f t="shared" si="979"/>
        <v>0</v>
      </c>
      <c r="F718" s="24">
        <f t="shared" si="979"/>
        <v>0</v>
      </c>
      <c r="G718" s="24">
        <f t="shared" si="979"/>
        <v>0</v>
      </c>
      <c r="H718" s="25">
        <f t="shared" si="979"/>
        <v>0</v>
      </c>
      <c r="I718" s="3">
        <f t="shared" ref="I718:I781" si="980">SUM(E718:H718)</f>
        <v>0</v>
      </c>
    </row>
    <row r="719" spans="1:9" hidden="1" x14ac:dyDescent="0.2">
      <c r="A719" s="20" t="s">
        <v>38</v>
      </c>
      <c r="B719" s="61" t="s">
        <v>46</v>
      </c>
      <c r="C719" s="21">
        <f t="shared" ref="C719:D719" si="981">SUM(C766,C815,C863,C912)</f>
        <v>0</v>
      </c>
      <c r="D719" s="21">
        <f t="shared" si="981"/>
        <v>0</v>
      </c>
      <c r="E719" s="21">
        <f t="shared" ref="E719:E721" si="982">C719+D719</f>
        <v>0</v>
      </c>
      <c r="F719" s="21">
        <f t="shared" ref="F719:H719" si="983">SUM(F766,F815,F863,F912)</f>
        <v>0</v>
      </c>
      <c r="G719" s="21">
        <f t="shared" si="983"/>
        <v>0</v>
      </c>
      <c r="H719" s="22">
        <f t="shared" si="983"/>
        <v>0</v>
      </c>
      <c r="I719" s="3">
        <f t="shared" si="980"/>
        <v>0</v>
      </c>
    </row>
    <row r="720" spans="1:9" hidden="1" x14ac:dyDescent="0.2">
      <c r="A720" s="20" t="s">
        <v>40</v>
      </c>
      <c r="B720" s="61" t="s">
        <v>47</v>
      </c>
      <c r="C720" s="21">
        <f t="shared" ref="C720:D720" si="984">SUM(C767,C816,C864,C913)</f>
        <v>0</v>
      </c>
      <c r="D720" s="21">
        <f t="shared" si="984"/>
        <v>0</v>
      </c>
      <c r="E720" s="21">
        <f t="shared" si="982"/>
        <v>0</v>
      </c>
      <c r="F720" s="21">
        <f t="shared" ref="F720:H720" si="985">SUM(F767,F816,F864,F913)</f>
        <v>0</v>
      </c>
      <c r="G720" s="21">
        <f t="shared" si="985"/>
        <v>0</v>
      </c>
      <c r="H720" s="22">
        <f t="shared" si="985"/>
        <v>0</v>
      </c>
      <c r="I720" s="3">
        <f t="shared" si="980"/>
        <v>0</v>
      </c>
    </row>
    <row r="721" spans="1:11" hidden="1" x14ac:dyDescent="0.2">
      <c r="A721" s="20" t="s">
        <v>42</v>
      </c>
      <c r="B721" s="61" t="s">
        <v>48</v>
      </c>
      <c r="C721" s="21">
        <f t="shared" ref="C721:D721" si="986">SUM(C768,C817,C865,C914)</f>
        <v>0</v>
      </c>
      <c r="D721" s="21">
        <f t="shared" si="986"/>
        <v>0</v>
      </c>
      <c r="E721" s="21">
        <f t="shared" si="982"/>
        <v>0</v>
      </c>
      <c r="F721" s="21">
        <f t="shared" ref="F721:H721" si="987">SUM(F768,F817,F865,F914)</f>
        <v>0</v>
      </c>
      <c r="G721" s="21">
        <f t="shared" si="987"/>
        <v>0</v>
      </c>
      <c r="H721" s="22">
        <f t="shared" si="987"/>
        <v>0</v>
      </c>
      <c r="I721" s="3">
        <f t="shared" si="980"/>
        <v>0</v>
      </c>
    </row>
    <row r="722" spans="1:11" x14ac:dyDescent="0.2">
      <c r="A722" s="31" t="s">
        <v>49</v>
      </c>
      <c r="B722" s="63" t="s">
        <v>50</v>
      </c>
      <c r="C722" s="24">
        <f>SUM(C726,C727,C728)</f>
        <v>286</v>
      </c>
      <c r="D722" s="24">
        <f t="shared" ref="D722:H722" si="988">SUM(D726,D727,D728)</f>
        <v>0</v>
      </c>
      <c r="E722" s="24">
        <f t="shared" si="988"/>
        <v>286</v>
      </c>
      <c r="F722" s="24">
        <f t="shared" si="988"/>
        <v>100</v>
      </c>
      <c r="G722" s="24">
        <f t="shared" si="988"/>
        <v>0</v>
      </c>
      <c r="H722" s="25">
        <f t="shared" si="988"/>
        <v>0</v>
      </c>
      <c r="I722" s="3">
        <f t="shared" si="980"/>
        <v>386</v>
      </c>
    </row>
    <row r="723" spans="1:11" hidden="1" x14ac:dyDescent="0.2">
      <c r="A723" s="82" t="s">
        <v>1</v>
      </c>
      <c r="B723" s="63"/>
      <c r="C723" s="24"/>
      <c r="D723" s="24"/>
      <c r="E723" s="24"/>
      <c r="F723" s="24"/>
      <c r="G723" s="24"/>
      <c r="H723" s="25"/>
      <c r="I723" s="3">
        <f t="shared" si="980"/>
        <v>0</v>
      </c>
    </row>
    <row r="724" spans="1:11" x14ac:dyDescent="0.2">
      <c r="A724" s="32" t="s">
        <v>36</v>
      </c>
      <c r="B724" s="59"/>
      <c r="C724" s="24">
        <f>C726+C727+C728-C725</f>
        <v>261</v>
      </c>
      <c r="D724" s="24">
        <f t="shared" ref="D724" si="989">D726+D727+D728-D725</f>
        <v>0</v>
      </c>
      <c r="E724" s="24">
        <f t="shared" ref="E724" si="990">E726+E727+E728-E725</f>
        <v>261</v>
      </c>
      <c r="F724" s="24">
        <f t="shared" ref="F724" si="991">F726+F727+F728-F725</f>
        <v>0</v>
      </c>
      <c r="G724" s="24">
        <f t="shared" ref="G724" si="992">G726+G727+G728-G725</f>
        <v>0</v>
      </c>
      <c r="H724" s="25">
        <f t="shared" ref="H724" si="993">H726+H727+H728-H725</f>
        <v>0</v>
      </c>
      <c r="I724" s="3">
        <f t="shared" si="980"/>
        <v>261</v>
      </c>
    </row>
    <row r="725" spans="1:11" x14ac:dyDescent="0.2">
      <c r="A725" s="32" t="s">
        <v>37</v>
      </c>
      <c r="B725" s="59"/>
      <c r="C725" s="24">
        <f t="shared" ref="C725:H725" si="994">SUM(C772,C821,C869,C918)</f>
        <v>25</v>
      </c>
      <c r="D725" s="24">
        <f t="shared" si="994"/>
        <v>0</v>
      </c>
      <c r="E725" s="24">
        <f t="shared" si="994"/>
        <v>25</v>
      </c>
      <c r="F725" s="24">
        <f t="shared" si="994"/>
        <v>100</v>
      </c>
      <c r="G725" s="24">
        <f t="shared" si="994"/>
        <v>0</v>
      </c>
      <c r="H725" s="25">
        <f t="shared" si="994"/>
        <v>0</v>
      </c>
      <c r="I725" s="3">
        <f t="shared" si="980"/>
        <v>125</v>
      </c>
    </row>
    <row r="726" spans="1:11" x14ac:dyDescent="0.2">
      <c r="A726" s="20" t="s">
        <v>38</v>
      </c>
      <c r="B726" s="61" t="s">
        <v>51</v>
      </c>
      <c r="C726" s="21">
        <f t="shared" ref="C726:D726" si="995">SUM(C773,C822,C870,C919)</f>
        <v>28</v>
      </c>
      <c r="D726" s="21">
        <f t="shared" si="995"/>
        <v>0</v>
      </c>
      <c r="E726" s="21">
        <f t="shared" ref="E726:E728" si="996">C726+D726</f>
        <v>28</v>
      </c>
      <c r="F726" s="21">
        <f t="shared" ref="F726:H726" si="997">SUM(F773,F822,F870,F919)</f>
        <v>10</v>
      </c>
      <c r="G726" s="21">
        <f t="shared" si="997"/>
        <v>0</v>
      </c>
      <c r="H726" s="22">
        <f t="shared" si="997"/>
        <v>0</v>
      </c>
      <c r="I726" s="3">
        <f t="shared" si="980"/>
        <v>38</v>
      </c>
    </row>
    <row r="727" spans="1:11" x14ac:dyDescent="0.2">
      <c r="A727" s="20" t="s">
        <v>40</v>
      </c>
      <c r="B727" s="61" t="s">
        <v>52</v>
      </c>
      <c r="C727" s="21">
        <f t="shared" ref="C727:D727" si="998">SUM(C774,C823,C871,C920)</f>
        <v>258</v>
      </c>
      <c r="D727" s="21">
        <f t="shared" si="998"/>
        <v>0</v>
      </c>
      <c r="E727" s="21">
        <f t="shared" si="996"/>
        <v>258</v>
      </c>
      <c r="F727" s="21">
        <f t="shared" ref="F727:H727" si="999">SUM(F774,F823,F871,F920)</f>
        <v>90</v>
      </c>
      <c r="G727" s="21">
        <f t="shared" si="999"/>
        <v>0</v>
      </c>
      <c r="H727" s="22">
        <f t="shared" si="999"/>
        <v>0</v>
      </c>
      <c r="I727" s="3">
        <f t="shared" si="980"/>
        <v>348</v>
      </c>
    </row>
    <row r="728" spans="1:11" hidden="1" x14ac:dyDescent="0.2">
      <c r="A728" s="20" t="s">
        <v>42</v>
      </c>
      <c r="B728" s="61" t="s">
        <v>53</v>
      </c>
      <c r="C728" s="21">
        <f t="shared" ref="C728:D728" si="1000">SUM(C775,C824,C872,C921)</f>
        <v>0</v>
      </c>
      <c r="D728" s="21">
        <f t="shared" si="1000"/>
        <v>0</v>
      </c>
      <c r="E728" s="21">
        <f t="shared" si="996"/>
        <v>0</v>
      </c>
      <c r="F728" s="21">
        <f t="shared" ref="F728:H728" si="1001">SUM(F775,F824,F872,F921)</f>
        <v>0</v>
      </c>
      <c r="G728" s="21">
        <f t="shared" si="1001"/>
        <v>0</v>
      </c>
      <c r="H728" s="22">
        <f t="shared" si="1001"/>
        <v>0</v>
      </c>
      <c r="I728" s="3">
        <f t="shared" si="980"/>
        <v>0</v>
      </c>
    </row>
    <row r="729" spans="1:11" hidden="1" x14ac:dyDescent="0.2">
      <c r="A729" s="83"/>
      <c r="B729" s="95"/>
      <c r="C729" s="21"/>
      <c r="D729" s="21"/>
      <c r="E729" s="21"/>
      <c r="F729" s="21"/>
      <c r="G729" s="21"/>
      <c r="H729" s="22"/>
      <c r="I729" s="3">
        <f t="shared" si="980"/>
        <v>0</v>
      </c>
    </row>
    <row r="730" spans="1:11" hidden="1" x14ac:dyDescent="0.2">
      <c r="A730" s="26" t="s">
        <v>54</v>
      </c>
      <c r="B730" s="63" t="s">
        <v>55</v>
      </c>
      <c r="C730" s="24">
        <f t="shared" ref="C730:D730" si="1002">SUM(C777,C826,C874,C923)</f>
        <v>0</v>
      </c>
      <c r="D730" s="24">
        <f t="shared" si="1002"/>
        <v>0</v>
      </c>
      <c r="E730" s="24">
        <f>C730+D730</f>
        <v>0</v>
      </c>
      <c r="F730" s="24">
        <f t="shared" ref="F730:H730" si="1003">SUM(F777,F826,F874,F923)</f>
        <v>0</v>
      </c>
      <c r="G730" s="24">
        <f t="shared" si="1003"/>
        <v>0</v>
      </c>
      <c r="H730" s="25">
        <f t="shared" si="1003"/>
        <v>0</v>
      </c>
      <c r="I730" s="3">
        <f t="shared" si="980"/>
        <v>0</v>
      </c>
    </row>
    <row r="731" spans="1:11" hidden="1" x14ac:dyDescent="0.2">
      <c r="A731" s="83"/>
      <c r="B731" s="95"/>
      <c r="C731" s="21"/>
      <c r="D731" s="21"/>
      <c r="E731" s="21"/>
      <c r="F731" s="21"/>
      <c r="G731" s="21"/>
      <c r="H731" s="22"/>
      <c r="I731" s="3">
        <f t="shared" si="980"/>
        <v>0</v>
      </c>
    </row>
    <row r="732" spans="1:11" s="6" customFormat="1" ht="38.25" x14ac:dyDescent="0.2">
      <c r="A732" s="77" t="s">
        <v>72</v>
      </c>
      <c r="B732" s="78"/>
      <c r="C732" s="79">
        <f>C733</f>
        <v>70667</v>
      </c>
      <c r="D732" s="79">
        <f t="shared" ref="D732:H732" si="1004">D733</f>
        <v>0</v>
      </c>
      <c r="E732" s="79">
        <f t="shared" si="1004"/>
        <v>70667</v>
      </c>
      <c r="F732" s="79">
        <f t="shared" si="1004"/>
        <v>0</v>
      </c>
      <c r="G732" s="79">
        <f t="shared" si="1004"/>
        <v>0</v>
      </c>
      <c r="H732" s="80">
        <f t="shared" si="1004"/>
        <v>0</v>
      </c>
      <c r="I732" s="19">
        <f t="shared" si="980"/>
        <v>70667</v>
      </c>
    </row>
    <row r="733" spans="1:11" s="40" customFormat="1" x14ac:dyDescent="0.2">
      <c r="A733" s="36" t="s">
        <v>61</v>
      </c>
      <c r="B733" s="65"/>
      <c r="C733" s="37">
        <f>SUM(C734,C735,C736,C737)</f>
        <v>70667</v>
      </c>
      <c r="D733" s="37">
        <f t="shared" ref="D733" si="1005">SUM(D734,D735,D736,D737)</f>
        <v>0</v>
      </c>
      <c r="E733" s="37">
        <f t="shared" ref="E733" si="1006">SUM(E734,E735,E736,E737)</f>
        <v>70667</v>
      </c>
      <c r="F733" s="37">
        <f t="shared" ref="F733" si="1007">SUM(F734,F735,F736,F737)</f>
        <v>0</v>
      </c>
      <c r="G733" s="37">
        <f t="shared" ref="G733" si="1008">SUM(G734,G735,G736,G737)</f>
        <v>0</v>
      </c>
      <c r="H733" s="38">
        <f t="shared" ref="H733" si="1009">SUM(H734,H735,H736,H737)</f>
        <v>0</v>
      </c>
      <c r="I733" s="39">
        <f t="shared" si="980"/>
        <v>70667</v>
      </c>
    </row>
    <row r="734" spans="1:11" x14ac:dyDescent="0.2">
      <c r="A734" s="20" t="s">
        <v>6</v>
      </c>
      <c r="B734" s="48"/>
      <c r="C734" s="21">
        <v>6069.4</v>
      </c>
      <c r="D734" s="21"/>
      <c r="E734" s="21">
        <f>SUM(C734,D734)</f>
        <v>6069.4</v>
      </c>
      <c r="F734" s="21"/>
      <c r="G734" s="21"/>
      <c r="H734" s="22"/>
      <c r="I734" s="3">
        <f t="shared" si="980"/>
        <v>6069.4</v>
      </c>
    </row>
    <row r="735" spans="1:11" hidden="1" x14ac:dyDescent="0.2">
      <c r="A735" s="20" t="s">
        <v>7</v>
      </c>
      <c r="B735" s="94"/>
      <c r="C735" s="21"/>
      <c r="D735" s="21"/>
      <c r="E735" s="21">
        <f t="shared" ref="E735:E736" si="1010">SUM(C735,D735)</f>
        <v>0</v>
      </c>
      <c r="F735" s="21"/>
      <c r="G735" s="21"/>
      <c r="H735" s="22"/>
      <c r="I735" s="3">
        <f t="shared" si="980"/>
        <v>0</v>
      </c>
      <c r="J735" s="2">
        <f>J736+J739</f>
        <v>0.98</v>
      </c>
      <c r="K735" s="2">
        <v>1</v>
      </c>
    </row>
    <row r="736" spans="1:11" ht="38.25" x14ac:dyDescent="0.2">
      <c r="A736" s="20" t="s">
        <v>8</v>
      </c>
      <c r="B736" s="48">
        <v>420269</v>
      </c>
      <c r="C736" s="21">
        <f>ROUND((70667-6069.4)*K736,1)</f>
        <v>8569.1</v>
      </c>
      <c r="D736" s="21"/>
      <c r="E736" s="21">
        <f t="shared" si="1010"/>
        <v>8569.1</v>
      </c>
      <c r="F736" s="21"/>
      <c r="G736" s="21"/>
      <c r="H736" s="22"/>
      <c r="I736" s="3">
        <f t="shared" si="980"/>
        <v>8569.1</v>
      </c>
      <c r="J736" s="2">
        <v>0.13</v>
      </c>
      <c r="K736" s="2">
        <f>K735*J736/J735</f>
        <v>0.1326530612244898</v>
      </c>
    </row>
    <row r="737" spans="1:11" ht="25.5" x14ac:dyDescent="0.2">
      <c r="A737" s="23" t="s">
        <v>9</v>
      </c>
      <c r="B737" s="49" t="s">
        <v>10</v>
      </c>
      <c r="C737" s="24">
        <f>SUM(C738,C742,C746)</f>
        <v>56028.5</v>
      </c>
      <c r="D737" s="24">
        <f t="shared" ref="D737" si="1011">SUM(D738,D742,D746)</f>
        <v>0</v>
      </c>
      <c r="E737" s="24">
        <f t="shared" ref="E737" si="1012">SUM(E738,E742,E746)</f>
        <v>56028.5</v>
      </c>
      <c r="F737" s="24">
        <f t="shared" ref="F737" si="1013">SUM(F738,F742,F746)</f>
        <v>0</v>
      </c>
      <c r="G737" s="24">
        <f t="shared" ref="G737" si="1014">SUM(G738,G742,G746)</f>
        <v>0</v>
      </c>
      <c r="H737" s="25">
        <f t="shared" ref="H737" si="1015">SUM(H738,H742,H746)</f>
        <v>0</v>
      </c>
      <c r="I737" s="3">
        <f t="shared" si="980"/>
        <v>56028.5</v>
      </c>
    </row>
    <row r="738" spans="1:11" x14ac:dyDescent="0.2">
      <c r="A738" s="26" t="s">
        <v>11</v>
      </c>
      <c r="B738" s="50" t="s">
        <v>12</v>
      </c>
      <c r="C738" s="24">
        <f>SUM(C739:C741)</f>
        <v>56028.5</v>
      </c>
      <c r="D738" s="24">
        <f t="shared" ref="D738" si="1016">SUM(D739:D741)</f>
        <v>0</v>
      </c>
      <c r="E738" s="24">
        <f t="shared" ref="E738" si="1017">SUM(E739:E741)</f>
        <v>56028.5</v>
      </c>
      <c r="F738" s="24">
        <f t="shared" ref="F738" si="1018">SUM(F739:F741)</f>
        <v>0</v>
      </c>
      <c r="G738" s="24">
        <f t="shared" ref="G738" si="1019">SUM(G739:G741)</f>
        <v>0</v>
      </c>
      <c r="H738" s="25">
        <f t="shared" ref="H738" si="1020">SUM(H739:H741)</f>
        <v>0</v>
      </c>
      <c r="I738" s="3">
        <f t="shared" si="980"/>
        <v>56028.5</v>
      </c>
    </row>
    <row r="739" spans="1:11" x14ac:dyDescent="0.2">
      <c r="A739" s="27" t="s">
        <v>13</v>
      </c>
      <c r="B739" s="51" t="s">
        <v>14</v>
      </c>
      <c r="C739" s="21">
        <f>ROUND((70667-6069.4)*K739,1)</f>
        <v>56028.5</v>
      </c>
      <c r="D739" s="21"/>
      <c r="E739" s="21">
        <f t="shared" ref="E739:E741" si="1021">SUM(C739,D739)</f>
        <v>56028.5</v>
      </c>
      <c r="F739" s="21"/>
      <c r="G739" s="21"/>
      <c r="H739" s="22"/>
      <c r="I739" s="3">
        <f t="shared" si="980"/>
        <v>56028.5</v>
      </c>
      <c r="J739" s="2">
        <v>0.85</v>
      </c>
      <c r="K739" s="2">
        <f>K735*J739/J735</f>
        <v>0.86734693877551017</v>
      </c>
    </row>
    <row r="740" spans="1:11" hidden="1" x14ac:dyDescent="0.2">
      <c r="A740" s="27" t="s">
        <v>15</v>
      </c>
      <c r="B740" s="52" t="s">
        <v>16</v>
      </c>
      <c r="C740" s="21"/>
      <c r="D740" s="21"/>
      <c r="E740" s="21">
        <f t="shared" si="1021"/>
        <v>0</v>
      </c>
      <c r="F740" s="21"/>
      <c r="G740" s="21"/>
      <c r="H740" s="22"/>
      <c r="I740" s="3">
        <f t="shared" si="980"/>
        <v>0</v>
      </c>
    </row>
    <row r="741" spans="1:11" hidden="1" x14ac:dyDescent="0.2">
      <c r="A741" s="27" t="s">
        <v>17</v>
      </c>
      <c r="B741" s="52" t="s">
        <v>18</v>
      </c>
      <c r="C741" s="21"/>
      <c r="D741" s="21"/>
      <c r="E741" s="21">
        <f t="shared" si="1021"/>
        <v>0</v>
      </c>
      <c r="F741" s="21"/>
      <c r="G741" s="21"/>
      <c r="H741" s="22"/>
      <c r="I741" s="3">
        <f t="shared" si="980"/>
        <v>0</v>
      </c>
    </row>
    <row r="742" spans="1:11" hidden="1" x14ac:dyDescent="0.2">
      <c r="A742" s="26" t="s">
        <v>19</v>
      </c>
      <c r="B742" s="53" t="s">
        <v>20</v>
      </c>
      <c r="C742" s="24">
        <f>SUM(C743:C745)</f>
        <v>0</v>
      </c>
      <c r="D742" s="24">
        <f t="shared" ref="D742" si="1022">SUM(D743:D745)</f>
        <v>0</v>
      </c>
      <c r="E742" s="24">
        <f t="shared" ref="E742" si="1023">SUM(E743:E745)</f>
        <v>0</v>
      </c>
      <c r="F742" s="24">
        <f t="shared" ref="F742" si="1024">SUM(F743:F745)</f>
        <v>0</v>
      </c>
      <c r="G742" s="24">
        <f t="shared" ref="G742" si="1025">SUM(G743:G745)</f>
        <v>0</v>
      </c>
      <c r="H742" s="25">
        <f t="shared" ref="H742" si="1026">SUM(H743:H745)</f>
        <v>0</v>
      </c>
      <c r="I742" s="3">
        <f t="shared" si="980"/>
        <v>0</v>
      </c>
    </row>
    <row r="743" spans="1:11" hidden="1" x14ac:dyDescent="0.2">
      <c r="A743" s="27" t="s">
        <v>13</v>
      </c>
      <c r="B743" s="52" t="s">
        <v>21</v>
      </c>
      <c r="C743" s="21"/>
      <c r="D743" s="21"/>
      <c r="E743" s="21">
        <f t="shared" ref="E743:E745" si="1027">SUM(C743,D743)</f>
        <v>0</v>
      </c>
      <c r="F743" s="21"/>
      <c r="G743" s="21"/>
      <c r="H743" s="22"/>
      <c r="I743" s="3">
        <f t="shared" si="980"/>
        <v>0</v>
      </c>
    </row>
    <row r="744" spans="1:11" hidden="1" x14ac:dyDescent="0.2">
      <c r="A744" s="27" t="s">
        <v>15</v>
      </c>
      <c r="B744" s="52" t="s">
        <v>22</v>
      </c>
      <c r="C744" s="21"/>
      <c r="D744" s="21"/>
      <c r="E744" s="21">
        <f t="shared" si="1027"/>
        <v>0</v>
      </c>
      <c r="F744" s="21"/>
      <c r="G744" s="21"/>
      <c r="H744" s="22"/>
      <c r="I744" s="3">
        <f t="shared" si="980"/>
        <v>0</v>
      </c>
    </row>
    <row r="745" spans="1:11" hidden="1" x14ac:dyDescent="0.2">
      <c r="A745" s="27" t="s">
        <v>17</v>
      </c>
      <c r="B745" s="52" t="s">
        <v>23</v>
      </c>
      <c r="C745" s="21"/>
      <c r="D745" s="21"/>
      <c r="E745" s="21">
        <f t="shared" si="1027"/>
        <v>0</v>
      </c>
      <c r="F745" s="21"/>
      <c r="G745" s="21"/>
      <c r="H745" s="22"/>
      <c r="I745" s="3">
        <f t="shared" si="980"/>
        <v>0</v>
      </c>
    </row>
    <row r="746" spans="1:11" hidden="1" x14ac:dyDescent="0.2">
      <c r="A746" s="26" t="s">
        <v>24</v>
      </c>
      <c r="B746" s="53" t="s">
        <v>25</v>
      </c>
      <c r="C746" s="24">
        <f>SUM(C747:C749)</f>
        <v>0</v>
      </c>
      <c r="D746" s="24">
        <f t="shared" ref="D746" si="1028">SUM(D747:D749)</f>
        <v>0</v>
      </c>
      <c r="E746" s="24">
        <f t="shared" ref="E746" si="1029">SUM(E747:E749)</f>
        <v>0</v>
      </c>
      <c r="F746" s="24">
        <f t="shared" ref="F746" si="1030">SUM(F747:F749)</f>
        <v>0</v>
      </c>
      <c r="G746" s="24">
        <f t="shared" ref="G746" si="1031">SUM(G747:G749)</f>
        <v>0</v>
      </c>
      <c r="H746" s="25">
        <f t="shared" ref="H746" si="1032">SUM(H747:H749)</f>
        <v>0</v>
      </c>
      <c r="I746" s="3">
        <f t="shared" si="980"/>
        <v>0</v>
      </c>
    </row>
    <row r="747" spans="1:11" hidden="1" x14ac:dyDescent="0.2">
      <c r="A747" s="27" t="s">
        <v>13</v>
      </c>
      <c r="B747" s="52" t="s">
        <v>26</v>
      </c>
      <c r="C747" s="21"/>
      <c r="D747" s="21"/>
      <c r="E747" s="21">
        <f t="shared" ref="E747:E749" si="1033">SUM(C747,D747)</f>
        <v>0</v>
      </c>
      <c r="F747" s="21"/>
      <c r="G747" s="21"/>
      <c r="H747" s="22"/>
      <c r="I747" s="3">
        <f t="shared" si="980"/>
        <v>0</v>
      </c>
    </row>
    <row r="748" spans="1:11" hidden="1" x14ac:dyDescent="0.2">
      <c r="A748" s="27" t="s">
        <v>15</v>
      </c>
      <c r="B748" s="52" t="s">
        <v>27</v>
      </c>
      <c r="C748" s="21"/>
      <c r="D748" s="21"/>
      <c r="E748" s="21">
        <f t="shared" si="1033"/>
        <v>0</v>
      </c>
      <c r="F748" s="21"/>
      <c r="G748" s="21"/>
      <c r="H748" s="22"/>
      <c r="I748" s="3">
        <f t="shared" si="980"/>
        <v>0</v>
      </c>
    </row>
    <row r="749" spans="1:11" hidden="1" x14ac:dyDescent="0.2">
      <c r="A749" s="27" t="s">
        <v>17</v>
      </c>
      <c r="B749" s="52" t="s">
        <v>28</v>
      </c>
      <c r="C749" s="21"/>
      <c r="D749" s="21"/>
      <c r="E749" s="21">
        <f t="shared" si="1033"/>
        <v>0</v>
      </c>
      <c r="F749" s="21"/>
      <c r="G749" s="21"/>
      <c r="H749" s="22"/>
      <c r="I749" s="3">
        <f t="shared" si="980"/>
        <v>0</v>
      </c>
    </row>
    <row r="750" spans="1:11" s="40" customFormat="1" x14ac:dyDescent="0.2">
      <c r="A750" s="36" t="s">
        <v>80</v>
      </c>
      <c r="B750" s="65"/>
      <c r="C750" s="37">
        <f>SUM(C751,C754,C777)</f>
        <v>70667</v>
      </c>
      <c r="D750" s="37">
        <f t="shared" ref="D750" si="1034">SUM(D751,D754,D777)</f>
        <v>0</v>
      </c>
      <c r="E750" s="37">
        <f t="shared" ref="E750" si="1035">SUM(E751,E754,E777)</f>
        <v>70667</v>
      </c>
      <c r="F750" s="37">
        <f t="shared" ref="F750" si="1036">SUM(F751,F754,F777)</f>
        <v>0</v>
      </c>
      <c r="G750" s="37">
        <f t="shared" ref="G750" si="1037">SUM(G751,G754,G777)</f>
        <v>0</v>
      </c>
      <c r="H750" s="38">
        <f t="shared" ref="H750" si="1038">SUM(H751,H754,H777)</f>
        <v>0</v>
      </c>
      <c r="I750" s="39">
        <f t="shared" si="980"/>
        <v>70667</v>
      </c>
    </row>
    <row r="751" spans="1:11" hidden="1" x14ac:dyDescent="0.2">
      <c r="A751" s="31" t="s">
        <v>30</v>
      </c>
      <c r="B751" s="55">
        <v>20</v>
      </c>
      <c r="C751" s="24">
        <f>SUM(C752)</f>
        <v>0</v>
      </c>
      <c r="D751" s="24">
        <f t="shared" ref="D751" si="1039">SUM(D752)</f>
        <v>0</v>
      </c>
      <c r="E751" s="24">
        <f t="shared" ref="E751" si="1040">SUM(E752)</f>
        <v>0</v>
      </c>
      <c r="F751" s="24">
        <f t="shared" ref="F751" si="1041">SUM(F752)</f>
        <v>0</v>
      </c>
      <c r="G751" s="24">
        <f t="shared" ref="G751" si="1042">SUM(G752)</f>
        <v>0</v>
      </c>
      <c r="H751" s="25">
        <f t="shared" ref="H751" si="1043">SUM(H752)</f>
        <v>0</v>
      </c>
      <c r="I751" s="3">
        <f t="shared" si="980"/>
        <v>0</v>
      </c>
    </row>
    <row r="752" spans="1:11" hidden="1" x14ac:dyDescent="0.2">
      <c r="A752" s="27" t="s">
        <v>31</v>
      </c>
      <c r="B752" s="56" t="s">
        <v>32</v>
      </c>
      <c r="C752" s="21"/>
      <c r="D752" s="21"/>
      <c r="E752" s="21">
        <f>C752+D752</f>
        <v>0</v>
      </c>
      <c r="F752" s="21"/>
      <c r="G752" s="21"/>
      <c r="H752" s="22"/>
      <c r="I752" s="3">
        <f t="shared" si="980"/>
        <v>0</v>
      </c>
    </row>
    <row r="753" spans="1:11" hidden="1" x14ac:dyDescent="0.2">
      <c r="A753" s="27"/>
      <c r="B753" s="51"/>
      <c r="C753" s="21"/>
      <c r="D753" s="21"/>
      <c r="E753" s="21"/>
      <c r="F753" s="21"/>
      <c r="G753" s="21"/>
      <c r="H753" s="22"/>
      <c r="I753" s="3">
        <f t="shared" si="980"/>
        <v>0</v>
      </c>
    </row>
    <row r="754" spans="1:11" ht="25.5" x14ac:dyDescent="0.2">
      <c r="A754" s="31" t="s">
        <v>33</v>
      </c>
      <c r="B754" s="57">
        <v>58</v>
      </c>
      <c r="C754" s="24">
        <f>SUM(C755,C762,C769)</f>
        <v>70667</v>
      </c>
      <c r="D754" s="24">
        <f t="shared" ref="D754" si="1044">SUM(D755,D762,D769)</f>
        <v>0</v>
      </c>
      <c r="E754" s="24">
        <f t="shared" ref="E754" si="1045">SUM(E755,E762,E769)</f>
        <v>70667</v>
      </c>
      <c r="F754" s="24">
        <f t="shared" ref="F754" si="1046">SUM(F755,F762,F769)</f>
        <v>0</v>
      </c>
      <c r="G754" s="24">
        <f t="shared" ref="G754" si="1047">SUM(G755,G762,G769)</f>
        <v>0</v>
      </c>
      <c r="H754" s="25">
        <f t="shared" ref="H754" si="1048">SUM(H755,H762,H769)</f>
        <v>0</v>
      </c>
      <c r="I754" s="3">
        <f t="shared" si="980"/>
        <v>70667</v>
      </c>
    </row>
    <row r="755" spans="1:11" x14ac:dyDescent="0.2">
      <c r="A755" s="31" t="s">
        <v>34</v>
      </c>
      <c r="B755" s="58" t="s">
        <v>35</v>
      </c>
      <c r="C755" s="24">
        <f>SUM(C759,C760,C761)</f>
        <v>70667</v>
      </c>
      <c r="D755" s="24">
        <f t="shared" ref="D755:H755" si="1049">SUM(D759,D760,D761)</f>
        <v>0</v>
      </c>
      <c r="E755" s="24">
        <f t="shared" si="1049"/>
        <v>70667</v>
      </c>
      <c r="F755" s="24">
        <f t="shared" si="1049"/>
        <v>0</v>
      </c>
      <c r="G755" s="24">
        <f t="shared" si="1049"/>
        <v>0</v>
      </c>
      <c r="H755" s="25">
        <f t="shared" si="1049"/>
        <v>0</v>
      </c>
      <c r="I755" s="3">
        <f t="shared" si="980"/>
        <v>70667</v>
      </c>
    </row>
    <row r="756" spans="1:11" hidden="1" x14ac:dyDescent="0.2">
      <c r="A756" s="32" t="s">
        <v>1</v>
      </c>
      <c r="B756" s="59"/>
      <c r="C756" s="24"/>
      <c r="D756" s="24"/>
      <c r="E756" s="24"/>
      <c r="F756" s="24"/>
      <c r="G756" s="24"/>
      <c r="H756" s="25"/>
      <c r="I756" s="3">
        <f t="shared" si="980"/>
        <v>0</v>
      </c>
    </row>
    <row r="757" spans="1:11" hidden="1" x14ac:dyDescent="0.2">
      <c r="A757" s="32" t="s">
        <v>36</v>
      </c>
      <c r="B757" s="59"/>
      <c r="C757" s="24">
        <f>C759+C760+C761-C758</f>
        <v>0</v>
      </c>
      <c r="D757" s="24">
        <f t="shared" ref="D757" si="1050">D759+D760+D761-D758</f>
        <v>0</v>
      </c>
      <c r="E757" s="24">
        <f t="shared" ref="E757" si="1051">E759+E760+E761-E758</f>
        <v>0</v>
      </c>
      <c r="F757" s="24">
        <f t="shared" ref="F757" si="1052">F759+F760+F761-F758</f>
        <v>0</v>
      </c>
      <c r="G757" s="24">
        <f t="shared" ref="G757" si="1053">G759+G760+G761-G758</f>
        <v>0</v>
      </c>
      <c r="H757" s="25">
        <f t="shared" ref="H757" si="1054">H759+H760+H761-H758</f>
        <v>0</v>
      </c>
      <c r="I757" s="3">
        <f t="shared" si="980"/>
        <v>0</v>
      </c>
    </row>
    <row r="758" spans="1:11" x14ac:dyDescent="0.2">
      <c r="A758" s="32" t="s">
        <v>37</v>
      </c>
      <c r="B758" s="59"/>
      <c r="C758" s="24">
        <v>70667</v>
      </c>
      <c r="D758" s="24"/>
      <c r="E758" s="24">
        <f t="shared" ref="E758" si="1055">C758+D758</f>
        <v>70667</v>
      </c>
      <c r="F758" s="24"/>
      <c r="G758" s="24"/>
      <c r="H758" s="25"/>
      <c r="I758" s="3">
        <f t="shared" si="980"/>
        <v>70667</v>
      </c>
    </row>
    <row r="759" spans="1:11" x14ac:dyDescent="0.2">
      <c r="A759" s="20" t="s">
        <v>38</v>
      </c>
      <c r="B759" s="60" t="s">
        <v>39</v>
      </c>
      <c r="C759" s="21">
        <f>ROUND(70568.4*(J759+K759),1)</f>
        <v>10585.3</v>
      </c>
      <c r="D759" s="21"/>
      <c r="E759" s="21">
        <f t="shared" ref="E759:E761" si="1056">C759+D759</f>
        <v>10585.3</v>
      </c>
      <c r="F759" s="21"/>
      <c r="G759" s="21"/>
      <c r="H759" s="22"/>
      <c r="I759" s="3">
        <f t="shared" si="980"/>
        <v>10585.3</v>
      </c>
      <c r="J759" s="2">
        <v>0.02</v>
      </c>
      <c r="K759" s="2">
        <v>0.13</v>
      </c>
    </row>
    <row r="760" spans="1:11" x14ac:dyDescent="0.2">
      <c r="A760" s="20" t="s">
        <v>40</v>
      </c>
      <c r="B760" s="60" t="s">
        <v>41</v>
      </c>
      <c r="C760" s="21">
        <f>ROUND(70568.4*(J760+K760),1)+0.1</f>
        <v>59983.199999999997</v>
      </c>
      <c r="D760" s="21"/>
      <c r="E760" s="21">
        <f t="shared" si="1056"/>
        <v>59983.199999999997</v>
      </c>
      <c r="F760" s="21"/>
      <c r="G760" s="21"/>
      <c r="H760" s="22"/>
      <c r="I760" s="3">
        <f t="shared" si="980"/>
        <v>59983.199999999997</v>
      </c>
      <c r="J760" s="2">
        <v>0.85</v>
      </c>
    </row>
    <row r="761" spans="1:11" x14ac:dyDescent="0.2">
      <c r="A761" s="20" t="s">
        <v>42</v>
      </c>
      <c r="B761" s="61" t="s">
        <v>43</v>
      </c>
      <c r="C761" s="21">
        <v>98.5</v>
      </c>
      <c r="D761" s="21"/>
      <c r="E761" s="21">
        <f t="shared" si="1056"/>
        <v>98.5</v>
      </c>
      <c r="F761" s="21"/>
      <c r="G761" s="21"/>
      <c r="H761" s="22"/>
      <c r="I761" s="3">
        <f t="shared" si="980"/>
        <v>98.5</v>
      </c>
    </row>
    <row r="762" spans="1:11" hidden="1" x14ac:dyDescent="0.2">
      <c r="A762" s="31" t="s">
        <v>44</v>
      </c>
      <c r="B762" s="62" t="s">
        <v>45</v>
      </c>
      <c r="C762" s="24">
        <f>SUM(C766,C767,C768)</f>
        <v>0</v>
      </c>
      <c r="D762" s="24">
        <f t="shared" ref="D762:H762" si="1057">SUM(D766,D767,D768)</f>
        <v>0</v>
      </c>
      <c r="E762" s="24">
        <f t="shared" si="1057"/>
        <v>0</v>
      </c>
      <c r="F762" s="24">
        <f t="shared" si="1057"/>
        <v>0</v>
      </c>
      <c r="G762" s="24">
        <f t="shared" si="1057"/>
        <v>0</v>
      </c>
      <c r="H762" s="25">
        <f t="shared" si="1057"/>
        <v>0</v>
      </c>
      <c r="I762" s="3">
        <f t="shared" si="980"/>
        <v>0</v>
      </c>
    </row>
    <row r="763" spans="1:11" hidden="1" x14ac:dyDescent="0.2">
      <c r="A763" s="82" t="s">
        <v>1</v>
      </c>
      <c r="B763" s="62"/>
      <c r="C763" s="24"/>
      <c r="D763" s="24"/>
      <c r="E763" s="24"/>
      <c r="F763" s="24"/>
      <c r="G763" s="24"/>
      <c r="H763" s="25"/>
      <c r="I763" s="3">
        <f t="shared" si="980"/>
        <v>0</v>
      </c>
    </row>
    <row r="764" spans="1:11" hidden="1" x14ac:dyDescent="0.2">
      <c r="A764" s="32" t="s">
        <v>36</v>
      </c>
      <c r="B764" s="59"/>
      <c r="C764" s="24">
        <f>C766+C767+C768-C765</f>
        <v>0</v>
      </c>
      <c r="D764" s="24">
        <f t="shared" ref="D764" si="1058">D766+D767+D768-D765</f>
        <v>0</v>
      </c>
      <c r="E764" s="24">
        <f t="shared" ref="E764" si="1059">E766+E767+E768-E765</f>
        <v>0</v>
      </c>
      <c r="F764" s="24">
        <f t="shared" ref="F764" si="1060">F766+F767+F768-F765</f>
        <v>0</v>
      </c>
      <c r="G764" s="24">
        <f t="shared" ref="G764" si="1061">G766+G767+G768-G765</f>
        <v>0</v>
      </c>
      <c r="H764" s="25">
        <f t="shared" ref="H764" si="1062">H766+H767+H768-H765</f>
        <v>0</v>
      </c>
      <c r="I764" s="3">
        <f t="shared" si="980"/>
        <v>0</v>
      </c>
    </row>
    <row r="765" spans="1:11" hidden="1" x14ac:dyDescent="0.2">
      <c r="A765" s="32" t="s">
        <v>37</v>
      </c>
      <c r="B765" s="59"/>
      <c r="C765" s="24"/>
      <c r="D765" s="24"/>
      <c r="E765" s="24">
        <f t="shared" ref="E765" si="1063">C765+D765</f>
        <v>0</v>
      </c>
      <c r="F765" s="24"/>
      <c r="G765" s="24"/>
      <c r="H765" s="25"/>
      <c r="I765" s="3">
        <f t="shared" si="980"/>
        <v>0</v>
      </c>
    </row>
    <row r="766" spans="1:11" hidden="1" x14ac:dyDescent="0.2">
      <c r="A766" s="20" t="s">
        <v>38</v>
      </c>
      <c r="B766" s="61" t="s">
        <v>46</v>
      </c>
      <c r="C766" s="21"/>
      <c r="D766" s="21"/>
      <c r="E766" s="21">
        <f t="shared" ref="E766:E768" si="1064">C766+D766</f>
        <v>0</v>
      </c>
      <c r="F766" s="21"/>
      <c r="G766" s="21"/>
      <c r="H766" s="22"/>
      <c r="I766" s="3">
        <f t="shared" si="980"/>
        <v>0</v>
      </c>
    </row>
    <row r="767" spans="1:11" hidden="1" x14ac:dyDescent="0.2">
      <c r="A767" s="20" t="s">
        <v>40</v>
      </c>
      <c r="B767" s="61" t="s">
        <v>47</v>
      </c>
      <c r="C767" s="21"/>
      <c r="D767" s="21"/>
      <c r="E767" s="21">
        <f t="shared" si="1064"/>
        <v>0</v>
      </c>
      <c r="F767" s="21"/>
      <c r="G767" s="21"/>
      <c r="H767" s="22"/>
      <c r="I767" s="3">
        <f t="shared" si="980"/>
        <v>0</v>
      </c>
    </row>
    <row r="768" spans="1:11" hidden="1" x14ac:dyDescent="0.2">
      <c r="A768" s="20" t="s">
        <v>42</v>
      </c>
      <c r="B768" s="61" t="s">
        <v>48</v>
      </c>
      <c r="C768" s="21"/>
      <c r="D768" s="21"/>
      <c r="E768" s="21">
        <f t="shared" si="1064"/>
        <v>0</v>
      </c>
      <c r="F768" s="21"/>
      <c r="G768" s="21"/>
      <c r="H768" s="22"/>
      <c r="I768" s="3">
        <f t="shared" si="980"/>
        <v>0</v>
      </c>
    </row>
    <row r="769" spans="1:9" hidden="1" x14ac:dyDescent="0.2">
      <c r="A769" s="31" t="s">
        <v>49</v>
      </c>
      <c r="B769" s="63" t="s">
        <v>50</v>
      </c>
      <c r="C769" s="24">
        <f>SUM(C773,C774,C775)</f>
        <v>0</v>
      </c>
      <c r="D769" s="24">
        <f t="shared" ref="D769:H769" si="1065">SUM(D773,D774,D775)</f>
        <v>0</v>
      </c>
      <c r="E769" s="24">
        <f t="shared" si="1065"/>
        <v>0</v>
      </c>
      <c r="F769" s="24">
        <f t="shared" si="1065"/>
        <v>0</v>
      </c>
      <c r="G769" s="24">
        <f t="shared" si="1065"/>
        <v>0</v>
      </c>
      <c r="H769" s="25">
        <f t="shared" si="1065"/>
        <v>0</v>
      </c>
      <c r="I769" s="3">
        <f t="shared" si="980"/>
        <v>0</v>
      </c>
    </row>
    <row r="770" spans="1:9" hidden="1" x14ac:dyDescent="0.2">
      <c r="A770" s="82" t="s">
        <v>1</v>
      </c>
      <c r="B770" s="63"/>
      <c r="C770" s="24"/>
      <c r="D770" s="24"/>
      <c r="E770" s="24"/>
      <c r="F770" s="24"/>
      <c r="G770" s="24"/>
      <c r="H770" s="25"/>
      <c r="I770" s="3">
        <f t="shared" si="980"/>
        <v>0</v>
      </c>
    </row>
    <row r="771" spans="1:9" hidden="1" x14ac:dyDescent="0.2">
      <c r="A771" s="32" t="s">
        <v>36</v>
      </c>
      <c r="B771" s="59"/>
      <c r="C771" s="24">
        <f>C773+C774+C775-C772</f>
        <v>0</v>
      </c>
      <c r="D771" s="24">
        <f t="shared" ref="D771" si="1066">D773+D774+D775-D772</f>
        <v>0</v>
      </c>
      <c r="E771" s="24">
        <f t="shared" ref="E771" si="1067">E773+E774+E775-E772</f>
        <v>0</v>
      </c>
      <c r="F771" s="24">
        <f t="shared" ref="F771" si="1068">F773+F774+F775-F772</f>
        <v>0</v>
      </c>
      <c r="G771" s="24">
        <f t="shared" ref="G771" si="1069">G773+G774+G775-G772</f>
        <v>0</v>
      </c>
      <c r="H771" s="25">
        <f t="shared" ref="H771" si="1070">H773+H774+H775-H772</f>
        <v>0</v>
      </c>
      <c r="I771" s="3">
        <f t="shared" si="980"/>
        <v>0</v>
      </c>
    </row>
    <row r="772" spans="1:9" hidden="1" x14ac:dyDescent="0.2">
      <c r="A772" s="32" t="s">
        <v>37</v>
      </c>
      <c r="B772" s="59"/>
      <c r="C772" s="24"/>
      <c r="D772" s="24"/>
      <c r="E772" s="24">
        <f t="shared" ref="E772:E775" si="1071">C772+D772</f>
        <v>0</v>
      </c>
      <c r="F772" s="24"/>
      <c r="G772" s="24"/>
      <c r="H772" s="25"/>
      <c r="I772" s="3">
        <f t="shared" si="980"/>
        <v>0</v>
      </c>
    </row>
    <row r="773" spans="1:9" hidden="1" x14ac:dyDescent="0.2">
      <c r="A773" s="20" t="s">
        <v>38</v>
      </c>
      <c r="B773" s="61" t="s">
        <v>51</v>
      </c>
      <c r="C773" s="21"/>
      <c r="D773" s="21"/>
      <c r="E773" s="21">
        <f t="shared" si="1071"/>
        <v>0</v>
      </c>
      <c r="F773" s="21"/>
      <c r="G773" s="21"/>
      <c r="H773" s="22"/>
      <c r="I773" s="3">
        <f t="shared" si="980"/>
        <v>0</v>
      </c>
    </row>
    <row r="774" spans="1:9" hidden="1" x14ac:dyDescent="0.2">
      <c r="A774" s="20" t="s">
        <v>40</v>
      </c>
      <c r="B774" s="61" t="s">
        <v>52</v>
      </c>
      <c r="C774" s="21"/>
      <c r="D774" s="21"/>
      <c r="E774" s="21">
        <f t="shared" si="1071"/>
        <v>0</v>
      </c>
      <c r="F774" s="21"/>
      <c r="G774" s="21"/>
      <c r="H774" s="22"/>
      <c r="I774" s="3">
        <f t="shared" si="980"/>
        <v>0</v>
      </c>
    </row>
    <row r="775" spans="1:9" hidden="1" x14ac:dyDescent="0.2">
      <c r="A775" s="20" t="s">
        <v>42</v>
      </c>
      <c r="B775" s="61" t="s">
        <v>53</v>
      </c>
      <c r="C775" s="21"/>
      <c r="D775" s="21"/>
      <c r="E775" s="21">
        <f t="shared" si="1071"/>
        <v>0</v>
      </c>
      <c r="F775" s="21"/>
      <c r="G775" s="21"/>
      <c r="H775" s="22"/>
      <c r="I775" s="3">
        <f t="shared" si="980"/>
        <v>0</v>
      </c>
    </row>
    <row r="776" spans="1:9" hidden="1" x14ac:dyDescent="0.2">
      <c r="A776" s="83"/>
      <c r="B776" s="95"/>
      <c r="C776" s="21"/>
      <c r="D776" s="21"/>
      <c r="E776" s="21"/>
      <c r="F776" s="21"/>
      <c r="G776" s="21"/>
      <c r="H776" s="22"/>
      <c r="I776" s="3">
        <f t="shared" si="980"/>
        <v>0</v>
      </c>
    </row>
    <row r="777" spans="1:9" hidden="1" x14ac:dyDescent="0.2">
      <c r="A777" s="26" t="s">
        <v>54</v>
      </c>
      <c r="B777" s="63" t="s">
        <v>55</v>
      </c>
      <c r="C777" s="24"/>
      <c r="D777" s="24"/>
      <c r="E777" s="24">
        <f>C777+D777</f>
        <v>0</v>
      </c>
      <c r="F777" s="24"/>
      <c r="G777" s="24"/>
      <c r="H777" s="25"/>
      <c r="I777" s="3">
        <f t="shared" si="980"/>
        <v>0</v>
      </c>
    </row>
    <row r="778" spans="1:9" hidden="1" x14ac:dyDescent="0.2">
      <c r="A778" s="83"/>
      <c r="B778" s="95"/>
      <c r="C778" s="21"/>
      <c r="D778" s="21"/>
      <c r="E778" s="21"/>
      <c r="F778" s="21"/>
      <c r="G778" s="21"/>
      <c r="H778" s="22"/>
      <c r="I778" s="3">
        <f t="shared" si="980"/>
        <v>0</v>
      </c>
    </row>
    <row r="779" spans="1:9" hidden="1" x14ac:dyDescent="0.2">
      <c r="A779" s="26" t="s">
        <v>56</v>
      </c>
      <c r="B779" s="63"/>
      <c r="C779" s="24">
        <f>C732-C750</f>
        <v>0</v>
      </c>
      <c r="D779" s="24">
        <f t="shared" ref="D779:H779" si="1072">D732-D750</f>
        <v>0</v>
      </c>
      <c r="E779" s="24">
        <f t="shared" si="1072"/>
        <v>0</v>
      </c>
      <c r="F779" s="24">
        <f t="shared" si="1072"/>
        <v>0</v>
      </c>
      <c r="G779" s="24">
        <f t="shared" si="1072"/>
        <v>0</v>
      </c>
      <c r="H779" s="25">
        <f t="shared" si="1072"/>
        <v>0</v>
      </c>
      <c r="I779" s="3">
        <f t="shared" si="980"/>
        <v>0</v>
      </c>
    </row>
    <row r="780" spans="1:9" hidden="1" x14ac:dyDescent="0.2">
      <c r="A780" s="81"/>
      <c r="B780" s="95"/>
      <c r="C780" s="21"/>
      <c r="D780" s="21"/>
      <c r="E780" s="21"/>
      <c r="F780" s="21"/>
      <c r="G780" s="21"/>
      <c r="H780" s="22"/>
      <c r="I780" s="3">
        <f t="shared" si="980"/>
        <v>0</v>
      </c>
    </row>
    <row r="781" spans="1:9" s="6" customFormat="1" ht="25.5" x14ac:dyDescent="0.2">
      <c r="A781" s="77" t="s">
        <v>73</v>
      </c>
      <c r="B781" s="78"/>
      <c r="C781" s="79">
        <f>C782</f>
        <v>195</v>
      </c>
      <c r="D781" s="79">
        <f t="shared" ref="D781" si="1073">D782</f>
        <v>0</v>
      </c>
      <c r="E781" s="79">
        <f t="shared" ref="E781" si="1074">E782</f>
        <v>195</v>
      </c>
      <c r="F781" s="79">
        <f t="shared" ref="F781" si="1075">F782</f>
        <v>100</v>
      </c>
      <c r="G781" s="79">
        <f t="shared" ref="G781" si="1076">G782</f>
        <v>0</v>
      </c>
      <c r="H781" s="80">
        <f t="shared" ref="H781" si="1077">H782</f>
        <v>0</v>
      </c>
      <c r="I781" s="19">
        <f t="shared" si="980"/>
        <v>295</v>
      </c>
    </row>
    <row r="782" spans="1:9" x14ac:dyDescent="0.2">
      <c r="A782" s="33" t="s">
        <v>61</v>
      </c>
      <c r="B782" s="64"/>
      <c r="C782" s="34">
        <f>SUM(C783,C784,C785,C786)</f>
        <v>195</v>
      </c>
      <c r="D782" s="34">
        <f t="shared" ref="D782" si="1078">SUM(D783,D784,D785,D786)</f>
        <v>0</v>
      </c>
      <c r="E782" s="34">
        <f t="shared" ref="E782" si="1079">SUM(E783,E784,E785,E786)</f>
        <v>195</v>
      </c>
      <c r="F782" s="34">
        <f t="shared" ref="F782" si="1080">SUM(F783,F784,F785,F786)</f>
        <v>100</v>
      </c>
      <c r="G782" s="34">
        <f t="shared" ref="G782" si="1081">SUM(G783,G784,G785,G786)</f>
        <v>0</v>
      </c>
      <c r="H782" s="35">
        <f t="shared" ref="H782" si="1082">SUM(H783,H784,H785,H786)</f>
        <v>0</v>
      </c>
      <c r="I782" s="3">
        <f t="shared" ref="I782:I845" si="1083">SUM(E782:H782)</f>
        <v>295</v>
      </c>
    </row>
    <row r="783" spans="1:9" x14ac:dyDescent="0.2">
      <c r="A783" s="20" t="s">
        <v>6</v>
      </c>
      <c r="B783" s="48"/>
      <c r="C783" s="21">
        <v>195</v>
      </c>
      <c r="D783" s="21"/>
      <c r="E783" s="21">
        <f>SUM(C783,D783)</f>
        <v>195</v>
      </c>
      <c r="F783" s="21">
        <v>100</v>
      </c>
      <c r="G783" s="21"/>
      <c r="H783" s="22"/>
      <c r="I783" s="3">
        <f t="shared" si="1083"/>
        <v>295</v>
      </c>
    </row>
    <row r="784" spans="1:9" hidden="1" x14ac:dyDescent="0.2">
      <c r="A784" s="20" t="s">
        <v>7</v>
      </c>
      <c r="B784" s="94"/>
      <c r="C784" s="21"/>
      <c r="D784" s="21"/>
      <c r="E784" s="21">
        <f t="shared" ref="E784:E785" si="1084">SUM(C784,D784)</f>
        <v>0</v>
      </c>
      <c r="F784" s="21"/>
      <c r="G784" s="21"/>
      <c r="H784" s="22"/>
      <c r="I784" s="3">
        <f t="shared" si="1083"/>
        <v>0</v>
      </c>
    </row>
    <row r="785" spans="1:9" ht="38.25" hidden="1" x14ac:dyDescent="0.2">
      <c r="A785" s="20" t="s">
        <v>8</v>
      </c>
      <c r="B785" s="48">
        <v>420269</v>
      </c>
      <c r="C785" s="21"/>
      <c r="D785" s="21"/>
      <c r="E785" s="21">
        <f t="shared" si="1084"/>
        <v>0</v>
      </c>
      <c r="F785" s="21"/>
      <c r="G785" s="21"/>
      <c r="H785" s="22"/>
      <c r="I785" s="3">
        <f t="shared" si="1083"/>
        <v>0</v>
      </c>
    </row>
    <row r="786" spans="1:9" ht="25.5" hidden="1" x14ac:dyDescent="0.2">
      <c r="A786" s="23" t="s">
        <v>9</v>
      </c>
      <c r="B786" s="49" t="s">
        <v>10</v>
      </c>
      <c r="C786" s="24">
        <f>SUM(C787,C791,C795)</f>
        <v>0</v>
      </c>
      <c r="D786" s="24">
        <f t="shared" ref="D786" si="1085">SUM(D787,D791,D795)</f>
        <v>0</v>
      </c>
      <c r="E786" s="24">
        <f t="shared" ref="E786" si="1086">SUM(E787,E791,E795)</f>
        <v>0</v>
      </c>
      <c r="F786" s="24">
        <f t="shared" ref="F786" si="1087">SUM(F787,F791,F795)</f>
        <v>0</v>
      </c>
      <c r="G786" s="24">
        <f t="shared" ref="G786" si="1088">SUM(G787,G791,G795)</f>
        <v>0</v>
      </c>
      <c r="H786" s="25">
        <f t="shared" ref="H786" si="1089">SUM(H787,H791,H795)</f>
        <v>0</v>
      </c>
      <c r="I786" s="3">
        <f t="shared" si="1083"/>
        <v>0</v>
      </c>
    </row>
    <row r="787" spans="1:9" hidden="1" x14ac:dyDescent="0.2">
      <c r="A787" s="26" t="s">
        <v>11</v>
      </c>
      <c r="B787" s="50" t="s">
        <v>12</v>
      </c>
      <c r="C787" s="24">
        <f>SUM(C788:C790)</f>
        <v>0</v>
      </c>
      <c r="D787" s="24">
        <f t="shared" ref="D787" si="1090">SUM(D788:D790)</f>
        <v>0</v>
      </c>
      <c r="E787" s="24">
        <f t="shared" ref="E787" si="1091">SUM(E788:E790)</f>
        <v>0</v>
      </c>
      <c r="F787" s="24">
        <f t="shared" ref="F787" si="1092">SUM(F788:F790)</f>
        <v>0</v>
      </c>
      <c r="G787" s="24">
        <f t="shared" ref="G787" si="1093">SUM(G788:G790)</f>
        <v>0</v>
      </c>
      <c r="H787" s="25">
        <f t="shared" ref="H787" si="1094">SUM(H788:H790)</f>
        <v>0</v>
      </c>
      <c r="I787" s="3">
        <f t="shared" si="1083"/>
        <v>0</v>
      </c>
    </row>
    <row r="788" spans="1:9" hidden="1" x14ac:dyDescent="0.2">
      <c r="A788" s="27" t="s">
        <v>13</v>
      </c>
      <c r="B788" s="51" t="s">
        <v>14</v>
      </c>
      <c r="C788" s="21"/>
      <c r="D788" s="21"/>
      <c r="E788" s="21">
        <f t="shared" ref="E788:E790" si="1095">SUM(C788,D788)</f>
        <v>0</v>
      </c>
      <c r="F788" s="21"/>
      <c r="G788" s="21"/>
      <c r="H788" s="22"/>
      <c r="I788" s="3">
        <f t="shared" si="1083"/>
        <v>0</v>
      </c>
    </row>
    <row r="789" spans="1:9" hidden="1" x14ac:dyDescent="0.2">
      <c r="A789" s="27" t="s">
        <v>15</v>
      </c>
      <c r="B789" s="52" t="s">
        <v>16</v>
      </c>
      <c r="C789" s="21"/>
      <c r="D789" s="21"/>
      <c r="E789" s="21">
        <f t="shared" si="1095"/>
        <v>0</v>
      </c>
      <c r="F789" s="21"/>
      <c r="G789" s="21"/>
      <c r="H789" s="22"/>
      <c r="I789" s="3">
        <f t="shared" si="1083"/>
        <v>0</v>
      </c>
    </row>
    <row r="790" spans="1:9" hidden="1" x14ac:dyDescent="0.2">
      <c r="A790" s="27" t="s">
        <v>17</v>
      </c>
      <c r="B790" s="52" t="s">
        <v>18</v>
      </c>
      <c r="C790" s="21"/>
      <c r="D790" s="21"/>
      <c r="E790" s="21">
        <f t="shared" si="1095"/>
        <v>0</v>
      </c>
      <c r="F790" s="21"/>
      <c r="G790" s="21"/>
      <c r="H790" s="22"/>
      <c r="I790" s="3">
        <f t="shared" si="1083"/>
        <v>0</v>
      </c>
    </row>
    <row r="791" spans="1:9" hidden="1" x14ac:dyDescent="0.2">
      <c r="A791" s="26" t="s">
        <v>19</v>
      </c>
      <c r="B791" s="53" t="s">
        <v>20</v>
      </c>
      <c r="C791" s="24">
        <f>SUM(C792:C794)</f>
        <v>0</v>
      </c>
      <c r="D791" s="24">
        <f t="shared" ref="D791" si="1096">SUM(D792:D794)</f>
        <v>0</v>
      </c>
      <c r="E791" s="24">
        <f t="shared" ref="E791" si="1097">SUM(E792:E794)</f>
        <v>0</v>
      </c>
      <c r="F791" s="24">
        <f t="shared" ref="F791" si="1098">SUM(F792:F794)</f>
        <v>0</v>
      </c>
      <c r="G791" s="24">
        <f t="shared" ref="G791" si="1099">SUM(G792:G794)</f>
        <v>0</v>
      </c>
      <c r="H791" s="25">
        <f t="shared" ref="H791" si="1100">SUM(H792:H794)</f>
        <v>0</v>
      </c>
      <c r="I791" s="3">
        <f t="shared" si="1083"/>
        <v>0</v>
      </c>
    </row>
    <row r="792" spans="1:9" hidden="1" x14ac:dyDescent="0.2">
      <c r="A792" s="27" t="s">
        <v>13</v>
      </c>
      <c r="B792" s="52" t="s">
        <v>21</v>
      </c>
      <c r="C792" s="21"/>
      <c r="D792" s="21"/>
      <c r="E792" s="21">
        <f t="shared" ref="E792:E794" si="1101">SUM(C792,D792)</f>
        <v>0</v>
      </c>
      <c r="F792" s="21"/>
      <c r="G792" s="21"/>
      <c r="H792" s="22"/>
      <c r="I792" s="3">
        <f t="shared" si="1083"/>
        <v>0</v>
      </c>
    </row>
    <row r="793" spans="1:9" hidden="1" x14ac:dyDescent="0.2">
      <c r="A793" s="27" t="s">
        <v>15</v>
      </c>
      <c r="B793" s="52" t="s">
        <v>22</v>
      </c>
      <c r="C793" s="21"/>
      <c r="D793" s="21"/>
      <c r="E793" s="21">
        <f t="shared" si="1101"/>
        <v>0</v>
      </c>
      <c r="F793" s="21"/>
      <c r="G793" s="21"/>
      <c r="H793" s="22"/>
      <c r="I793" s="3">
        <f t="shared" si="1083"/>
        <v>0</v>
      </c>
    </row>
    <row r="794" spans="1:9" hidden="1" x14ac:dyDescent="0.2">
      <c r="A794" s="27" t="s">
        <v>17</v>
      </c>
      <c r="B794" s="52" t="s">
        <v>23</v>
      </c>
      <c r="C794" s="21"/>
      <c r="D794" s="21"/>
      <c r="E794" s="21">
        <f t="shared" si="1101"/>
        <v>0</v>
      </c>
      <c r="F794" s="21"/>
      <c r="G794" s="21"/>
      <c r="H794" s="22"/>
      <c r="I794" s="3">
        <f t="shared" si="1083"/>
        <v>0</v>
      </c>
    </row>
    <row r="795" spans="1:9" hidden="1" x14ac:dyDescent="0.2">
      <c r="A795" s="26" t="s">
        <v>24</v>
      </c>
      <c r="B795" s="53" t="s">
        <v>25</v>
      </c>
      <c r="C795" s="24">
        <f>SUM(C796:C798)</f>
        <v>0</v>
      </c>
      <c r="D795" s="24">
        <f t="shared" ref="D795" si="1102">SUM(D796:D798)</f>
        <v>0</v>
      </c>
      <c r="E795" s="24">
        <f t="shared" ref="E795" si="1103">SUM(E796:E798)</f>
        <v>0</v>
      </c>
      <c r="F795" s="24">
        <f t="shared" ref="F795" si="1104">SUM(F796:F798)</f>
        <v>0</v>
      </c>
      <c r="G795" s="24">
        <f t="shared" ref="G795" si="1105">SUM(G796:G798)</f>
        <v>0</v>
      </c>
      <c r="H795" s="25">
        <f t="shared" ref="H795" si="1106">SUM(H796:H798)</f>
        <v>0</v>
      </c>
      <c r="I795" s="3">
        <f t="shared" si="1083"/>
        <v>0</v>
      </c>
    </row>
    <row r="796" spans="1:9" hidden="1" x14ac:dyDescent="0.2">
      <c r="A796" s="27" t="s">
        <v>13</v>
      </c>
      <c r="B796" s="52" t="s">
        <v>26</v>
      </c>
      <c r="C796" s="21"/>
      <c r="D796" s="21"/>
      <c r="E796" s="21">
        <f t="shared" ref="E796:E798" si="1107">SUM(C796,D796)</f>
        <v>0</v>
      </c>
      <c r="F796" s="21"/>
      <c r="G796" s="21"/>
      <c r="H796" s="22"/>
      <c r="I796" s="3">
        <f t="shared" si="1083"/>
        <v>0</v>
      </c>
    </row>
    <row r="797" spans="1:9" hidden="1" x14ac:dyDescent="0.2">
      <c r="A797" s="27" t="s">
        <v>15</v>
      </c>
      <c r="B797" s="52" t="s">
        <v>27</v>
      </c>
      <c r="C797" s="21"/>
      <c r="D797" s="21"/>
      <c r="E797" s="21">
        <f t="shared" si="1107"/>
        <v>0</v>
      </c>
      <c r="F797" s="21"/>
      <c r="G797" s="21"/>
      <c r="H797" s="22"/>
      <c r="I797" s="3">
        <f t="shared" si="1083"/>
        <v>0</v>
      </c>
    </row>
    <row r="798" spans="1:9" hidden="1" x14ac:dyDescent="0.2">
      <c r="A798" s="27" t="s">
        <v>17</v>
      </c>
      <c r="B798" s="52" t="s">
        <v>28</v>
      </c>
      <c r="C798" s="21"/>
      <c r="D798" s="21"/>
      <c r="E798" s="21">
        <f t="shared" si="1107"/>
        <v>0</v>
      </c>
      <c r="F798" s="21"/>
      <c r="G798" s="21"/>
      <c r="H798" s="22"/>
      <c r="I798" s="3">
        <f t="shared" si="1083"/>
        <v>0</v>
      </c>
    </row>
    <row r="799" spans="1:9" x14ac:dyDescent="0.2">
      <c r="A799" s="33" t="s">
        <v>80</v>
      </c>
      <c r="B799" s="64"/>
      <c r="C799" s="34">
        <f>SUM(C800,C803,C826)</f>
        <v>195</v>
      </c>
      <c r="D799" s="34">
        <f t="shared" ref="D799" si="1108">SUM(D800,D803,D826)</f>
        <v>0</v>
      </c>
      <c r="E799" s="34">
        <f t="shared" ref="E799" si="1109">SUM(E800,E803,E826)</f>
        <v>195</v>
      </c>
      <c r="F799" s="34">
        <f t="shared" ref="F799" si="1110">SUM(F800,F803,F826)</f>
        <v>100</v>
      </c>
      <c r="G799" s="34">
        <f t="shared" ref="G799" si="1111">SUM(G800,G803,G826)</f>
        <v>0</v>
      </c>
      <c r="H799" s="35">
        <f t="shared" ref="H799" si="1112">SUM(H800,H803,H826)</f>
        <v>0</v>
      </c>
      <c r="I799" s="3">
        <f t="shared" si="1083"/>
        <v>295</v>
      </c>
    </row>
    <row r="800" spans="1:9" x14ac:dyDescent="0.2">
      <c r="A800" s="31" t="s">
        <v>30</v>
      </c>
      <c r="B800" s="55">
        <v>20</v>
      </c>
      <c r="C800" s="24">
        <f>SUM(C801)</f>
        <v>2</v>
      </c>
      <c r="D800" s="24">
        <f t="shared" ref="D800" si="1113">SUM(D801)</f>
        <v>0</v>
      </c>
      <c r="E800" s="24">
        <f t="shared" ref="E800" si="1114">SUM(E801)</f>
        <v>2</v>
      </c>
      <c r="F800" s="24">
        <f t="shared" ref="F800" si="1115">SUM(F801)</f>
        <v>0</v>
      </c>
      <c r="G800" s="24">
        <f t="shared" ref="G800" si="1116">SUM(G801)</f>
        <v>0</v>
      </c>
      <c r="H800" s="25">
        <f t="shared" ref="H800" si="1117">SUM(H801)</f>
        <v>0</v>
      </c>
      <c r="I800" s="3">
        <f t="shared" si="1083"/>
        <v>2</v>
      </c>
    </row>
    <row r="801" spans="1:9" x14ac:dyDescent="0.2">
      <c r="A801" s="27" t="s">
        <v>31</v>
      </c>
      <c r="B801" s="56" t="s">
        <v>32</v>
      </c>
      <c r="C801" s="21">
        <v>2</v>
      </c>
      <c r="D801" s="21"/>
      <c r="E801" s="21">
        <f>C801+D801</f>
        <v>2</v>
      </c>
      <c r="F801" s="21"/>
      <c r="G801" s="21"/>
      <c r="H801" s="22"/>
      <c r="I801" s="3">
        <f t="shared" si="1083"/>
        <v>2</v>
      </c>
    </row>
    <row r="802" spans="1:9" hidden="1" x14ac:dyDescent="0.2">
      <c r="A802" s="27"/>
      <c r="B802" s="51"/>
      <c r="C802" s="21"/>
      <c r="D802" s="21"/>
      <c r="E802" s="21"/>
      <c r="F802" s="21"/>
      <c r="G802" s="21"/>
      <c r="H802" s="22"/>
      <c r="I802" s="3">
        <f t="shared" si="1083"/>
        <v>0</v>
      </c>
    </row>
    <row r="803" spans="1:9" ht="25.5" x14ac:dyDescent="0.2">
      <c r="A803" s="31" t="s">
        <v>33</v>
      </c>
      <c r="B803" s="57">
        <v>58</v>
      </c>
      <c r="C803" s="24">
        <f>SUM(C804,C811,C818)</f>
        <v>193</v>
      </c>
      <c r="D803" s="24">
        <f t="shared" ref="D803" si="1118">SUM(D804,D811,D818)</f>
        <v>0</v>
      </c>
      <c r="E803" s="24">
        <f t="shared" ref="E803" si="1119">SUM(E804,E811,E818)</f>
        <v>193</v>
      </c>
      <c r="F803" s="24">
        <f t="shared" ref="F803" si="1120">SUM(F804,F811,F818)</f>
        <v>100</v>
      </c>
      <c r="G803" s="24">
        <f t="shared" ref="G803" si="1121">SUM(G804,G811,G818)</f>
        <v>0</v>
      </c>
      <c r="H803" s="25">
        <f t="shared" ref="H803" si="1122">SUM(H804,H811,H818)</f>
        <v>0</v>
      </c>
      <c r="I803" s="3">
        <f t="shared" si="1083"/>
        <v>293</v>
      </c>
    </row>
    <row r="804" spans="1:9" hidden="1" x14ac:dyDescent="0.2">
      <c r="A804" s="31" t="s">
        <v>34</v>
      </c>
      <c r="B804" s="58" t="s">
        <v>35</v>
      </c>
      <c r="C804" s="24">
        <f>SUM(C808,C809,C810)</f>
        <v>0</v>
      </c>
      <c r="D804" s="24">
        <f t="shared" ref="D804:H804" si="1123">SUM(D808,D809,D810)</f>
        <v>0</v>
      </c>
      <c r="E804" s="24">
        <f t="shared" si="1123"/>
        <v>0</v>
      </c>
      <c r="F804" s="24">
        <f t="shared" si="1123"/>
        <v>0</v>
      </c>
      <c r="G804" s="24">
        <f t="shared" si="1123"/>
        <v>0</v>
      </c>
      <c r="H804" s="25">
        <f t="shared" si="1123"/>
        <v>0</v>
      </c>
      <c r="I804" s="3">
        <f t="shared" si="1083"/>
        <v>0</v>
      </c>
    </row>
    <row r="805" spans="1:9" hidden="1" x14ac:dyDescent="0.2">
      <c r="A805" s="32" t="s">
        <v>1</v>
      </c>
      <c r="B805" s="59"/>
      <c r="C805" s="24"/>
      <c r="D805" s="24"/>
      <c r="E805" s="24"/>
      <c r="F805" s="24"/>
      <c r="G805" s="24"/>
      <c r="H805" s="25"/>
      <c r="I805" s="3">
        <f t="shared" si="1083"/>
        <v>0</v>
      </c>
    </row>
    <row r="806" spans="1:9" hidden="1" x14ac:dyDescent="0.2">
      <c r="A806" s="32" t="s">
        <v>36</v>
      </c>
      <c r="B806" s="59"/>
      <c r="C806" s="24">
        <f>C808+C809+C810-C807</f>
        <v>0</v>
      </c>
      <c r="D806" s="24">
        <f t="shared" ref="D806" si="1124">D808+D809+D810-D807</f>
        <v>0</v>
      </c>
      <c r="E806" s="24">
        <f t="shared" ref="E806" si="1125">E808+E809+E810-E807</f>
        <v>0</v>
      </c>
      <c r="F806" s="24">
        <f t="shared" ref="F806" si="1126">F808+F809+F810-F807</f>
        <v>0</v>
      </c>
      <c r="G806" s="24">
        <f t="shared" ref="G806" si="1127">G808+G809+G810-G807</f>
        <v>0</v>
      </c>
      <c r="H806" s="25">
        <f t="shared" ref="H806" si="1128">H808+H809+H810-H807</f>
        <v>0</v>
      </c>
      <c r="I806" s="3">
        <f t="shared" si="1083"/>
        <v>0</v>
      </c>
    </row>
    <row r="807" spans="1:9" hidden="1" x14ac:dyDescent="0.2">
      <c r="A807" s="32" t="s">
        <v>37</v>
      </c>
      <c r="B807" s="59"/>
      <c r="C807" s="24"/>
      <c r="D807" s="24"/>
      <c r="E807" s="24">
        <f t="shared" ref="E807" si="1129">C807+D807</f>
        <v>0</v>
      </c>
      <c r="F807" s="24"/>
      <c r="G807" s="24"/>
      <c r="H807" s="25"/>
      <c r="I807" s="3">
        <f t="shared" si="1083"/>
        <v>0</v>
      </c>
    </row>
    <row r="808" spans="1:9" hidden="1" x14ac:dyDescent="0.2">
      <c r="A808" s="20" t="s">
        <v>38</v>
      </c>
      <c r="B808" s="60" t="s">
        <v>39</v>
      </c>
      <c r="C808" s="21"/>
      <c r="D808" s="21"/>
      <c r="E808" s="21">
        <f t="shared" ref="E808:E810" si="1130">C808+D808</f>
        <v>0</v>
      </c>
      <c r="F808" s="21"/>
      <c r="G808" s="21"/>
      <c r="H808" s="22"/>
      <c r="I808" s="3">
        <f t="shared" si="1083"/>
        <v>0</v>
      </c>
    </row>
    <row r="809" spans="1:9" hidden="1" x14ac:dyDescent="0.2">
      <c r="A809" s="20" t="s">
        <v>40</v>
      </c>
      <c r="B809" s="60" t="s">
        <v>41</v>
      </c>
      <c r="C809" s="21"/>
      <c r="D809" s="21"/>
      <c r="E809" s="21">
        <f t="shared" si="1130"/>
        <v>0</v>
      </c>
      <c r="F809" s="21"/>
      <c r="G809" s="21"/>
      <c r="H809" s="22"/>
      <c r="I809" s="3">
        <f t="shared" si="1083"/>
        <v>0</v>
      </c>
    </row>
    <row r="810" spans="1:9" hidden="1" x14ac:dyDescent="0.2">
      <c r="A810" s="20" t="s">
        <v>42</v>
      </c>
      <c r="B810" s="61" t="s">
        <v>43</v>
      </c>
      <c r="C810" s="21"/>
      <c r="D810" s="21"/>
      <c r="E810" s="21">
        <f t="shared" si="1130"/>
        <v>0</v>
      </c>
      <c r="F810" s="21"/>
      <c r="G810" s="21"/>
      <c r="H810" s="22"/>
      <c r="I810" s="3">
        <f t="shared" si="1083"/>
        <v>0</v>
      </c>
    </row>
    <row r="811" spans="1:9" hidden="1" x14ac:dyDescent="0.2">
      <c r="A811" s="31" t="s">
        <v>44</v>
      </c>
      <c r="B811" s="62" t="s">
        <v>45</v>
      </c>
      <c r="C811" s="24">
        <f>SUM(C815,C816,C817)</f>
        <v>0</v>
      </c>
      <c r="D811" s="24">
        <f t="shared" ref="D811:H811" si="1131">SUM(D815,D816,D817)</f>
        <v>0</v>
      </c>
      <c r="E811" s="24">
        <f t="shared" si="1131"/>
        <v>0</v>
      </c>
      <c r="F811" s="24">
        <f t="shared" si="1131"/>
        <v>0</v>
      </c>
      <c r="G811" s="24">
        <f t="shared" si="1131"/>
        <v>0</v>
      </c>
      <c r="H811" s="25">
        <f t="shared" si="1131"/>
        <v>0</v>
      </c>
      <c r="I811" s="3">
        <f t="shared" si="1083"/>
        <v>0</v>
      </c>
    </row>
    <row r="812" spans="1:9" hidden="1" x14ac:dyDescent="0.2">
      <c r="A812" s="82" t="s">
        <v>1</v>
      </c>
      <c r="B812" s="62"/>
      <c r="C812" s="24"/>
      <c r="D812" s="24"/>
      <c r="E812" s="24"/>
      <c r="F812" s="24"/>
      <c r="G812" s="24"/>
      <c r="H812" s="25"/>
      <c r="I812" s="3">
        <f t="shared" si="1083"/>
        <v>0</v>
      </c>
    </row>
    <row r="813" spans="1:9" hidden="1" x14ac:dyDescent="0.2">
      <c r="A813" s="32" t="s">
        <v>36</v>
      </c>
      <c r="B813" s="59"/>
      <c r="C813" s="24">
        <f>C815+C816+C817-C814</f>
        <v>0</v>
      </c>
      <c r="D813" s="24">
        <f t="shared" ref="D813" si="1132">D815+D816+D817-D814</f>
        <v>0</v>
      </c>
      <c r="E813" s="24">
        <f t="shared" ref="E813" si="1133">E815+E816+E817-E814</f>
        <v>0</v>
      </c>
      <c r="F813" s="24">
        <f t="shared" ref="F813" si="1134">F815+F816+F817-F814</f>
        <v>0</v>
      </c>
      <c r="G813" s="24">
        <f t="shared" ref="G813" si="1135">G815+G816+G817-G814</f>
        <v>0</v>
      </c>
      <c r="H813" s="25">
        <f t="shared" ref="H813" si="1136">H815+H816+H817-H814</f>
        <v>0</v>
      </c>
      <c r="I813" s="3">
        <f t="shared" si="1083"/>
        <v>0</v>
      </c>
    </row>
    <row r="814" spans="1:9" hidden="1" x14ac:dyDescent="0.2">
      <c r="A814" s="32" t="s">
        <v>37</v>
      </c>
      <c r="B814" s="59"/>
      <c r="C814" s="24"/>
      <c r="D814" s="24"/>
      <c r="E814" s="24">
        <f t="shared" ref="E814" si="1137">C814+D814</f>
        <v>0</v>
      </c>
      <c r="F814" s="24"/>
      <c r="G814" s="24"/>
      <c r="H814" s="25"/>
      <c r="I814" s="3">
        <f t="shared" si="1083"/>
        <v>0</v>
      </c>
    </row>
    <row r="815" spans="1:9" hidden="1" x14ac:dyDescent="0.2">
      <c r="A815" s="20" t="s">
        <v>38</v>
      </c>
      <c r="B815" s="61" t="s">
        <v>46</v>
      </c>
      <c r="C815" s="21"/>
      <c r="D815" s="21"/>
      <c r="E815" s="21">
        <f t="shared" ref="E815:E817" si="1138">C815+D815</f>
        <v>0</v>
      </c>
      <c r="F815" s="21"/>
      <c r="G815" s="21"/>
      <c r="H815" s="22"/>
      <c r="I815" s="3">
        <f t="shared" si="1083"/>
        <v>0</v>
      </c>
    </row>
    <row r="816" spans="1:9" hidden="1" x14ac:dyDescent="0.2">
      <c r="A816" s="20" t="s">
        <v>40</v>
      </c>
      <c r="B816" s="61" t="s">
        <v>47</v>
      </c>
      <c r="C816" s="21"/>
      <c r="D816" s="21"/>
      <c r="E816" s="21">
        <f t="shared" si="1138"/>
        <v>0</v>
      </c>
      <c r="F816" s="21"/>
      <c r="G816" s="21"/>
      <c r="H816" s="22"/>
      <c r="I816" s="3">
        <f t="shared" si="1083"/>
        <v>0</v>
      </c>
    </row>
    <row r="817" spans="1:11" hidden="1" x14ac:dyDescent="0.2">
      <c r="A817" s="20" t="s">
        <v>42</v>
      </c>
      <c r="B817" s="61" t="s">
        <v>48</v>
      </c>
      <c r="C817" s="21"/>
      <c r="D817" s="21"/>
      <c r="E817" s="21">
        <f t="shared" si="1138"/>
        <v>0</v>
      </c>
      <c r="F817" s="21"/>
      <c r="G817" s="21"/>
      <c r="H817" s="22"/>
      <c r="I817" s="3">
        <f t="shared" si="1083"/>
        <v>0</v>
      </c>
    </row>
    <row r="818" spans="1:11" x14ac:dyDescent="0.2">
      <c r="A818" s="31" t="s">
        <v>49</v>
      </c>
      <c r="B818" s="63" t="s">
        <v>50</v>
      </c>
      <c r="C818" s="24">
        <f>SUM(C822,C823,C824)</f>
        <v>193</v>
      </c>
      <c r="D818" s="24">
        <f t="shared" ref="D818:H818" si="1139">SUM(D822,D823,D824)</f>
        <v>0</v>
      </c>
      <c r="E818" s="24">
        <f t="shared" si="1139"/>
        <v>193</v>
      </c>
      <c r="F818" s="24">
        <f t="shared" si="1139"/>
        <v>100</v>
      </c>
      <c r="G818" s="24">
        <f t="shared" si="1139"/>
        <v>0</v>
      </c>
      <c r="H818" s="25">
        <f t="shared" si="1139"/>
        <v>0</v>
      </c>
      <c r="I818" s="3">
        <f t="shared" si="1083"/>
        <v>293</v>
      </c>
    </row>
    <row r="819" spans="1:11" hidden="1" x14ac:dyDescent="0.2">
      <c r="A819" s="82" t="s">
        <v>1</v>
      </c>
      <c r="B819" s="63"/>
      <c r="C819" s="24"/>
      <c r="D819" s="24"/>
      <c r="E819" s="24"/>
      <c r="F819" s="24"/>
      <c r="G819" s="24"/>
      <c r="H819" s="25"/>
      <c r="I819" s="3">
        <f t="shared" si="1083"/>
        <v>0</v>
      </c>
    </row>
    <row r="820" spans="1:11" x14ac:dyDescent="0.2">
      <c r="A820" s="32" t="s">
        <v>36</v>
      </c>
      <c r="B820" s="59"/>
      <c r="C820" s="24">
        <f>C822+C823+C824-C821</f>
        <v>168</v>
      </c>
      <c r="D820" s="24">
        <f t="shared" ref="D820" si="1140">D822+D823+D824-D821</f>
        <v>0</v>
      </c>
      <c r="E820" s="24">
        <f t="shared" ref="E820" si="1141">E822+E823+E824-E821</f>
        <v>168</v>
      </c>
      <c r="F820" s="24">
        <f t="shared" ref="F820" si="1142">F822+F823+F824-F821</f>
        <v>0</v>
      </c>
      <c r="G820" s="24">
        <f t="shared" ref="G820" si="1143">G822+G823+G824-G821</f>
        <v>0</v>
      </c>
      <c r="H820" s="25">
        <f t="shared" ref="H820" si="1144">H822+H823+H824-H821</f>
        <v>0</v>
      </c>
      <c r="I820" s="3">
        <f t="shared" si="1083"/>
        <v>168</v>
      </c>
    </row>
    <row r="821" spans="1:11" x14ac:dyDescent="0.2">
      <c r="A821" s="32" t="s">
        <v>37</v>
      </c>
      <c r="B821" s="59"/>
      <c r="C821" s="24">
        <v>25</v>
      </c>
      <c r="D821" s="24"/>
      <c r="E821" s="24">
        <f t="shared" ref="E821" si="1145">C821+D821</f>
        <v>25</v>
      </c>
      <c r="F821" s="24">
        <v>100</v>
      </c>
      <c r="G821" s="24"/>
      <c r="H821" s="25"/>
      <c r="I821" s="3">
        <f t="shared" si="1083"/>
        <v>125</v>
      </c>
    </row>
    <row r="822" spans="1:11" x14ac:dyDescent="0.2">
      <c r="A822" s="20" t="s">
        <v>38</v>
      </c>
      <c r="B822" s="61" t="s">
        <v>51</v>
      </c>
      <c r="C822" s="21">
        <f>ROUND(193*(J822+K822),)</f>
        <v>19</v>
      </c>
      <c r="D822" s="21"/>
      <c r="E822" s="21">
        <f t="shared" ref="E822:E824" si="1146">C822+D822</f>
        <v>19</v>
      </c>
      <c r="F822" s="21">
        <f>ROUND(100*(J822+K822),)</f>
        <v>10</v>
      </c>
      <c r="G822" s="21"/>
      <c r="H822" s="22"/>
      <c r="I822" s="3">
        <f t="shared" si="1083"/>
        <v>29</v>
      </c>
      <c r="J822" s="2">
        <v>0.05</v>
      </c>
      <c r="K822" s="2">
        <v>0.05</v>
      </c>
    </row>
    <row r="823" spans="1:11" x14ac:dyDescent="0.2">
      <c r="A823" s="20" t="s">
        <v>40</v>
      </c>
      <c r="B823" s="61" t="s">
        <v>52</v>
      </c>
      <c r="C823" s="21">
        <f>ROUND(193*(J823+K823),)</f>
        <v>174</v>
      </c>
      <c r="D823" s="21"/>
      <c r="E823" s="21">
        <f t="shared" si="1146"/>
        <v>174</v>
      </c>
      <c r="F823" s="21">
        <f>ROUND(100*(J823+K823),)</f>
        <v>90</v>
      </c>
      <c r="G823" s="21"/>
      <c r="H823" s="22"/>
      <c r="I823" s="3">
        <f t="shared" si="1083"/>
        <v>264</v>
      </c>
      <c r="J823" s="2">
        <v>0.9</v>
      </c>
    </row>
    <row r="824" spans="1:11" hidden="1" x14ac:dyDescent="0.2">
      <c r="A824" s="20" t="s">
        <v>42</v>
      </c>
      <c r="B824" s="61" t="s">
        <v>53</v>
      </c>
      <c r="C824" s="21"/>
      <c r="D824" s="21"/>
      <c r="E824" s="21">
        <f t="shared" si="1146"/>
        <v>0</v>
      </c>
      <c r="F824" s="21"/>
      <c r="G824" s="21"/>
      <c r="H824" s="22"/>
      <c r="I824" s="3">
        <f t="shared" si="1083"/>
        <v>0</v>
      </c>
    </row>
    <row r="825" spans="1:11" hidden="1" x14ac:dyDescent="0.2">
      <c r="A825" s="83"/>
      <c r="B825" s="95"/>
      <c r="C825" s="21"/>
      <c r="D825" s="21"/>
      <c r="E825" s="21"/>
      <c r="F825" s="21"/>
      <c r="G825" s="21"/>
      <c r="H825" s="22"/>
      <c r="I825" s="3">
        <f t="shared" si="1083"/>
        <v>0</v>
      </c>
    </row>
    <row r="826" spans="1:11" hidden="1" x14ac:dyDescent="0.2">
      <c r="A826" s="26" t="s">
        <v>54</v>
      </c>
      <c r="B826" s="63" t="s">
        <v>55</v>
      </c>
      <c r="C826" s="24"/>
      <c r="D826" s="24"/>
      <c r="E826" s="24">
        <f>C826+D826</f>
        <v>0</v>
      </c>
      <c r="F826" s="24"/>
      <c r="G826" s="24"/>
      <c r="H826" s="25"/>
      <c r="I826" s="3">
        <f t="shared" si="1083"/>
        <v>0</v>
      </c>
    </row>
    <row r="827" spans="1:11" hidden="1" x14ac:dyDescent="0.2">
      <c r="A827" s="83"/>
      <c r="B827" s="95"/>
      <c r="C827" s="21"/>
      <c r="D827" s="21"/>
      <c r="E827" s="21"/>
      <c r="F827" s="21"/>
      <c r="G827" s="21"/>
      <c r="H827" s="22"/>
      <c r="I827" s="3">
        <f t="shared" si="1083"/>
        <v>0</v>
      </c>
    </row>
    <row r="828" spans="1:11" hidden="1" x14ac:dyDescent="0.2">
      <c r="A828" s="26" t="s">
        <v>56</v>
      </c>
      <c r="B828" s="63"/>
      <c r="C828" s="24">
        <f>C781-C799</f>
        <v>0</v>
      </c>
      <c r="D828" s="24">
        <f t="shared" ref="D828:H828" si="1147">D781-D799</f>
        <v>0</v>
      </c>
      <c r="E828" s="24">
        <f t="shared" si="1147"/>
        <v>0</v>
      </c>
      <c r="F828" s="24">
        <f t="shared" si="1147"/>
        <v>0</v>
      </c>
      <c r="G828" s="24">
        <f t="shared" si="1147"/>
        <v>0</v>
      </c>
      <c r="H828" s="25">
        <f t="shared" si="1147"/>
        <v>0</v>
      </c>
      <c r="I828" s="3">
        <f t="shared" si="1083"/>
        <v>0</v>
      </c>
    </row>
    <row r="829" spans="1:11" s="6" customFormat="1" ht="38.25" x14ac:dyDescent="0.2">
      <c r="A829" s="77" t="s">
        <v>74</v>
      </c>
      <c r="B829" s="78"/>
      <c r="C829" s="79">
        <f>C830</f>
        <v>95</v>
      </c>
      <c r="D829" s="79">
        <f t="shared" ref="D829" si="1148">D830</f>
        <v>0</v>
      </c>
      <c r="E829" s="79">
        <f t="shared" ref="E829" si="1149">E830</f>
        <v>95</v>
      </c>
      <c r="F829" s="79">
        <f t="shared" ref="F829" si="1150">F830</f>
        <v>0</v>
      </c>
      <c r="G829" s="79">
        <f t="shared" ref="G829" si="1151">G830</f>
        <v>0</v>
      </c>
      <c r="H829" s="80">
        <f t="shared" ref="H829" si="1152">H830</f>
        <v>0</v>
      </c>
      <c r="I829" s="19">
        <f t="shared" si="1083"/>
        <v>95</v>
      </c>
    </row>
    <row r="830" spans="1:11" x14ac:dyDescent="0.2">
      <c r="A830" s="33" t="s">
        <v>61</v>
      </c>
      <c r="B830" s="64"/>
      <c r="C830" s="34">
        <f>SUM(C831,C832,C833,C834)</f>
        <v>95</v>
      </c>
      <c r="D830" s="34">
        <f t="shared" ref="D830" si="1153">SUM(D831,D832,D833,D834)</f>
        <v>0</v>
      </c>
      <c r="E830" s="34">
        <f t="shared" ref="E830" si="1154">SUM(E831,E832,E833,E834)</f>
        <v>95</v>
      </c>
      <c r="F830" s="34">
        <f t="shared" ref="F830" si="1155">SUM(F831,F832,F833,F834)</f>
        <v>0</v>
      </c>
      <c r="G830" s="34">
        <f t="shared" ref="G830" si="1156">SUM(G831,G832,G833,G834)</f>
        <v>0</v>
      </c>
      <c r="H830" s="35">
        <f t="shared" ref="H830" si="1157">SUM(H831,H832,H833,H834)</f>
        <v>0</v>
      </c>
      <c r="I830" s="3">
        <f t="shared" si="1083"/>
        <v>95</v>
      </c>
    </row>
    <row r="831" spans="1:11" x14ac:dyDescent="0.2">
      <c r="A831" s="20" t="s">
        <v>6</v>
      </c>
      <c r="B831" s="48"/>
      <c r="C831" s="21">
        <v>95</v>
      </c>
      <c r="D831" s="21"/>
      <c r="E831" s="21">
        <f>SUM(C831,D831)</f>
        <v>95</v>
      </c>
      <c r="F831" s="21"/>
      <c r="G831" s="21"/>
      <c r="H831" s="22"/>
      <c r="I831" s="3">
        <f t="shared" si="1083"/>
        <v>95</v>
      </c>
    </row>
    <row r="832" spans="1:11" hidden="1" x14ac:dyDescent="0.2">
      <c r="A832" s="20" t="s">
        <v>7</v>
      </c>
      <c r="B832" s="94"/>
      <c r="C832" s="21"/>
      <c r="D832" s="21"/>
      <c r="E832" s="21">
        <f t="shared" ref="E832:E833" si="1158">SUM(C832,D832)</f>
        <v>0</v>
      </c>
      <c r="F832" s="21"/>
      <c r="G832" s="21"/>
      <c r="H832" s="22"/>
      <c r="I832" s="3">
        <f t="shared" si="1083"/>
        <v>0</v>
      </c>
    </row>
    <row r="833" spans="1:9" ht="38.25" hidden="1" x14ac:dyDescent="0.2">
      <c r="A833" s="20" t="s">
        <v>8</v>
      </c>
      <c r="B833" s="48">
        <v>420269</v>
      </c>
      <c r="C833" s="21"/>
      <c r="D833" s="21"/>
      <c r="E833" s="21">
        <f t="shared" si="1158"/>
        <v>0</v>
      </c>
      <c r="F833" s="21"/>
      <c r="G833" s="21"/>
      <c r="H833" s="22"/>
      <c r="I833" s="3">
        <f t="shared" si="1083"/>
        <v>0</v>
      </c>
    </row>
    <row r="834" spans="1:9" ht="25.5" hidden="1" x14ac:dyDescent="0.2">
      <c r="A834" s="23" t="s">
        <v>9</v>
      </c>
      <c r="B834" s="49" t="s">
        <v>10</v>
      </c>
      <c r="C834" s="24">
        <f>SUM(C835,C839,C843)</f>
        <v>0</v>
      </c>
      <c r="D834" s="24">
        <f t="shared" ref="D834" si="1159">SUM(D835,D839,D843)</f>
        <v>0</v>
      </c>
      <c r="E834" s="24">
        <f t="shared" ref="E834" si="1160">SUM(E835,E839,E843)</f>
        <v>0</v>
      </c>
      <c r="F834" s="24">
        <f t="shared" ref="F834" si="1161">SUM(F835,F839,F843)</f>
        <v>0</v>
      </c>
      <c r="G834" s="24">
        <f t="shared" ref="G834" si="1162">SUM(G835,G839,G843)</f>
        <v>0</v>
      </c>
      <c r="H834" s="25">
        <f t="shared" ref="H834" si="1163">SUM(H835,H839,H843)</f>
        <v>0</v>
      </c>
      <c r="I834" s="3">
        <f t="shared" si="1083"/>
        <v>0</v>
      </c>
    </row>
    <row r="835" spans="1:9" hidden="1" x14ac:dyDescent="0.2">
      <c r="A835" s="26" t="s">
        <v>11</v>
      </c>
      <c r="B835" s="50" t="s">
        <v>12</v>
      </c>
      <c r="C835" s="24">
        <f>SUM(C836:C838)</f>
        <v>0</v>
      </c>
      <c r="D835" s="24">
        <f t="shared" ref="D835" si="1164">SUM(D836:D838)</f>
        <v>0</v>
      </c>
      <c r="E835" s="24">
        <f t="shared" ref="E835" si="1165">SUM(E836:E838)</f>
        <v>0</v>
      </c>
      <c r="F835" s="24">
        <f t="shared" ref="F835" si="1166">SUM(F836:F838)</f>
        <v>0</v>
      </c>
      <c r="G835" s="24">
        <f t="shared" ref="G835" si="1167">SUM(G836:G838)</f>
        <v>0</v>
      </c>
      <c r="H835" s="25">
        <f t="shared" ref="H835" si="1168">SUM(H836:H838)</f>
        <v>0</v>
      </c>
      <c r="I835" s="3">
        <f t="shared" si="1083"/>
        <v>0</v>
      </c>
    </row>
    <row r="836" spans="1:9" hidden="1" x14ac:dyDescent="0.2">
      <c r="A836" s="27" t="s">
        <v>13</v>
      </c>
      <c r="B836" s="51" t="s">
        <v>14</v>
      </c>
      <c r="C836" s="21"/>
      <c r="D836" s="21"/>
      <c r="E836" s="21">
        <f t="shared" ref="E836:E838" si="1169">SUM(C836,D836)</f>
        <v>0</v>
      </c>
      <c r="F836" s="21"/>
      <c r="G836" s="21"/>
      <c r="H836" s="22"/>
      <c r="I836" s="3">
        <f t="shared" si="1083"/>
        <v>0</v>
      </c>
    </row>
    <row r="837" spans="1:9" hidden="1" x14ac:dyDescent="0.2">
      <c r="A837" s="27" t="s">
        <v>15</v>
      </c>
      <c r="B837" s="52" t="s">
        <v>16</v>
      </c>
      <c r="C837" s="21"/>
      <c r="D837" s="21"/>
      <c r="E837" s="21">
        <f t="shared" si="1169"/>
        <v>0</v>
      </c>
      <c r="F837" s="21"/>
      <c r="G837" s="21"/>
      <c r="H837" s="22"/>
      <c r="I837" s="3">
        <f t="shared" si="1083"/>
        <v>0</v>
      </c>
    </row>
    <row r="838" spans="1:9" hidden="1" x14ac:dyDescent="0.2">
      <c r="A838" s="27" t="s">
        <v>17</v>
      </c>
      <c r="B838" s="52" t="s">
        <v>18</v>
      </c>
      <c r="C838" s="21"/>
      <c r="D838" s="21"/>
      <c r="E838" s="21">
        <f t="shared" si="1169"/>
        <v>0</v>
      </c>
      <c r="F838" s="21"/>
      <c r="G838" s="21"/>
      <c r="H838" s="22"/>
      <c r="I838" s="3">
        <f t="shared" si="1083"/>
        <v>0</v>
      </c>
    </row>
    <row r="839" spans="1:9" hidden="1" x14ac:dyDescent="0.2">
      <c r="A839" s="26" t="s">
        <v>19</v>
      </c>
      <c r="B839" s="53" t="s">
        <v>20</v>
      </c>
      <c r="C839" s="24">
        <f>SUM(C840:C842)</f>
        <v>0</v>
      </c>
      <c r="D839" s="24">
        <f t="shared" ref="D839" si="1170">SUM(D840:D842)</f>
        <v>0</v>
      </c>
      <c r="E839" s="24">
        <f t="shared" ref="E839" si="1171">SUM(E840:E842)</f>
        <v>0</v>
      </c>
      <c r="F839" s="24">
        <f t="shared" ref="F839" si="1172">SUM(F840:F842)</f>
        <v>0</v>
      </c>
      <c r="G839" s="24">
        <f t="shared" ref="G839" si="1173">SUM(G840:G842)</f>
        <v>0</v>
      </c>
      <c r="H839" s="25">
        <f t="shared" ref="H839" si="1174">SUM(H840:H842)</f>
        <v>0</v>
      </c>
      <c r="I839" s="3">
        <f t="shared" si="1083"/>
        <v>0</v>
      </c>
    </row>
    <row r="840" spans="1:9" hidden="1" x14ac:dyDescent="0.2">
      <c r="A840" s="27" t="s">
        <v>13</v>
      </c>
      <c r="B840" s="52" t="s">
        <v>21</v>
      </c>
      <c r="C840" s="21"/>
      <c r="D840" s="21"/>
      <c r="E840" s="21">
        <f t="shared" ref="E840:E842" si="1175">SUM(C840,D840)</f>
        <v>0</v>
      </c>
      <c r="F840" s="21"/>
      <c r="G840" s="21"/>
      <c r="H840" s="22"/>
      <c r="I840" s="3">
        <f t="shared" si="1083"/>
        <v>0</v>
      </c>
    </row>
    <row r="841" spans="1:9" hidden="1" x14ac:dyDescent="0.2">
      <c r="A841" s="27" t="s">
        <v>15</v>
      </c>
      <c r="B841" s="52" t="s">
        <v>22</v>
      </c>
      <c r="C841" s="21"/>
      <c r="D841" s="21"/>
      <c r="E841" s="21">
        <f t="shared" si="1175"/>
        <v>0</v>
      </c>
      <c r="F841" s="21"/>
      <c r="G841" s="21"/>
      <c r="H841" s="22"/>
      <c r="I841" s="3">
        <f t="shared" si="1083"/>
        <v>0</v>
      </c>
    </row>
    <row r="842" spans="1:9" hidden="1" x14ac:dyDescent="0.2">
      <c r="A842" s="27" t="s">
        <v>17</v>
      </c>
      <c r="B842" s="52" t="s">
        <v>23</v>
      </c>
      <c r="C842" s="21"/>
      <c r="D842" s="21"/>
      <c r="E842" s="21">
        <f t="shared" si="1175"/>
        <v>0</v>
      </c>
      <c r="F842" s="21"/>
      <c r="G842" s="21"/>
      <c r="H842" s="22"/>
      <c r="I842" s="3">
        <f t="shared" si="1083"/>
        <v>0</v>
      </c>
    </row>
    <row r="843" spans="1:9" hidden="1" x14ac:dyDescent="0.2">
      <c r="A843" s="26" t="s">
        <v>24</v>
      </c>
      <c r="B843" s="53" t="s">
        <v>25</v>
      </c>
      <c r="C843" s="24">
        <f>SUM(C844:C846)</f>
        <v>0</v>
      </c>
      <c r="D843" s="24">
        <f t="shared" ref="D843" si="1176">SUM(D844:D846)</f>
        <v>0</v>
      </c>
      <c r="E843" s="24">
        <f t="shared" ref="E843" si="1177">SUM(E844:E846)</f>
        <v>0</v>
      </c>
      <c r="F843" s="24">
        <f t="shared" ref="F843" si="1178">SUM(F844:F846)</f>
        <v>0</v>
      </c>
      <c r="G843" s="24">
        <f t="shared" ref="G843" si="1179">SUM(G844:G846)</f>
        <v>0</v>
      </c>
      <c r="H843" s="25">
        <f t="shared" ref="H843" si="1180">SUM(H844:H846)</f>
        <v>0</v>
      </c>
      <c r="I843" s="3">
        <f t="shared" si="1083"/>
        <v>0</v>
      </c>
    </row>
    <row r="844" spans="1:9" hidden="1" x14ac:dyDescent="0.2">
      <c r="A844" s="27" t="s">
        <v>13</v>
      </c>
      <c r="B844" s="52" t="s">
        <v>26</v>
      </c>
      <c r="C844" s="21">
        <f>ROUND(93*(J844+K844),)</f>
        <v>0</v>
      </c>
      <c r="D844" s="21"/>
      <c r="E844" s="21">
        <f t="shared" ref="E844:E846" si="1181">SUM(C844,D844)</f>
        <v>0</v>
      </c>
      <c r="F844" s="21"/>
      <c r="G844" s="21"/>
      <c r="H844" s="22"/>
      <c r="I844" s="3">
        <f t="shared" si="1083"/>
        <v>0</v>
      </c>
    </row>
    <row r="845" spans="1:9" hidden="1" x14ac:dyDescent="0.2">
      <c r="A845" s="27" t="s">
        <v>15</v>
      </c>
      <c r="B845" s="52" t="s">
        <v>27</v>
      </c>
      <c r="C845" s="21">
        <f>ROUND(93*(J845+K845),)</f>
        <v>0</v>
      </c>
      <c r="D845" s="21"/>
      <c r="E845" s="21">
        <f t="shared" si="1181"/>
        <v>0</v>
      </c>
      <c r="F845" s="21"/>
      <c r="G845" s="21"/>
      <c r="H845" s="22"/>
      <c r="I845" s="3">
        <f t="shared" si="1083"/>
        <v>0</v>
      </c>
    </row>
    <row r="846" spans="1:9" hidden="1" x14ac:dyDescent="0.2">
      <c r="A846" s="27" t="s">
        <v>17</v>
      </c>
      <c r="B846" s="52" t="s">
        <v>28</v>
      </c>
      <c r="C846" s="21"/>
      <c r="D846" s="21"/>
      <c r="E846" s="21">
        <f t="shared" si="1181"/>
        <v>0</v>
      </c>
      <c r="F846" s="21"/>
      <c r="G846" s="21"/>
      <c r="H846" s="22"/>
      <c r="I846" s="3">
        <f t="shared" ref="I846:I909" si="1182">SUM(E846:H846)</f>
        <v>0</v>
      </c>
    </row>
    <row r="847" spans="1:9" x14ac:dyDescent="0.2">
      <c r="A847" s="33" t="s">
        <v>80</v>
      </c>
      <c r="B847" s="64"/>
      <c r="C847" s="34">
        <f>SUM(C848,C851,C874)</f>
        <v>95</v>
      </c>
      <c r="D847" s="34">
        <f t="shared" ref="D847" si="1183">SUM(D848,D851,D874)</f>
        <v>0</v>
      </c>
      <c r="E847" s="34">
        <f t="shared" ref="E847" si="1184">SUM(E848,E851,E874)</f>
        <v>95</v>
      </c>
      <c r="F847" s="34">
        <f t="shared" ref="F847" si="1185">SUM(F848,F851,F874)</f>
        <v>0</v>
      </c>
      <c r="G847" s="34">
        <f t="shared" ref="G847" si="1186">SUM(G848,G851,G874)</f>
        <v>0</v>
      </c>
      <c r="H847" s="35">
        <f t="shared" ref="H847" si="1187">SUM(H848,H851,H874)</f>
        <v>0</v>
      </c>
      <c r="I847" s="3">
        <f t="shared" si="1182"/>
        <v>95</v>
      </c>
    </row>
    <row r="848" spans="1:9" x14ac:dyDescent="0.2">
      <c r="A848" s="31" t="s">
        <v>30</v>
      </c>
      <c r="B848" s="55">
        <v>20</v>
      </c>
      <c r="C848" s="24">
        <f>SUM(C849)</f>
        <v>2</v>
      </c>
      <c r="D848" s="24">
        <f t="shared" ref="D848" si="1188">SUM(D849)</f>
        <v>0</v>
      </c>
      <c r="E848" s="24">
        <f t="shared" ref="E848" si="1189">SUM(E849)</f>
        <v>2</v>
      </c>
      <c r="F848" s="24">
        <f t="shared" ref="F848" si="1190">SUM(F849)</f>
        <v>0</v>
      </c>
      <c r="G848" s="24">
        <f t="shared" ref="G848" si="1191">SUM(G849)</f>
        <v>0</v>
      </c>
      <c r="H848" s="25">
        <f t="shared" ref="H848" si="1192">SUM(H849)</f>
        <v>0</v>
      </c>
      <c r="I848" s="3">
        <f t="shared" si="1182"/>
        <v>2</v>
      </c>
    </row>
    <row r="849" spans="1:9" x14ac:dyDescent="0.2">
      <c r="A849" s="27" t="s">
        <v>31</v>
      </c>
      <c r="B849" s="56" t="s">
        <v>32</v>
      </c>
      <c r="C849" s="21">
        <v>2</v>
      </c>
      <c r="D849" s="21"/>
      <c r="E849" s="21">
        <f>C849+D849</f>
        <v>2</v>
      </c>
      <c r="F849" s="21"/>
      <c r="G849" s="21"/>
      <c r="H849" s="22"/>
      <c r="I849" s="3">
        <f t="shared" si="1182"/>
        <v>2</v>
      </c>
    </row>
    <row r="850" spans="1:9" hidden="1" x14ac:dyDescent="0.2">
      <c r="A850" s="27"/>
      <c r="B850" s="51"/>
      <c r="C850" s="21"/>
      <c r="D850" s="21"/>
      <c r="E850" s="21"/>
      <c r="F850" s="21"/>
      <c r="G850" s="21"/>
      <c r="H850" s="22"/>
      <c r="I850" s="3">
        <f t="shared" si="1182"/>
        <v>0</v>
      </c>
    </row>
    <row r="851" spans="1:9" ht="25.5" x14ac:dyDescent="0.2">
      <c r="A851" s="31" t="s">
        <v>33</v>
      </c>
      <c r="B851" s="57">
        <v>58</v>
      </c>
      <c r="C851" s="24">
        <f>SUM(C852,C859,C866)</f>
        <v>93</v>
      </c>
      <c r="D851" s="24">
        <f t="shared" ref="D851" si="1193">SUM(D852,D859,D866)</f>
        <v>0</v>
      </c>
      <c r="E851" s="24">
        <f t="shared" ref="E851" si="1194">SUM(E852,E859,E866)</f>
        <v>93</v>
      </c>
      <c r="F851" s="24">
        <f t="shared" ref="F851" si="1195">SUM(F852,F859,F866)</f>
        <v>0</v>
      </c>
      <c r="G851" s="24">
        <f t="shared" ref="G851" si="1196">SUM(G852,G859,G866)</f>
        <v>0</v>
      </c>
      <c r="H851" s="25">
        <f t="shared" ref="H851" si="1197">SUM(H852,H859,H866)</f>
        <v>0</v>
      </c>
      <c r="I851" s="3">
        <f t="shared" si="1182"/>
        <v>93</v>
      </c>
    </row>
    <row r="852" spans="1:9" hidden="1" x14ac:dyDescent="0.2">
      <c r="A852" s="31" t="s">
        <v>34</v>
      </c>
      <c r="B852" s="58" t="s">
        <v>35</v>
      </c>
      <c r="C852" s="24">
        <f>SUM(C856,C857,C858)</f>
        <v>0</v>
      </c>
      <c r="D852" s="24">
        <f t="shared" ref="D852:H852" si="1198">SUM(D856,D857,D858)</f>
        <v>0</v>
      </c>
      <c r="E852" s="24">
        <f t="shared" si="1198"/>
        <v>0</v>
      </c>
      <c r="F852" s="24">
        <f t="shared" si="1198"/>
        <v>0</v>
      </c>
      <c r="G852" s="24">
        <f t="shared" si="1198"/>
        <v>0</v>
      </c>
      <c r="H852" s="25">
        <f t="shared" si="1198"/>
        <v>0</v>
      </c>
      <c r="I852" s="3">
        <f t="shared" si="1182"/>
        <v>0</v>
      </c>
    </row>
    <row r="853" spans="1:9" hidden="1" x14ac:dyDescent="0.2">
      <c r="A853" s="32" t="s">
        <v>1</v>
      </c>
      <c r="B853" s="59"/>
      <c r="C853" s="24"/>
      <c r="D853" s="24"/>
      <c r="E853" s="24"/>
      <c r="F853" s="24"/>
      <c r="G853" s="24"/>
      <c r="H853" s="25"/>
      <c r="I853" s="3">
        <f t="shared" si="1182"/>
        <v>0</v>
      </c>
    </row>
    <row r="854" spans="1:9" hidden="1" x14ac:dyDescent="0.2">
      <c r="A854" s="32" t="s">
        <v>36</v>
      </c>
      <c r="B854" s="59"/>
      <c r="C854" s="24">
        <f>C856+C857+C858-C855</f>
        <v>0</v>
      </c>
      <c r="D854" s="24">
        <f t="shared" ref="D854" si="1199">D856+D857+D858-D855</f>
        <v>0</v>
      </c>
      <c r="E854" s="24">
        <f t="shared" ref="E854" si="1200">E856+E857+E858-E855</f>
        <v>0</v>
      </c>
      <c r="F854" s="24">
        <f t="shared" ref="F854" si="1201">F856+F857+F858-F855</f>
        <v>0</v>
      </c>
      <c r="G854" s="24">
        <f t="shared" ref="G854" si="1202">G856+G857+G858-G855</f>
        <v>0</v>
      </c>
      <c r="H854" s="25">
        <f t="shared" ref="H854" si="1203">H856+H857+H858-H855</f>
        <v>0</v>
      </c>
      <c r="I854" s="3">
        <f t="shared" si="1182"/>
        <v>0</v>
      </c>
    </row>
    <row r="855" spans="1:9" hidden="1" x14ac:dyDescent="0.2">
      <c r="A855" s="32" t="s">
        <v>37</v>
      </c>
      <c r="B855" s="59"/>
      <c r="C855" s="24"/>
      <c r="D855" s="24"/>
      <c r="E855" s="24">
        <f t="shared" ref="E855:E858" si="1204">C855+D855</f>
        <v>0</v>
      </c>
      <c r="F855" s="24"/>
      <c r="G855" s="24"/>
      <c r="H855" s="25"/>
      <c r="I855" s="3">
        <f t="shared" si="1182"/>
        <v>0</v>
      </c>
    </row>
    <row r="856" spans="1:9" hidden="1" x14ac:dyDescent="0.2">
      <c r="A856" s="20" t="s">
        <v>38</v>
      </c>
      <c r="B856" s="60" t="s">
        <v>39</v>
      </c>
      <c r="C856" s="21"/>
      <c r="D856" s="21"/>
      <c r="E856" s="21">
        <f t="shared" si="1204"/>
        <v>0</v>
      </c>
      <c r="F856" s="21"/>
      <c r="G856" s="21"/>
      <c r="H856" s="22"/>
      <c r="I856" s="3">
        <f t="shared" si="1182"/>
        <v>0</v>
      </c>
    </row>
    <row r="857" spans="1:9" hidden="1" x14ac:dyDescent="0.2">
      <c r="A857" s="20" t="s">
        <v>40</v>
      </c>
      <c r="B857" s="60" t="s">
        <v>41</v>
      </c>
      <c r="C857" s="21"/>
      <c r="D857" s="21"/>
      <c r="E857" s="21">
        <f t="shared" si="1204"/>
        <v>0</v>
      </c>
      <c r="F857" s="21"/>
      <c r="G857" s="21"/>
      <c r="H857" s="22"/>
      <c r="I857" s="3">
        <f t="shared" si="1182"/>
        <v>0</v>
      </c>
    </row>
    <row r="858" spans="1:9" hidden="1" x14ac:dyDescent="0.2">
      <c r="A858" s="20" t="s">
        <v>42</v>
      </c>
      <c r="B858" s="61" t="s">
        <v>43</v>
      </c>
      <c r="C858" s="21"/>
      <c r="D858" s="21"/>
      <c r="E858" s="21">
        <f t="shared" si="1204"/>
        <v>0</v>
      </c>
      <c r="F858" s="21"/>
      <c r="G858" s="21"/>
      <c r="H858" s="22"/>
      <c r="I858" s="3">
        <f t="shared" si="1182"/>
        <v>0</v>
      </c>
    </row>
    <row r="859" spans="1:9" hidden="1" x14ac:dyDescent="0.2">
      <c r="A859" s="31" t="s">
        <v>44</v>
      </c>
      <c r="B859" s="62" t="s">
        <v>45</v>
      </c>
      <c r="C859" s="24">
        <f>SUM(C863,C864,C865)</f>
        <v>0</v>
      </c>
      <c r="D859" s="24">
        <f t="shared" ref="D859:H859" si="1205">SUM(D863,D864,D865)</f>
        <v>0</v>
      </c>
      <c r="E859" s="24">
        <f t="shared" si="1205"/>
        <v>0</v>
      </c>
      <c r="F859" s="24">
        <f t="shared" si="1205"/>
        <v>0</v>
      </c>
      <c r="G859" s="24">
        <f t="shared" si="1205"/>
        <v>0</v>
      </c>
      <c r="H859" s="25">
        <f t="shared" si="1205"/>
        <v>0</v>
      </c>
      <c r="I859" s="3">
        <f t="shared" si="1182"/>
        <v>0</v>
      </c>
    </row>
    <row r="860" spans="1:9" hidden="1" x14ac:dyDescent="0.2">
      <c r="A860" s="82" t="s">
        <v>1</v>
      </c>
      <c r="B860" s="62"/>
      <c r="C860" s="24"/>
      <c r="D860" s="24"/>
      <c r="E860" s="24"/>
      <c r="F860" s="24"/>
      <c r="G860" s="24"/>
      <c r="H860" s="25"/>
      <c r="I860" s="3">
        <f t="shared" si="1182"/>
        <v>0</v>
      </c>
    </row>
    <row r="861" spans="1:9" hidden="1" x14ac:dyDescent="0.2">
      <c r="A861" s="32" t="s">
        <v>36</v>
      </c>
      <c r="B861" s="59"/>
      <c r="C861" s="24">
        <f>C863+C864+C865-C862</f>
        <v>0</v>
      </c>
      <c r="D861" s="24">
        <f t="shared" ref="D861" si="1206">D863+D864+D865-D862</f>
        <v>0</v>
      </c>
      <c r="E861" s="24">
        <f t="shared" ref="E861" si="1207">E863+E864+E865-E862</f>
        <v>0</v>
      </c>
      <c r="F861" s="24">
        <f t="shared" ref="F861" si="1208">F863+F864+F865-F862</f>
        <v>0</v>
      </c>
      <c r="G861" s="24">
        <f t="shared" ref="G861" si="1209">G863+G864+G865-G862</f>
        <v>0</v>
      </c>
      <c r="H861" s="25">
        <f t="shared" ref="H861" si="1210">H863+H864+H865-H862</f>
        <v>0</v>
      </c>
      <c r="I861" s="3">
        <f t="shared" si="1182"/>
        <v>0</v>
      </c>
    </row>
    <row r="862" spans="1:9" hidden="1" x14ac:dyDescent="0.2">
      <c r="A862" s="32" t="s">
        <v>37</v>
      </c>
      <c r="B862" s="59"/>
      <c r="C862" s="24"/>
      <c r="D862" s="24"/>
      <c r="E862" s="24">
        <f t="shared" ref="E862" si="1211">C862+D862</f>
        <v>0</v>
      </c>
      <c r="F862" s="24"/>
      <c r="G862" s="24"/>
      <c r="H862" s="25"/>
      <c r="I862" s="3">
        <f t="shared" si="1182"/>
        <v>0</v>
      </c>
    </row>
    <row r="863" spans="1:9" hidden="1" x14ac:dyDescent="0.2">
      <c r="A863" s="20" t="s">
        <v>38</v>
      </c>
      <c r="B863" s="61" t="s">
        <v>46</v>
      </c>
      <c r="C863" s="21"/>
      <c r="D863" s="21"/>
      <c r="E863" s="21">
        <f t="shared" ref="E863:E865" si="1212">C863+D863</f>
        <v>0</v>
      </c>
      <c r="F863" s="21"/>
      <c r="G863" s="21"/>
      <c r="H863" s="22"/>
      <c r="I863" s="3">
        <f t="shared" si="1182"/>
        <v>0</v>
      </c>
    </row>
    <row r="864" spans="1:9" hidden="1" x14ac:dyDescent="0.2">
      <c r="A864" s="20" t="s">
        <v>40</v>
      </c>
      <c r="B864" s="61" t="s">
        <v>47</v>
      </c>
      <c r="C864" s="21"/>
      <c r="D864" s="21"/>
      <c r="E864" s="21">
        <f t="shared" si="1212"/>
        <v>0</v>
      </c>
      <c r="F864" s="21"/>
      <c r="G864" s="21"/>
      <c r="H864" s="22"/>
      <c r="I864" s="3">
        <f t="shared" si="1182"/>
        <v>0</v>
      </c>
    </row>
    <row r="865" spans="1:11" hidden="1" x14ac:dyDescent="0.2">
      <c r="A865" s="20" t="s">
        <v>42</v>
      </c>
      <c r="B865" s="61" t="s">
        <v>48</v>
      </c>
      <c r="C865" s="21"/>
      <c r="D865" s="21"/>
      <c r="E865" s="21">
        <f t="shared" si="1212"/>
        <v>0</v>
      </c>
      <c r="F865" s="21"/>
      <c r="G865" s="21"/>
      <c r="H865" s="22"/>
      <c r="I865" s="3">
        <f t="shared" si="1182"/>
        <v>0</v>
      </c>
    </row>
    <row r="866" spans="1:11" x14ac:dyDescent="0.2">
      <c r="A866" s="31" t="s">
        <v>49</v>
      </c>
      <c r="B866" s="63" t="s">
        <v>50</v>
      </c>
      <c r="C866" s="24">
        <f>SUM(C870,C871,C872)</f>
        <v>93</v>
      </c>
      <c r="D866" s="24">
        <f t="shared" ref="D866:H866" si="1213">SUM(D870,D871,D872)</f>
        <v>0</v>
      </c>
      <c r="E866" s="24">
        <f t="shared" si="1213"/>
        <v>93</v>
      </c>
      <c r="F866" s="24">
        <f t="shared" si="1213"/>
        <v>0</v>
      </c>
      <c r="G866" s="24">
        <f t="shared" si="1213"/>
        <v>0</v>
      </c>
      <c r="H866" s="25">
        <f t="shared" si="1213"/>
        <v>0</v>
      </c>
      <c r="I866" s="3">
        <f t="shared" si="1182"/>
        <v>93</v>
      </c>
    </row>
    <row r="867" spans="1:11" hidden="1" x14ac:dyDescent="0.2">
      <c r="A867" s="82" t="s">
        <v>1</v>
      </c>
      <c r="B867" s="63"/>
      <c r="C867" s="24"/>
      <c r="D867" s="24"/>
      <c r="E867" s="24"/>
      <c r="F867" s="24"/>
      <c r="G867" s="24"/>
      <c r="H867" s="25"/>
      <c r="I867" s="3">
        <f t="shared" si="1182"/>
        <v>0</v>
      </c>
    </row>
    <row r="868" spans="1:11" s="40" customFormat="1" x14ac:dyDescent="0.2">
      <c r="A868" s="32" t="s">
        <v>36</v>
      </c>
      <c r="B868" s="59"/>
      <c r="C868" s="41">
        <f>C870+C871+C872-C869</f>
        <v>93</v>
      </c>
      <c r="D868" s="41">
        <f t="shared" ref="D868" si="1214">D870+D871+D872-D869</f>
        <v>0</v>
      </c>
      <c r="E868" s="41">
        <f t="shared" ref="E868" si="1215">E870+E871+E872-E869</f>
        <v>93</v>
      </c>
      <c r="F868" s="41">
        <f t="shared" ref="F868" si="1216">F870+F871+F872-F869</f>
        <v>0</v>
      </c>
      <c r="G868" s="41">
        <f t="shared" ref="G868" si="1217">G870+G871+G872-G869</f>
        <v>0</v>
      </c>
      <c r="H868" s="42">
        <f t="shared" ref="H868" si="1218">H870+H871+H872-H869</f>
        <v>0</v>
      </c>
      <c r="I868" s="39">
        <f t="shared" si="1182"/>
        <v>93</v>
      </c>
    </row>
    <row r="869" spans="1:11" s="40" customFormat="1" hidden="1" x14ac:dyDescent="0.2">
      <c r="A869" s="32" t="s">
        <v>37</v>
      </c>
      <c r="B869" s="59"/>
      <c r="C869" s="41"/>
      <c r="D869" s="41"/>
      <c r="E869" s="41">
        <f t="shared" ref="E869:E872" si="1219">C869+D869</f>
        <v>0</v>
      </c>
      <c r="F869" s="41"/>
      <c r="G869" s="41"/>
      <c r="H869" s="42"/>
      <c r="I869" s="39">
        <f t="shared" si="1182"/>
        <v>0</v>
      </c>
    </row>
    <row r="870" spans="1:11" x14ac:dyDescent="0.2">
      <c r="A870" s="20" t="s">
        <v>38</v>
      </c>
      <c r="B870" s="61" t="s">
        <v>51</v>
      </c>
      <c r="C870" s="21">
        <f>ROUND(93*(J870+K870),)</f>
        <v>9</v>
      </c>
      <c r="D870" s="21"/>
      <c r="E870" s="21">
        <f t="shared" si="1219"/>
        <v>9</v>
      </c>
      <c r="F870" s="21"/>
      <c r="G870" s="21"/>
      <c r="H870" s="22"/>
      <c r="I870" s="3">
        <f t="shared" si="1182"/>
        <v>9</v>
      </c>
      <c r="J870" s="2">
        <v>0.05</v>
      </c>
      <c r="K870" s="2">
        <v>0.05</v>
      </c>
    </row>
    <row r="871" spans="1:11" x14ac:dyDescent="0.2">
      <c r="A871" s="20" t="s">
        <v>40</v>
      </c>
      <c r="B871" s="61" t="s">
        <v>52</v>
      </c>
      <c r="C871" s="21">
        <f>ROUND(93*(J871+K871),)</f>
        <v>84</v>
      </c>
      <c r="D871" s="21"/>
      <c r="E871" s="21">
        <f t="shared" si="1219"/>
        <v>84</v>
      </c>
      <c r="F871" s="21"/>
      <c r="G871" s="21"/>
      <c r="H871" s="22"/>
      <c r="I871" s="3">
        <f t="shared" si="1182"/>
        <v>84</v>
      </c>
      <c r="J871" s="2">
        <v>0.9</v>
      </c>
    </row>
    <row r="872" spans="1:11" hidden="1" x14ac:dyDescent="0.2">
      <c r="A872" s="20" t="s">
        <v>42</v>
      </c>
      <c r="B872" s="61" t="s">
        <v>53</v>
      </c>
      <c r="C872" s="21"/>
      <c r="D872" s="21"/>
      <c r="E872" s="21">
        <f t="shared" si="1219"/>
        <v>0</v>
      </c>
      <c r="F872" s="21"/>
      <c r="G872" s="21"/>
      <c r="H872" s="22"/>
      <c r="I872" s="3">
        <f t="shared" si="1182"/>
        <v>0</v>
      </c>
    </row>
    <row r="873" spans="1:11" hidden="1" x14ac:dyDescent="0.2">
      <c r="A873" s="83"/>
      <c r="B873" s="95"/>
      <c r="C873" s="21"/>
      <c r="D873" s="21"/>
      <c r="E873" s="21"/>
      <c r="F873" s="21"/>
      <c r="G873" s="21"/>
      <c r="H873" s="22"/>
      <c r="I873" s="3">
        <f t="shared" si="1182"/>
        <v>0</v>
      </c>
    </row>
    <row r="874" spans="1:11" hidden="1" x14ac:dyDescent="0.2">
      <c r="A874" s="26" t="s">
        <v>54</v>
      </c>
      <c r="B874" s="63" t="s">
        <v>55</v>
      </c>
      <c r="C874" s="24"/>
      <c r="D874" s="24"/>
      <c r="E874" s="24">
        <f>C874+D874</f>
        <v>0</v>
      </c>
      <c r="F874" s="24"/>
      <c r="G874" s="24"/>
      <c r="H874" s="25"/>
      <c r="I874" s="3">
        <f t="shared" si="1182"/>
        <v>0</v>
      </c>
    </row>
    <row r="875" spans="1:11" hidden="1" x14ac:dyDescent="0.2">
      <c r="A875" s="83"/>
      <c r="B875" s="95"/>
      <c r="C875" s="21"/>
      <c r="D875" s="21"/>
      <c r="E875" s="21"/>
      <c r="F875" s="21"/>
      <c r="G875" s="21"/>
      <c r="H875" s="22"/>
      <c r="I875" s="3">
        <f t="shared" si="1182"/>
        <v>0</v>
      </c>
    </row>
    <row r="876" spans="1:11" hidden="1" x14ac:dyDescent="0.2">
      <c r="A876" s="26" t="s">
        <v>56</v>
      </c>
      <c r="B876" s="63"/>
      <c r="C876" s="24">
        <f>C829-C847</f>
        <v>0</v>
      </c>
      <c r="D876" s="24">
        <f t="shared" ref="D876:H876" si="1220">D829-D847</f>
        <v>0</v>
      </c>
      <c r="E876" s="24">
        <f t="shared" si="1220"/>
        <v>0</v>
      </c>
      <c r="F876" s="24">
        <f t="shared" si="1220"/>
        <v>0</v>
      </c>
      <c r="G876" s="24">
        <f t="shared" si="1220"/>
        <v>0</v>
      </c>
      <c r="H876" s="25">
        <f t="shared" si="1220"/>
        <v>0</v>
      </c>
      <c r="I876" s="3">
        <f t="shared" si="1182"/>
        <v>0</v>
      </c>
    </row>
    <row r="877" spans="1:11" hidden="1" x14ac:dyDescent="0.2">
      <c r="A877" s="81"/>
      <c r="B877" s="95"/>
      <c r="C877" s="21"/>
      <c r="D877" s="21"/>
      <c r="E877" s="21"/>
      <c r="F877" s="21"/>
      <c r="G877" s="21"/>
      <c r="H877" s="22"/>
      <c r="I877" s="3">
        <f t="shared" si="1182"/>
        <v>0</v>
      </c>
    </row>
    <row r="878" spans="1:11" s="6" customFormat="1" ht="63.75" x14ac:dyDescent="0.2">
      <c r="A878" s="77" t="s">
        <v>75</v>
      </c>
      <c r="B878" s="78"/>
      <c r="C878" s="79">
        <f>C879</f>
        <v>344</v>
      </c>
      <c r="D878" s="79">
        <f t="shared" ref="D878" si="1221">D879</f>
        <v>0</v>
      </c>
      <c r="E878" s="79">
        <f t="shared" ref="E878" si="1222">E879</f>
        <v>344</v>
      </c>
      <c r="F878" s="79">
        <f t="shared" ref="F878" si="1223">F879</f>
        <v>0</v>
      </c>
      <c r="G878" s="79">
        <f t="shared" ref="G878" si="1224">G879</f>
        <v>0</v>
      </c>
      <c r="H878" s="80">
        <f t="shared" ref="H878" si="1225">H879</f>
        <v>0</v>
      </c>
      <c r="I878" s="19">
        <f t="shared" si="1182"/>
        <v>344</v>
      </c>
    </row>
    <row r="879" spans="1:11" s="40" customFormat="1" x14ac:dyDescent="0.2">
      <c r="A879" s="36" t="s">
        <v>61</v>
      </c>
      <c r="B879" s="65"/>
      <c r="C879" s="37">
        <f>SUM(C880,C881,C882,C883)</f>
        <v>344</v>
      </c>
      <c r="D879" s="37">
        <f t="shared" ref="D879" si="1226">SUM(D880,D881,D882,D883)</f>
        <v>0</v>
      </c>
      <c r="E879" s="37">
        <f t="shared" ref="E879" si="1227">SUM(E880,E881,E882,E883)</f>
        <v>344</v>
      </c>
      <c r="F879" s="37">
        <f t="shared" ref="F879" si="1228">SUM(F880,F881,F882,F883)</f>
        <v>0</v>
      </c>
      <c r="G879" s="37">
        <f t="shared" ref="G879" si="1229">SUM(G880,G881,G882,G883)</f>
        <v>0</v>
      </c>
      <c r="H879" s="38">
        <f t="shared" ref="H879" si="1230">SUM(H880,H881,H882,H883)</f>
        <v>0</v>
      </c>
      <c r="I879" s="39">
        <f t="shared" si="1182"/>
        <v>344</v>
      </c>
    </row>
    <row r="880" spans="1:11" x14ac:dyDescent="0.2">
      <c r="A880" s="20" t="s">
        <v>6</v>
      </c>
      <c r="B880" s="48"/>
      <c r="C880" s="21">
        <v>344</v>
      </c>
      <c r="D880" s="21"/>
      <c r="E880" s="21">
        <f>SUM(C880,D880)</f>
        <v>344</v>
      </c>
      <c r="F880" s="21"/>
      <c r="G880" s="21"/>
      <c r="H880" s="22"/>
      <c r="I880" s="3">
        <f t="shared" si="1182"/>
        <v>344</v>
      </c>
    </row>
    <row r="881" spans="1:9" hidden="1" x14ac:dyDescent="0.2">
      <c r="A881" s="20" t="s">
        <v>7</v>
      </c>
      <c r="B881" s="94"/>
      <c r="C881" s="21"/>
      <c r="D881" s="21"/>
      <c r="E881" s="21">
        <f t="shared" ref="E881:E882" si="1231">SUM(C881,D881)</f>
        <v>0</v>
      </c>
      <c r="F881" s="21"/>
      <c r="G881" s="21"/>
      <c r="H881" s="22"/>
      <c r="I881" s="3">
        <f t="shared" si="1182"/>
        <v>0</v>
      </c>
    </row>
    <row r="882" spans="1:9" ht="38.25" hidden="1" x14ac:dyDescent="0.2">
      <c r="A882" s="20" t="s">
        <v>8</v>
      </c>
      <c r="B882" s="48">
        <v>420269</v>
      </c>
      <c r="C882" s="21"/>
      <c r="D882" s="21"/>
      <c r="E882" s="21">
        <f t="shared" si="1231"/>
        <v>0</v>
      </c>
      <c r="F882" s="21"/>
      <c r="G882" s="21"/>
      <c r="H882" s="22"/>
      <c r="I882" s="3">
        <f t="shared" si="1182"/>
        <v>0</v>
      </c>
    </row>
    <row r="883" spans="1:9" ht="25.5" hidden="1" x14ac:dyDescent="0.2">
      <c r="A883" s="23" t="s">
        <v>9</v>
      </c>
      <c r="B883" s="49" t="s">
        <v>10</v>
      </c>
      <c r="C883" s="24">
        <f>SUM(C884,C888,C892)</f>
        <v>0</v>
      </c>
      <c r="D883" s="24">
        <f t="shared" ref="D883" si="1232">SUM(D884,D888,D892)</f>
        <v>0</v>
      </c>
      <c r="E883" s="24">
        <f t="shared" ref="E883" si="1233">SUM(E884,E888,E892)</f>
        <v>0</v>
      </c>
      <c r="F883" s="24">
        <f t="shared" ref="F883" si="1234">SUM(F884,F888,F892)</f>
        <v>0</v>
      </c>
      <c r="G883" s="24">
        <f t="shared" ref="G883" si="1235">SUM(G884,G888,G892)</f>
        <v>0</v>
      </c>
      <c r="H883" s="25">
        <f t="shared" ref="H883" si="1236">SUM(H884,H888,H892)</f>
        <v>0</v>
      </c>
      <c r="I883" s="3">
        <f t="shared" si="1182"/>
        <v>0</v>
      </c>
    </row>
    <row r="884" spans="1:9" hidden="1" x14ac:dyDescent="0.2">
      <c r="A884" s="26" t="s">
        <v>11</v>
      </c>
      <c r="B884" s="50" t="s">
        <v>12</v>
      </c>
      <c r="C884" s="24">
        <f>SUM(C885:C887)</f>
        <v>0</v>
      </c>
      <c r="D884" s="24">
        <f t="shared" ref="D884" si="1237">SUM(D885:D887)</f>
        <v>0</v>
      </c>
      <c r="E884" s="24">
        <f t="shared" ref="E884" si="1238">SUM(E885:E887)</f>
        <v>0</v>
      </c>
      <c r="F884" s="24">
        <f t="shared" ref="F884" si="1239">SUM(F885:F887)</f>
        <v>0</v>
      </c>
      <c r="G884" s="24">
        <f t="shared" ref="G884" si="1240">SUM(G885:G887)</f>
        <v>0</v>
      </c>
      <c r="H884" s="25">
        <f t="shared" ref="H884" si="1241">SUM(H885:H887)</f>
        <v>0</v>
      </c>
      <c r="I884" s="3">
        <f t="shared" si="1182"/>
        <v>0</v>
      </c>
    </row>
    <row r="885" spans="1:9" hidden="1" x14ac:dyDescent="0.2">
      <c r="A885" s="27" t="s">
        <v>13</v>
      </c>
      <c r="B885" s="51" t="s">
        <v>14</v>
      </c>
      <c r="C885" s="21"/>
      <c r="D885" s="21"/>
      <c r="E885" s="21">
        <f t="shared" ref="E885:E887" si="1242">SUM(C885,D885)</f>
        <v>0</v>
      </c>
      <c r="F885" s="21"/>
      <c r="G885" s="21"/>
      <c r="H885" s="22"/>
      <c r="I885" s="3">
        <f t="shared" si="1182"/>
        <v>0</v>
      </c>
    </row>
    <row r="886" spans="1:9" hidden="1" x14ac:dyDescent="0.2">
      <c r="A886" s="27" t="s">
        <v>15</v>
      </c>
      <c r="B886" s="52" t="s">
        <v>16</v>
      </c>
      <c r="C886" s="21"/>
      <c r="D886" s="21"/>
      <c r="E886" s="21">
        <f t="shared" si="1242"/>
        <v>0</v>
      </c>
      <c r="F886" s="21"/>
      <c r="G886" s="21"/>
      <c r="H886" s="22"/>
      <c r="I886" s="3">
        <f t="shared" si="1182"/>
        <v>0</v>
      </c>
    </row>
    <row r="887" spans="1:9" hidden="1" x14ac:dyDescent="0.2">
      <c r="A887" s="27" t="s">
        <v>17</v>
      </c>
      <c r="B887" s="52" t="s">
        <v>18</v>
      </c>
      <c r="C887" s="21"/>
      <c r="D887" s="21"/>
      <c r="E887" s="21">
        <f t="shared" si="1242"/>
        <v>0</v>
      </c>
      <c r="F887" s="21"/>
      <c r="G887" s="21"/>
      <c r="H887" s="22"/>
      <c r="I887" s="3">
        <f t="shared" si="1182"/>
        <v>0</v>
      </c>
    </row>
    <row r="888" spans="1:9" hidden="1" x14ac:dyDescent="0.2">
      <c r="A888" s="26" t="s">
        <v>19</v>
      </c>
      <c r="B888" s="53" t="s">
        <v>20</v>
      </c>
      <c r="C888" s="24">
        <f>SUM(C889:C891)</f>
        <v>0</v>
      </c>
      <c r="D888" s="24">
        <f t="shared" ref="D888" si="1243">SUM(D889:D891)</f>
        <v>0</v>
      </c>
      <c r="E888" s="24">
        <f t="shared" ref="E888" si="1244">SUM(E889:E891)</f>
        <v>0</v>
      </c>
      <c r="F888" s="24">
        <f t="shared" ref="F888" si="1245">SUM(F889:F891)</f>
        <v>0</v>
      </c>
      <c r="G888" s="24">
        <f t="shared" ref="G888" si="1246">SUM(G889:G891)</f>
        <v>0</v>
      </c>
      <c r="H888" s="25">
        <f t="shared" ref="H888" si="1247">SUM(H889:H891)</f>
        <v>0</v>
      </c>
      <c r="I888" s="3">
        <f t="shared" si="1182"/>
        <v>0</v>
      </c>
    </row>
    <row r="889" spans="1:9" hidden="1" x14ac:dyDescent="0.2">
      <c r="A889" s="27" t="s">
        <v>13</v>
      </c>
      <c r="B889" s="52" t="s">
        <v>21</v>
      </c>
      <c r="C889" s="21"/>
      <c r="D889" s="21"/>
      <c r="E889" s="21">
        <f t="shared" ref="E889:E891" si="1248">SUM(C889,D889)</f>
        <v>0</v>
      </c>
      <c r="F889" s="21"/>
      <c r="G889" s="21"/>
      <c r="H889" s="22"/>
      <c r="I889" s="3">
        <f t="shared" si="1182"/>
        <v>0</v>
      </c>
    </row>
    <row r="890" spans="1:9" hidden="1" x14ac:dyDescent="0.2">
      <c r="A890" s="27" t="s">
        <v>15</v>
      </c>
      <c r="B890" s="52" t="s">
        <v>22</v>
      </c>
      <c r="C890" s="21"/>
      <c r="D890" s="21"/>
      <c r="E890" s="21">
        <f t="shared" si="1248"/>
        <v>0</v>
      </c>
      <c r="F890" s="21"/>
      <c r="G890" s="21"/>
      <c r="H890" s="22"/>
      <c r="I890" s="3">
        <f t="shared" si="1182"/>
        <v>0</v>
      </c>
    </row>
    <row r="891" spans="1:9" hidden="1" x14ac:dyDescent="0.2">
      <c r="A891" s="27" t="s">
        <v>17</v>
      </c>
      <c r="B891" s="52" t="s">
        <v>23</v>
      </c>
      <c r="C891" s="21"/>
      <c r="D891" s="21"/>
      <c r="E891" s="21">
        <f t="shared" si="1248"/>
        <v>0</v>
      </c>
      <c r="F891" s="21"/>
      <c r="G891" s="21"/>
      <c r="H891" s="22"/>
      <c r="I891" s="3">
        <f t="shared" si="1182"/>
        <v>0</v>
      </c>
    </row>
    <row r="892" spans="1:9" hidden="1" x14ac:dyDescent="0.2">
      <c r="A892" s="26" t="s">
        <v>24</v>
      </c>
      <c r="B892" s="53" t="s">
        <v>25</v>
      </c>
      <c r="C892" s="24">
        <f>SUM(C893:C895)</f>
        <v>0</v>
      </c>
      <c r="D892" s="24">
        <f t="shared" ref="D892" si="1249">SUM(D893:D895)</f>
        <v>0</v>
      </c>
      <c r="E892" s="24">
        <f t="shared" ref="E892" si="1250">SUM(E893:E895)</f>
        <v>0</v>
      </c>
      <c r="F892" s="24">
        <f t="shared" ref="F892" si="1251">SUM(F893:F895)</f>
        <v>0</v>
      </c>
      <c r="G892" s="24">
        <f t="shared" ref="G892" si="1252">SUM(G893:G895)</f>
        <v>0</v>
      </c>
      <c r="H892" s="25">
        <f t="shared" ref="H892" si="1253">SUM(H893:H895)</f>
        <v>0</v>
      </c>
      <c r="I892" s="3">
        <f t="shared" si="1182"/>
        <v>0</v>
      </c>
    </row>
    <row r="893" spans="1:9" hidden="1" x14ac:dyDescent="0.2">
      <c r="A893" s="27" t="s">
        <v>13</v>
      </c>
      <c r="B893" s="52" t="s">
        <v>26</v>
      </c>
      <c r="C893" s="21"/>
      <c r="D893" s="21"/>
      <c r="E893" s="21">
        <f t="shared" ref="E893:E895" si="1254">SUM(C893,D893)</f>
        <v>0</v>
      </c>
      <c r="F893" s="21"/>
      <c r="G893" s="21"/>
      <c r="H893" s="22"/>
      <c r="I893" s="3">
        <f t="shared" si="1182"/>
        <v>0</v>
      </c>
    </row>
    <row r="894" spans="1:9" hidden="1" x14ac:dyDescent="0.2">
      <c r="A894" s="27" t="s">
        <v>15</v>
      </c>
      <c r="B894" s="52" t="s">
        <v>27</v>
      </c>
      <c r="C894" s="21"/>
      <c r="D894" s="21"/>
      <c r="E894" s="21">
        <f t="shared" si="1254"/>
        <v>0</v>
      </c>
      <c r="F894" s="21"/>
      <c r="G894" s="21"/>
      <c r="H894" s="22"/>
      <c r="I894" s="3">
        <f t="shared" si="1182"/>
        <v>0</v>
      </c>
    </row>
    <row r="895" spans="1:9" hidden="1" x14ac:dyDescent="0.2">
      <c r="A895" s="27" t="s">
        <v>17</v>
      </c>
      <c r="B895" s="52" t="s">
        <v>28</v>
      </c>
      <c r="C895" s="21"/>
      <c r="D895" s="21"/>
      <c r="E895" s="21">
        <f t="shared" si="1254"/>
        <v>0</v>
      </c>
      <c r="F895" s="21"/>
      <c r="G895" s="21"/>
      <c r="H895" s="22"/>
      <c r="I895" s="3">
        <f t="shared" si="1182"/>
        <v>0</v>
      </c>
    </row>
    <row r="896" spans="1:9" s="40" customFormat="1" x14ac:dyDescent="0.2">
      <c r="A896" s="36" t="s">
        <v>80</v>
      </c>
      <c r="B896" s="65"/>
      <c r="C896" s="37">
        <f>SUM(C897,C900,C923)</f>
        <v>344</v>
      </c>
      <c r="D896" s="37">
        <f t="shared" ref="D896" si="1255">SUM(D897,D900,D923)</f>
        <v>0</v>
      </c>
      <c r="E896" s="37">
        <f t="shared" ref="E896" si="1256">SUM(E897,E900,E923)</f>
        <v>344</v>
      </c>
      <c r="F896" s="37">
        <f t="shared" ref="F896" si="1257">SUM(F897,F900,F923)</f>
        <v>0</v>
      </c>
      <c r="G896" s="37">
        <f t="shared" ref="G896" si="1258">SUM(G897,G900,G923)</f>
        <v>0</v>
      </c>
      <c r="H896" s="38">
        <f t="shared" ref="H896" si="1259">SUM(H897,H900,H923)</f>
        <v>0</v>
      </c>
      <c r="I896" s="39">
        <f t="shared" si="1182"/>
        <v>344</v>
      </c>
    </row>
    <row r="897" spans="1:11" hidden="1" x14ac:dyDescent="0.2">
      <c r="A897" s="31" t="s">
        <v>30</v>
      </c>
      <c r="B897" s="55">
        <v>20</v>
      </c>
      <c r="C897" s="24">
        <f>SUM(C898)</f>
        <v>0</v>
      </c>
      <c r="D897" s="24">
        <f t="shared" ref="D897" si="1260">SUM(D898)</f>
        <v>0</v>
      </c>
      <c r="E897" s="24">
        <f t="shared" ref="E897" si="1261">SUM(E898)</f>
        <v>0</v>
      </c>
      <c r="F897" s="24">
        <f t="shared" ref="F897" si="1262">SUM(F898)</f>
        <v>0</v>
      </c>
      <c r="G897" s="24">
        <f t="shared" ref="G897" si="1263">SUM(G898)</f>
        <v>0</v>
      </c>
      <c r="H897" s="25">
        <f t="shared" ref="H897" si="1264">SUM(H898)</f>
        <v>0</v>
      </c>
      <c r="I897" s="3">
        <f t="shared" si="1182"/>
        <v>0</v>
      </c>
    </row>
    <row r="898" spans="1:11" hidden="1" x14ac:dyDescent="0.2">
      <c r="A898" s="27" t="s">
        <v>31</v>
      </c>
      <c r="B898" s="56" t="s">
        <v>32</v>
      </c>
      <c r="C898" s="21"/>
      <c r="D898" s="21"/>
      <c r="E898" s="21">
        <f>C898+D898</f>
        <v>0</v>
      </c>
      <c r="F898" s="21"/>
      <c r="G898" s="21"/>
      <c r="H898" s="22"/>
      <c r="I898" s="3">
        <f t="shared" si="1182"/>
        <v>0</v>
      </c>
    </row>
    <row r="899" spans="1:11" hidden="1" x14ac:dyDescent="0.2">
      <c r="A899" s="27"/>
      <c r="B899" s="51"/>
      <c r="C899" s="21"/>
      <c r="D899" s="21"/>
      <c r="E899" s="21"/>
      <c r="F899" s="21"/>
      <c r="G899" s="21"/>
      <c r="H899" s="22"/>
      <c r="I899" s="3">
        <f t="shared" si="1182"/>
        <v>0</v>
      </c>
    </row>
    <row r="900" spans="1:11" ht="25.5" x14ac:dyDescent="0.2">
      <c r="A900" s="31" t="s">
        <v>33</v>
      </c>
      <c r="B900" s="57">
        <v>58</v>
      </c>
      <c r="C900" s="24">
        <f>SUM(C901,C908,C915)</f>
        <v>344</v>
      </c>
      <c r="D900" s="24">
        <f t="shared" ref="D900" si="1265">SUM(D901,D908,D915)</f>
        <v>0</v>
      </c>
      <c r="E900" s="24">
        <f t="shared" ref="E900" si="1266">SUM(E901,E908,E915)</f>
        <v>344</v>
      </c>
      <c r="F900" s="24">
        <f t="shared" ref="F900" si="1267">SUM(F901,F908,F915)</f>
        <v>0</v>
      </c>
      <c r="G900" s="24">
        <f t="shared" ref="G900" si="1268">SUM(G901,G908,G915)</f>
        <v>0</v>
      </c>
      <c r="H900" s="25">
        <f t="shared" ref="H900" si="1269">SUM(H901,H908,H915)</f>
        <v>0</v>
      </c>
      <c r="I900" s="3">
        <f t="shared" si="1182"/>
        <v>344</v>
      </c>
    </row>
    <row r="901" spans="1:11" x14ac:dyDescent="0.2">
      <c r="A901" s="31" t="s">
        <v>34</v>
      </c>
      <c r="B901" s="58" t="s">
        <v>35</v>
      </c>
      <c r="C901" s="24">
        <f>SUM(C905,C906,C907)</f>
        <v>344</v>
      </c>
      <c r="D901" s="24">
        <f t="shared" ref="D901:H901" si="1270">SUM(D905,D906,D907)</f>
        <v>0</v>
      </c>
      <c r="E901" s="24">
        <f t="shared" si="1270"/>
        <v>344</v>
      </c>
      <c r="F901" s="24">
        <f t="shared" si="1270"/>
        <v>0</v>
      </c>
      <c r="G901" s="24">
        <f t="shared" si="1270"/>
        <v>0</v>
      </c>
      <c r="H901" s="25">
        <f t="shared" si="1270"/>
        <v>0</v>
      </c>
      <c r="I901" s="3">
        <f t="shared" si="1182"/>
        <v>344</v>
      </c>
    </row>
    <row r="902" spans="1:11" hidden="1" x14ac:dyDescent="0.2">
      <c r="A902" s="32" t="s">
        <v>1</v>
      </c>
      <c r="B902" s="59"/>
      <c r="C902" s="24"/>
      <c r="D902" s="24"/>
      <c r="E902" s="24"/>
      <c r="F902" s="24"/>
      <c r="G902" s="24"/>
      <c r="H902" s="25"/>
      <c r="I902" s="3">
        <f t="shared" si="1182"/>
        <v>0</v>
      </c>
    </row>
    <row r="903" spans="1:11" hidden="1" x14ac:dyDescent="0.2">
      <c r="A903" s="32" t="s">
        <v>36</v>
      </c>
      <c r="B903" s="59"/>
      <c r="C903" s="24">
        <f>C905+C906+C907-C904</f>
        <v>0</v>
      </c>
      <c r="D903" s="24">
        <f t="shared" ref="D903" si="1271">D905+D906+D907-D904</f>
        <v>0</v>
      </c>
      <c r="E903" s="24">
        <f t="shared" ref="E903" si="1272">E905+E906+E907-E904</f>
        <v>0</v>
      </c>
      <c r="F903" s="24">
        <f t="shared" ref="F903" si="1273">F905+F906+F907-F904</f>
        <v>0</v>
      </c>
      <c r="G903" s="24">
        <f t="shared" ref="G903" si="1274">G905+G906+G907-G904</f>
        <v>0</v>
      </c>
      <c r="H903" s="25">
        <f t="shared" ref="H903" si="1275">H905+H906+H907-H904</f>
        <v>0</v>
      </c>
      <c r="I903" s="3">
        <f t="shared" si="1182"/>
        <v>0</v>
      </c>
    </row>
    <row r="904" spans="1:11" s="40" customFormat="1" x14ac:dyDescent="0.2">
      <c r="A904" s="32" t="s">
        <v>37</v>
      </c>
      <c r="B904" s="59"/>
      <c r="C904" s="41">
        <v>344</v>
      </c>
      <c r="D904" s="41"/>
      <c r="E904" s="41">
        <f t="shared" ref="E904:E907" si="1276">C904+D904</f>
        <v>344</v>
      </c>
      <c r="F904" s="41"/>
      <c r="G904" s="41"/>
      <c r="H904" s="42"/>
      <c r="I904" s="39">
        <f t="shared" si="1182"/>
        <v>344</v>
      </c>
    </row>
    <row r="905" spans="1:11" x14ac:dyDescent="0.2">
      <c r="A905" s="20" t="s">
        <v>38</v>
      </c>
      <c r="B905" s="60" t="s">
        <v>39</v>
      </c>
      <c r="C905" s="21">
        <f>ROUND(344*(J905+K905),)</f>
        <v>52</v>
      </c>
      <c r="D905" s="21"/>
      <c r="E905" s="21">
        <f t="shared" si="1276"/>
        <v>52</v>
      </c>
      <c r="F905" s="21"/>
      <c r="G905" s="21"/>
      <c r="H905" s="22"/>
      <c r="I905" s="3">
        <f t="shared" si="1182"/>
        <v>52</v>
      </c>
      <c r="J905" s="2">
        <v>0.02</v>
      </c>
      <c r="K905" s="2">
        <v>0.13</v>
      </c>
    </row>
    <row r="906" spans="1:11" x14ac:dyDescent="0.2">
      <c r="A906" s="20" t="s">
        <v>40</v>
      </c>
      <c r="B906" s="60" t="s">
        <v>41</v>
      </c>
      <c r="C906" s="21">
        <f>ROUND(344*(J906+K906),)</f>
        <v>292</v>
      </c>
      <c r="D906" s="21"/>
      <c r="E906" s="21">
        <f t="shared" si="1276"/>
        <v>292</v>
      </c>
      <c r="F906" s="21"/>
      <c r="G906" s="21"/>
      <c r="H906" s="22"/>
      <c r="I906" s="3">
        <f t="shared" si="1182"/>
        <v>292</v>
      </c>
      <c r="J906" s="2">
        <v>0.85</v>
      </c>
    </row>
    <row r="907" spans="1:11" hidden="1" x14ac:dyDescent="0.2">
      <c r="A907" s="20" t="s">
        <v>42</v>
      </c>
      <c r="B907" s="61" t="s">
        <v>43</v>
      </c>
      <c r="C907" s="21"/>
      <c r="D907" s="21"/>
      <c r="E907" s="21">
        <f t="shared" si="1276"/>
        <v>0</v>
      </c>
      <c r="F907" s="21"/>
      <c r="G907" s="21"/>
      <c r="H907" s="22"/>
      <c r="I907" s="3">
        <f t="shared" si="1182"/>
        <v>0</v>
      </c>
    </row>
    <row r="908" spans="1:11" hidden="1" x14ac:dyDescent="0.2">
      <c r="A908" s="31" t="s">
        <v>44</v>
      </c>
      <c r="B908" s="62" t="s">
        <v>45</v>
      </c>
      <c r="C908" s="24">
        <f>SUM(C912,C913,C914)</f>
        <v>0</v>
      </c>
      <c r="D908" s="24">
        <f t="shared" ref="D908:H908" si="1277">SUM(D912,D913,D914)</f>
        <v>0</v>
      </c>
      <c r="E908" s="24">
        <f t="shared" si="1277"/>
        <v>0</v>
      </c>
      <c r="F908" s="24">
        <f t="shared" si="1277"/>
        <v>0</v>
      </c>
      <c r="G908" s="24">
        <f t="shared" si="1277"/>
        <v>0</v>
      </c>
      <c r="H908" s="25">
        <f t="shared" si="1277"/>
        <v>0</v>
      </c>
      <c r="I908" s="3">
        <f t="shared" si="1182"/>
        <v>0</v>
      </c>
    </row>
    <row r="909" spans="1:11" hidden="1" x14ac:dyDescent="0.2">
      <c r="A909" s="82" t="s">
        <v>1</v>
      </c>
      <c r="B909" s="62"/>
      <c r="C909" s="24"/>
      <c r="D909" s="24"/>
      <c r="E909" s="24"/>
      <c r="F909" s="24"/>
      <c r="G909" s="24"/>
      <c r="H909" s="25"/>
      <c r="I909" s="3">
        <f t="shared" si="1182"/>
        <v>0</v>
      </c>
    </row>
    <row r="910" spans="1:11" hidden="1" x14ac:dyDescent="0.2">
      <c r="A910" s="32" t="s">
        <v>36</v>
      </c>
      <c r="B910" s="59"/>
      <c r="C910" s="24">
        <f>C912+C913+C914-C911</f>
        <v>0</v>
      </c>
      <c r="D910" s="24">
        <f t="shared" ref="D910" si="1278">D912+D913+D914-D911</f>
        <v>0</v>
      </c>
      <c r="E910" s="24">
        <f t="shared" ref="E910" si="1279">E912+E913+E914-E911</f>
        <v>0</v>
      </c>
      <c r="F910" s="24">
        <f t="shared" ref="F910" si="1280">F912+F913+F914-F911</f>
        <v>0</v>
      </c>
      <c r="G910" s="24">
        <f t="shared" ref="G910" si="1281">G912+G913+G914-G911</f>
        <v>0</v>
      </c>
      <c r="H910" s="25">
        <f t="shared" ref="H910" si="1282">H912+H913+H914-H911</f>
        <v>0</v>
      </c>
      <c r="I910" s="3">
        <f t="shared" ref="I910:I925" si="1283">SUM(E910:H910)</f>
        <v>0</v>
      </c>
    </row>
    <row r="911" spans="1:11" hidden="1" x14ac:dyDescent="0.2">
      <c r="A911" s="32" t="s">
        <v>37</v>
      </c>
      <c r="B911" s="59"/>
      <c r="C911" s="24"/>
      <c r="D911" s="24"/>
      <c r="E911" s="24">
        <f t="shared" ref="E911" si="1284">C911+D911</f>
        <v>0</v>
      </c>
      <c r="F911" s="24"/>
      <c r="G911" s="24"/>
      <c r="H911" s="25"/>
      <c r="I911" s="3">
        <f t="shared" si="1283"/>
        <v>0</v>
      </c>
    </row>
    <row r="912" spans="1:11" hidden="1" x14ac:dyDescent="0.2">
      <c r="A912" s="20" t="s">
        <v>38</v>
      </c>
      <c r="B912" s="61" t="s">
        <v>46</v>
      </c>
      <c r="C912" s="21"/>
      <c r="D912" s="21"/>
      <c r="E912" s="21">
        <f t="shared" ref="E912:E914" si="1285">C912+D912</f>
        <v>0</v>
      </c>
      <c r="F912" s="21"/>
      <c r="G912" s="21"/>
      <c r="H912" s="22"/>
      <c r="I912" s="3">
        <f t="shared" si="1283"/>
        <v>0</v>
      </c>
    </row>
    <row r="913" spans="1:9" hidden="1" x14ac:dyDescent="0.2">
      <c r="A913" s="20" t="s">
        <v>40</v>
      </c>
      <c r="B913" s="61" t="s">
        <v>47</v>
      </c>
      <c r="C913" s="21"/>
      <c r="D913" s="21"/>
      <c r="E913" s="21">
        <f t="shared" si="1285"/>
        <v>0</v>
      </c>
      <c r="F913" s="21"/>
      <c r="G913" s="21"/>
      <c r="H913" s="22"/>
      <c r="I913" s="3">
        <f t="shared" si="1283"/>
        <v>0</v>
      </c>
    </row>
    <row r="914" spans="1:9" hidden="1" x14ac:dyDescent="0.2">
      <c r="A914" s="20" t="s">
        <v>42</v>
      </c>
      <c r="B914" s="61" t="s">
        <v>48</v>
      </c>
      <c r="C914" s="21"/>
      <c r="D914" s="21"/>
      <c r="E914" s="21">
        <f t="shared" si="1285"/>
        <v>0</v>
      </c>
      <c r="F914" s="21"/>
      <c r="G914" s="21"/>
      <c r="H914" s="22"/>
      <c r="I914" s="3">
        <f t="shared" si="1283"/>
        <v>0</v>
      </c>
    </row>
    <row r="915" spans="1:9" hidden="1" x14ac:dyDescent="0.2">
      <c r="A915" s="31" t="s">
        <v>49</v>
      </c>
      <c r="B915" s="63" t="s">
        <v>50</v>
      </c>
      <c r="C915" s="24">
        <f>SUM(C919,C920,C921)</f>
        <v>0</v>
      </c>
      <c r="D915" s="24">
        <f t="shared" ref="D915:H915" si="1286">SUM(D919,D920,D921)</f>
        <v>0</v>
      </c>
      <c r="E915" s="24">
        <f t="shared" si="1286"/>
        <v>0</v>
      </c>
      <c r="F915" s="24">
        <f t="shared" si="1286"/>
        <v>0</v>
      </c>
      <c r="G915" s="24">
        <f t="shared" si="1286"/>
        <v>0</v>
      </c>
      <c r="H915" s="25">
        <f t="shared" si="1286"/>
        <v>0</v>
      </c>
      <c r="I915" s="3">
        <f t="shared" si="1283"/>
        <v>0</v>
      </c>
    </row>
    <row r="916" spans="1:9" hidden="1" x14ac:dyDescent="0.2">
      <c r="A916" s="82" t="s">
        <v>1</v>
      </c>
      <c r="B916" s="63"/>
      <c r="C916" s="24"/>
      <c r="D916" s="24"/>
      <c r="E916" s="24"/>
      <c r="F916" s="24"/>
      <c r="G916" s="24"/>
      <c r="H916" s="25"/>
      <c r="I916" s="3">
        <f t="shared" si="1283"/>
        <v>0</v>
      </c>
    </row>
    <row r="917" spans="1:9" hidden="1" x14ac:dyDescent="0.2">
      <c r="A917" s="32" t="s">
        <v>36</v>
      </c>
      <c r="B917" s="59"/>
      <c r="C917" s="24">
        <f>C919+C920+C921-C918</f>
        <v>0</v>
      </c>
      <c r="D917" s="24">
        <f t="shared" ref="D917" si="1287">D919+D920+D921-D918</f>
        <v>0</v>
      </c>
      <c r="E917" s="24">
        <f t="shared" ref="E917" si="1288">E919+E920+E921-E918</f>
        <v>0</v>
      </c>
      <c r="F917" s="24">
        <f t="shared" ref="F917" si="1289">F919+F920+F921-F918</f>
        <v>0</v>
      </c>
      <c r="G917" s="24">
        <f t="shared" ref="G917" si="1290">G919+G920+G921-G918</f>
        <v>0</v>
      </c>
      <c r="H917" s="25">
        <f t="shared" ref="H917" si="1291">H919+H920+H921-H918</f>
        <v>0</v>
      </c>
      <c r="I917" s="3">
        <f t="shared" si="1283"/>
        <v>0</v>
      </c>
    </row>
    <row r="918" spans="1:9" hidden="1" x14ac:dyDescent="0.2">
      <c r="A918" s="32" t="s">
        <v>37</v>
      </c>
      <c r="B918" s="59"/>
      <c r="C918" s="24"/>
      <c r="D918" s="24"/>
      <c r="E918" s="24">
        <f t="shared" ref="E918" si="1292">C918+D918</f>
        <v>0</v>
      </c>
      <c r="F918" s="24"/>
      <c r="G918" s="24"/>
      <c r="H918" s="25"/>
      <c r="I918" s="3">
        <f t="shared" si="1283"/>
        <v>0</v>
      </c>
    </row>
    <row r="919" spans="1:9" hidden="1" x14ac:dyDescent="0.2">
      <c r="A919" s="20" t="s">
        <v>38</v>
      </c>
      <c r="B919" s="61" t="s">
        <v>51</v>
      </c>
      <c r="C919" s="21"/>
      <c r="D919" s="21"/>
      <c r="E919" s="21">
        <f t="shared" ref="E919:E921" si="1293">C919+D919</f>
        <v>0</v>
      </c>
      <c r="F919" s="21"/>
      <c r="G919" s="21"/>
      <c r="H919" s="22"/>
      <c r="I919" s="3">
        <f t="shared" si="1283"/>
        <v>0</v>
      </c>
    </row>
    <row r="920" spans="1:9" hidden="1" x14ac:dyDescent="0.2">
      <c r="A920" s="20" t="s">
        <v>40</v>
      </c>
      <c r="B920" s="61" t="s">
        <v>52</v>
      </c>
      <c r="C920" s="21"/>
      <c r="D920" s="21"/>
      <c r="E920" s="21">
        <f t="shared" si="1293"/>
        <v>0</v>
      </c>
      <c r="F920" s="21"/>
      <c r="G920" s="21"/>
      <c r="H920" s="22"/>
      <c r="I920" s="3">
        <f t="shared" si="1283"/>
        <v>0</v>
      </c>
    </row>
    <row r="921" spans="1:9" hidden="1" x14ac:dyDescent="0.2">
      <c r="A921" s="20" t="s">
        <v>42</v>
      </c>
      <c r="B921" s="61" t="s">
        <v>53</v>
      </c>
      <c r="C921" s="21"/>
      <c r="D921" s="21"/>
      <c r="E921" s="21">
        <f t="shared" si="1293"/>
        <v>0</v>
      </c>
      <c r="F921" s="21"/>
      <c r="G921" s="21"/>
      <c r="H921" s="22"/>
      <c r="I921" s="3">
        <f t="shared" si="1283"/>
        <v>0</v>
      </c>
    </row>
    <row r="922" spans="1:9" hidden="1" x14ac:dyDescent="0.2">
      <c r="A922" s="83"/>
      <c r="B922" s="95"/>
      <c r="C922" s="21"/>
      <c r="D922" s="21"/>
      <c r="E922" s="21"/>
      <c r="F922" s="21"/>
      <c r="G922" s="21"/>
      <c r="H922" s="22"/>
      <c r="I922" s="3">
        <f t="shared" si="1283"/>
        <v>0</v>
      </c>
    </row>
    <row r="923" spans="1:9" hidden="1" x14ac:dyDescent="0.2">
      <c r="A923" s="26" t="s">
        <v>54</v>
      </c>
      <c r="B923" s="63" t="s">
        <v>55</v>
      </c>
      <c r="C923" s="24"/>
      <c r="D923" s="24"/>
      <c r="E923" s="24">
        <f>C923+D923</f>
        <v>0</v>
      </c>
      <c r="F923" s="24"/>
      <c r="G923" s="24"/>
      <c r="H923" s="25"/>
      <c r="I923" s="3">
        <f t="shared" si="1283"/>
        <v>0</v>
      </c>
    </row>
    <row r="924" spans="1:9" hidden="1" x14ac:dyDescent="0.2">
      <c r="A924" s="83"/>
      <c r="B924" s="95"/>
      <c r="C924" s="21"/>
      <c r="D924" s="21"/>
      <c r="E924" s="21"/>
      <c r="F924" s="21"/>
      <c r="G924" s="21"/>
      <c r="H924" s="22"/>
      <c r="I924" s="3">
        <f t="shared" si="1283"/>
        <v>0</v>
      </c>
    </row>
    <row r="925" spans="1:9" ht="13.5" hidden="1" thickBot="1" x14ac:dyDescent="0.25">
      <c r="A925" s="91" t="s">
        <v>56</v>
      </c>
      <c r="B925" s="98"/>
      <c r="C925" s="92">
        <f>C878-C896</f>
        <v>0</v>
      </c>
      <c r="D925" s="92">
        <f t="shared" ref="D925:H925" si="1294">D878-D896</f>
        <v>0</v>
      </c>
      <c r="E925" s="92">
        <f t="shared" si="1294"/>
        <v>0</v>
      </c>
      <c r="F925" s="92">
        <f t="shared" si="1294"/>
        <v>0</v>
      </c>
      <c r="G925" s="92">
        <f t="shared" si="1294"/>
        <v>0</v>
      </c>
      <c r="H925" s="93">
        <f t="shared" si="1294"/>
        <v>0</v>
      </c>
      <c r="I925" s="3">
        <f t="shared" si="1283"/>
        <v>0</v>
      </c>
    </row>
    <row r="929" spans="1:33" ht="14.45" customHeight="1" x14ac:dyDescent="0.2">
      <c r="A929" s="118" t="s">
        <v>90</v>
      </c>
      <c r="B929" s="118"/>
      <c r="D929" s="119" t="str">
        <f>IF($I$1="proiect","DIRECTOR EXECUTIV,","SECRETAR GENERAL AL JUDEŢULUI,")</f>
        <v>SECRETAR GENERAL AL JUDEŢULUI,</v>
      </c>
      <c r="E929" s="119"/>
      <c r="F929" s="119"/>
      <c r="G929" s="119"/>
      <c r="H929" s="119"/>
      <c r="I929" s="71"/>
      <c r="J929" s="71"/>
      <c r="K929" s="71"/>
      <c r="L929" s="71"/>
      <c r="M929" s="71"/>
      <c r="N929" s="71"/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  <c r="AA929" s="71"/>
      <c r="AB929" s="71"/>
      <c r="AC929" s="71"/>
      <c r="AD929" s="71"/>
      <c r="AE929" s="71"/>
      <c r="AF929" s="71"/>
      <c r="AG929" s="71"/>
    </row>
    <row r="930" spans="1:33" x14ac:dyDescent="0.2">
      <c r="A930" s="107" t="s">
        <v>91</v>
      </c>
      <c r="B930" s="107"/>
      <c r="D930" s="105" t="str">
        <f>IF($I$1="proiect","Hadady Éva Katalin","Crasnai Mihaela Elena Ana")</f>
        <v>Crasnai Mihaela Elena Ana</v>
      </c>
      <c r="E930" s="105"/>
      <c r="F930" s="105"/>
      <c r="G930" s="105"/>
      <c r="H930" s="105"/>
    </row>
    <row r="931" spans="1:33" x14ac:dyDescent="0.2">
      <c r="A931" s="7"/>
      <c r="B931" s="99"/>
      <c r="C931" s="7"/>
      <c r="D931" s="69"/>
      <c r="E931" s="69"/>
      <c r="F931" s="69"/>
      <c r="G931" s="69"/>
    </row>
    <row r="932" spans="1:33" x14ac:dyDescent="0.2">
      <c r="A932" s="7"/>
      <c r="B932" s="99"/>
      <c r="C932" s="7"/>
      <c r="D932" s="69"/>
      <c r="E932" s="69"/>
      <c r="F932" s="69"/>
      <c r="G932" s="69"/>
      <c r="I932" s="72"/>
    </row>
    <row r="933" spans="1:33" x14ac:dyDescent="0.2">
      <c r="B933" s="99"/>
      <c r="C933" s="70"/>
      <c r="D933" s="70"/>
      <c r="E933" s="69"/>
      <c r="F933" s="69"/>
      <c r="G933" s="3"/>
    </row>
    <row r="934" spans="1:33" x14ac:dyDescent="0.2">
      <c r="B934" s="44"/>
      <c r="C934" s="6"/>
      <c r="D934" s="105" t="str">
        <f>IF($I$1="proiect","ŞEF SERVICIU,"," ")</f>
        <v xml:space="preserve"> </v>
      </c>
      <c r="E934" s="106"/>
      <c r="F934" s="106"/>
      <c r="G934" s="106"/>
    </row>
    <row r="935" spans="1:33" x14ac:dyDescent="0.2">
      <c r="A935" s="100" t="s">
        <v>92</v>
      </c>
      <c r="B935" s="44"/>
      <c r="C935" s="6"/>
      <c r="D935" s="105" t="str">
        <f>IF($I$1="proiect","Manţa Magdalena Sofia"," ")</f>
        <v xml:space="preserve"> </v>
      </c>
      <c r="E935" s="106"/>
      <c r="F935" s="106"/>
      <c r="G935" s="106"/>
    </row>
    <row r="936" spans="1:33" x14ac:dyDescent="0.2">
      <c r="A936" s="100" t="s">
        <v>93</v>
      </c>
      <c r="B936" s="44"/>
      <c r="C936" s="6"/>
      <c r="D936" s="69"/>
      <c r="E936" s="69"/>
      <c r="F936" s="69"/>
      <c r="G936" s="69"/>
    </row>
    <row r="937" spans="1:33" x14ac:dyDescent="0.2">
      <c r="B937" s="43"/>
      <c r="D937" s="13"/>
      <c r="E937" s="3"/>
      <c r="F937" s="3"/>
      <c r="G937" s="3"/>
    </row>
    <row r="938" spans="1:33" x14ac:dyDescent="0.2">
      <c r="B938" s="43"/>
      <c r="C938" s="3"/>
      <c r="D938" s="13"/>
      <c r="E938" s="3"/>
      <c r="F938" s="3"/>
      <c r="G938" s="3"/>
    </row>
    <row r="939" spans="1:33" x14ac:dyDescent="0.2">
      <c r="B939" s="43"/>
      <c r="C939" s="3"/>
      <c r="D939" s="13"/>
      <c r="E939" s="3"/>
      <c r="F939" s="3"/>
      <c r="G939" s="3"/>
    </row>
  </sheetData>
  <autoFilter ref="A12:J925" xr:uid="{88396FF4-A445-4682-9F65-E7D350125277}">
    <filterColumn colId="8">
      <filters>
        <filter val="1.319,00"/>
        <filter val="1.355,00"/>
        <filter val="1.410,00"/>
        <filter val="1.715,00"/>
        <filter val="1.819,00"/>
        <filter val="1.836,00"/>
        <filter val="1.915,00"/>
        <filter val="1.949,30"/>
        <filter val="10,00"/>
        <filter val="10.052,90"/>
        <filter val="10.431,00"/>
        <filter val="10.585,30"/>
        <filter val="10.637,30"/>
        <filter val="100.848,00"/>
        <filter val="100.850,00"/>
        <filter val="11.507,00"/>
        <filter val="11.626,00"/>
        <filter val="112.355,00"/>
        <filter val="112.544,00"/>
        <filter val="112.548,00"/>
        <filter val="12,00"/>
        <filter val="12.346,00"/>
        <filter val="12.348,00"/>
        <filter val="121.558,60"/>
        <filter val="121.612,60"/>
        <filter val="125,00"/>
        <filter val="125.278,50"/>
        <filter val="161,00"/>
        <filter val="168,00"/>
        <filter val="174,00"/>
        <filter val="175,00"/>
        <filter val="18.593,10"/>
        <filter val="189,00"/>
        <filter val="191,00"/>
        <filter val="2,00"/>
        <filter val="2.490,00"/>
        <filter val="2.679,00"/>
        <filter val="2.734,00"/>
        <filter val="206.716,00"/>
        <filter val="209.395,00"/>
        <filter val="214.130,00"/>
        <filter val="214.142,00"/>
        <filter val="232,00"/>
        <filter val="261,00"/>
        <filter val="264,00"/>
        <filter val="28,00"/>
        <filter val="29,00"/>
        <filter val="292,00"/>
        <filter val="293,00"/>
        <filter val="295,00"/>
        <filter val="297,00"/>
        <filter val="3.108,40"/>
        <filter val="3.162,60"/>
        <filter val="3.230,00"/>
        <filter val="3.378,00"/>
        <filter val="3.386,00"/>
        <filter val="3.427,00"/>
        <filter val="3.626,00"/>
        <filter val="3.683,00"/>
        <filter val="3.942,00"/>
        <filter val="322,00"/>
        <filter val="330,00"/>
        <filter val="332,00"/>
        <filter val="344,00"/>
        <filter val="348,00"/>
        <filter val="349,00"/>
        <filter val="38,00"/>
        <filter val="380,00"/>
        <filter val="386,00"/>
        <filter val="390,00"/>
        <filter val="4,00"/>
        <filter val="4.000,00"/>
        <filter val="-4.000,00"/>
        <filter val="4.117,00"/>
        <filter val="4.349,00"/>
        <filter val="4.494,00"/>
        <filter val="4.547,70"/>
        <filter val="4.548,00"/>
        <filter val="4.551,00"/>
        <filter val="43.274,00"/>
        <filter val="43.560,90"/>
        <filter val="47.982,70"/>
        <filter val="48,00"/>
        <filter val="49.692,10"/>
        <filter val="496,00"/>
        <filter val="5.010,00"/>
        <filter val="5.140,00"/>
        <filter val="5.868,00"/>
        <filter val="5.870,00"/>
        <filter val="52,00"/>
        <filter val="54,00"/>
        <filter val="56.028,50"/>
        <filter val="57.574,00"/>
        <filter val="58,00"/>
        <filter val="59.551,30"/>
        <filter val="59.983,20"/>
        <filter val="6.069,40"/>
        <filter val="60,00"/>
        <filter val="60.275,20"/>
        <filter val="605,00"/>
        <filter val="614,00"/>
        <filter val="666,00"/>
        <filter val="7.597,00"/>
        <filter val="7.626,00"/>
        <filter val="70.667,00"/>
        <filter val="71.011,00"/>
        <filter val="71.397,00"/>
        <filter val="71.401,00"/>
        <filter val="73.936,30"/>
        <filter val="74.063,60"/>
        <filter val="8.569,10"/>
        <filter val="84,00"/>
        <filter val="9,00"/>
        <filter val="9.223,00"/>
        <filter val="93,00"/>
        <filter val="95,00"/>
        <filter val="98,50"/>
      </filters>
    </filterColumn>
  </autoFilter>
  <mergeCells count="14">
    <mergeCell ref="A6:H6"/>
    <mergeCell ref="A5:H5"/>
    <mergeCell ref="A9:A10"/>
    <mergeCell ref="C9:C10"/>
    <mergeCell ref="D9:D10"/>
    <mergeCell ref="E9:E10"/>
    <mergeCell ref="F9:H9"/>
    <mergeCell ref="B9:B10"/>
    <mergeCell ref="D934:G934"/>
    <mergeCell ref="D935:G935"/>
    <mergeCell ref="A929:B929"/>
    <mergeCell ref="A930:B930"/>
    <mergeCell ref="D929:H929"/>
    <mergeCell ref="D930:H93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</vt:i4>
      </vt:variant>
    </vt:vector>
  </HeadingPairs>
  <TitlesOfParts>
    <vt:vector size="18" baseType="lpstr">
      <vt:lpstr>rect oct</vt:lpstr>
      <vt:lpstr>rect sept</vt:lpstr>
      <vt:lpstr>rect aug</vt:lpstr>
      <vt:lpstr>rect mai</vt:lpstr>
      <vt:lpstr>rect mart</vt:lpstr>
      <vt:lpstr>Sheet1</vt:lpstr>
      <vt:lpstr>'rect aug'!Print_Area</vt:lpstr>
      <vt:lpstr>'rect mai'!Print_Area</vt:lpstr>
      <vt:lpstr>'rect mart'!Print_Area</vt:lpstr>
      <vt:lpstr>'rect oct'!Print_Area</vt:lpstr>
      <vt:lpstr>'rect sept'!Print_Area</vt:lpstr>
      <vt:lpstr>Sheet1!Print_Area</vt:lpstr>
      <vt:lpstr>'rect aug'!Print_Titles</vt:lpstr>
      <vt:lpstr>'rect mai'!Print_Titles</vt:lpstr>
      <vt:lpstr>'rect mart'!Print_Titles</vt:lpstr>
      <vt:lpstr>'rect oct'!Print_Titles</vt:lpstr>
      <vt:lpstr>'rect sept'!Print_Titles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Vaida Eva</cp:lastModifiedBy>
  <cp:lastPrinted>2022-09-05T11:59:24Z</cp:lastPrinted>
  <dcterms:created xsi:type="dcterms:W3CDTF">2022-02-03T08:21:11Z</dcterms:created>
  <dcterms:modified xsi:type="dcterms:W3CDTF">2022-10-14T12:19:40Z</dcterms:modified>
</cp:coreProperties>
</file>