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2) Martie 2025\proiect\Listate\"/>
    </mc:Choice>
  </mc:AlternateContent>
  <xr:revisionPtr revIDLastSave="0" documentId="13_ncr:1_{18C25A8D-84EF-4A08-B024-F9D38C3507D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probat 2025" sheetId="23" r:id="rId1"/>
  </sheets>
  <externalReferences>
    <externalReference r:id="rId2"/>
  </externalReferences>
  <definedNames>
    <definedName name="_xlnm._FilterDatabase" localSheetId="0" hidden="1">'aprobat 2025'!$A$12:$AG$938</definedName>
    <definedName name="_xlnm.Print_Area" localSheetId="0">'aprobat 2025'!$A$1:$H$949</definedName>
    <definedName name="_xlnm.Print_Titles" localSheetId="0">'aprobat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8" i="23" l="1"/>
  <c r="D947" i="23"/>
  <c r="D943" i="23"/>
  <c r="D942" i="23"/>
  <c r="I938" i="23"/>
  <c r="H938" i="23"/>
  <c r="G938" i="23"/>
  <c r="F938" i="23"/>
  <c r="E938" i="23"/>
  <c r="D938" i="23"/>
  <c r="C938" i="23"/>
  <c r="I937" i="23"/>
  <c r="I936" i="23"/>
  <c r="E936" i="23"/>
  <c r="I935" i="23"/>
  <c r="I934" i="23"/>
  <c r="E934" i="23"/>
  <c r="I933" i="23"/>
  <c r="E933" i="23"/>
  <c r="I932" i="23"/>
  <c r="E932" i="23"/>
  <c r="I931" i="23"/>
  <c r="E931" i="23"/>
  <c r="I930" i="23"/>
  <c r="H930" i="23"/>
  <c r="G930" i="23"/>
  <c r="F930" i="23"/>
  <c r="E930" i="23"/>
  <c r="D930" i="23"/>
  <c r="C930" i="23"/>
  <c r="I929" i="23"/>
  <c r="I928" i="23"/>
  <c r="H928" i="23"/>
  <c r="G928" i="23"/>
  <c r="F928" i="23"/>
  <c r="E928" i="23"/>
  <c r="D928" i="23"/>
  <c r="C928" i="23"/>
  <c r="I927" i="23"/>
  <c r="E927" i="23"/>
  <c r="I926" i="23"/>
  <c r="E926" i="23"/>
  <c r="I925" i="23"/>
  <c r="E925" i="23"/>
  <c r="I924" i="23"/>
  <c r="E924" i="23"/>
  <c r="I923" i="23"/>
  <c r="H923" i="23"/>
  <c r="G923" i="23"/>
  <c r="F923" i="23"/>
  <c r="E923" i="23"/>
  <c r="D923" i="23"/>
  <c r="C923" i="23"/>
  <c r="I922" i="23"/>
  <c r="I921" i="23"/>
  <c r="H921" i="23"/>
  <c r="G921" i="23"/>
  <c r="F921" i="23"/>
  <c r="E921" i="23"/>
  <c r="D921" i="23"/>
  <c r="C921" i="23"/>
  <c r="I920" i="23"/>
  <c r="E920" i="23"/>
  <c r="I919" i="23"/>
  <c r="E919" i="23"/>
  <c r="I918" i="23"/>
  <c r="E918" i="23"/>
  <c r="I917" i="23"/>
  <c r="G917" i="23"/>
  <c r="F917" i="23"/>
  <c r="E917" i="23"/>
  <c r="D917" i="23"/>
  <c r="C917" i="23"/>
  <c r="I916" i="23"/>
  <c r="H916" i="23"/>
  <c r="G916" i="23"/>
  <c r="F916" i="23"/>
  <c r="E916" i="23"/>
  <c r="D916" i="23"/>
  <c r="C916" i="23"/>
  <c r="I915" i="23"/>
  <c r="I914" i="23"/>
  <c r="H914" i="23"/>
  <c r="G914" i="23"/>
  <c r="F914" i="23"/>
  <c r="E914" i="23"/>
  <c r="D914" i="23"/>
  <c r="C914" i="23"/>
  <c r="I913" i="23"/>
  <c r="H913" i="23"/>
  <c r="G913" i="23"/>
  <c r="F913" i="23"/>
  <c r="E913" i="23"/>
  <c r="D913" i="23"/>
  <c r="C913" i="23"/>
  <c r="I912" i="23"/>
  <c r="I911" i="23"/>
  <c r="E911" i="23"/>
  <c r="I910" i="23"/>
  <c r="H910" i="23"/>
  <c r="G910" i="23"/>
  <c r="F910" i="23"/>
  <c r="E910" i="23"/>
  <c r="D910" i="23"/>
  <c r="C910" i="23"/>
  <c r="I909" i="23"/>
  <c r="H909" i="23"/>
  <c r="G909" i="23"/>
  <c r="F909" i="23"/>
  <c r="E909" i="23"/>
  <c r="D909" i="23"/>
  <c r="C909" i="23"/>
  <c r="I908" i="23"/>
  <c r="E908" i="23"/>
  <c r="I907" i="23"/>
  <c r="E907" i="23"/>
  <c r="I906" i="23"/>
  <c r="E906" i="23"/>
  <c r="I905" i="23"/>
  <c r="H905" i="23"/>
  <c r="G905" i="23"/>
  <c r="F905" i="23"/>
  <c r="E905" i="23"/>
  <c r="D905" i="23"/>
  <c r="C905" i="23"/>
  <c r="I904" i="23"/>
  <c r="E904" i="23"/>
  <c r="I903" i="23"/>
  <c r="E903" i="23"/>
  <c r="I902" i="23"/>
  <c r="E902" i="23"/>
  <c r="I901" i="23"/>
  <c r="H901" i="23"/>
  <c r="G901" i="23"/>
  <c r="F901" i="23"/>
  <c r="E901" i="23"/>
  <c r="D901" i="23"/>
  <c r="C901" i="23"/>
  <c r="I900" i="23"/>
  <c r="E900" i="23"/>
  <c r="I899" i="23"/>
  <c r="E899" i="23"/>
  <c r="I898" i="23"/>
  <c r="E898" i="23"/>
  <c r="I897" i="23"/>
  <c r="H897" i="23"/>
  <c r="G897" i="23"/>
  <c r="F897" i="23"/>
  <c r="E897" i="23"/>
  <c r="D897" i="23"/>
  <c r="C897" i="23"/>
  <c r="I896" i="23"/>
  <c r="H896" i="23"/>
  <c r="G896" i="23"/>
  <c r="F896" i="23"/>
  <c r="E896" i="23"/>
  <c r="D896" i="23"/>
  <c r="C896" i="23"/>
  <c r="I895" i="23"/>
  <c r="E895" i="23"/>
  <c r="I894" i="23"/>
  <c r="E894" i="23"/>
  <c r="I893" i="23"/>
  <c r="E893" i="23"/>
  <c r="I892" i="23"/>
  <c r="H892" i="23"/>
  <c r="G892" i="23"/>
  <c r="F892" i="23"/>
  <c r="E892" i="23"/>
  <c r="D892" i="23"/>
  <c r="C892" i="23"/>
  <c r="I891" i="23"/>
  <c r="H891" i="23"/>
  <c r="G891" i="23"/>
  <c r="F891" i="23"/>
  <c r="E891" i="23"/>
  <c r="D891" i="23"/>
  <c r="C891" i="23"/>
  <c r="I890" i="23"/>
  <c r="I889" i="23"/>
  <c r="H889" i="23"/>
  <c r="G889" i="23"/>
  <c r="F889" i="23"/>
  <c r="E889" i="23"/>
  <c r="D889" i="23"/>
  <c r="C889" i="23"/>
  <c r="I888" i="23"/>
  <c r="I887" i="23"/>
  <c r="E887" i="23"/>
  <c r="I886" i="23"/>
  <c r="I885" i="23"/>
  <c r="E885" i="23"/>
  <c r="I884" i="23"/>
  <c r="E884" i="23"/>
  <c r="I883" i="23"/>
  <c r="E883" i="23"/>
  <c r="I882" i="23"/>
  <c r="E882" i="23"/>
  <c r="I881" i="23"/>
  <c r="H881" i="23"/>
  <c r="G881" i="23"/>
  <c r="F881" i="23"/>
  <c r="E881" i="23"/>
  <c r="D881" i="23"/>
  <c r="C881" i="23"/>
  <c r="I880" i="23"/>
  <c r="I879" i="23"/>
  <c r="H879" i="23"/>
  <c r="G879" i="23"/>
  <c r="F879" i="23"/>
  <c r="E879" i="23"/>
  <c r="D879" i="23"/>
  <c r="C879" i="23"/>
  <c r="I878" i="23"/>
  <c r="E878" i="23"/>
  <c r="I877" i="23"/>
  <c r="E877" i="23"/>
  <c r="I876" i="23"/>
  <c r="E876" i="23"/>
  <c r="I875" i="23"/>
  <c r="E875" i="23"/>
  <c r="I874" i="23"/>
  <c r="H874" i="23"/>
  <c r="G874" i="23"/>
  <c r="F874" i="23"/>
  <c r="E874" i="23"/>
  <c r="D874" i="23"/>
  <c r="C874" i="23"/>
  <c r="I873" i="23"/>
  <c r="I872" i="23"/>
  <c r="H872" i="23"/>
  <c r="G872" i="23"/>
  <c r="F872" i="23"/>
  <c r="E872" i="23"/>
  <c r="D872" i="23"/>
  <c r="C872" i="23"/>
  <c r="I871" i="23"/>
  <c r="E871" i="23"/>
  <c r="I870" i="23"/>
  <c r="E870" i="23"/>
  <c r="I869" i="23"/>
  <c r="E869" i="23"/>
  <c r="I868" i="23"/>
  <c r="E868" i="23"/>
  <c r="I867" i="23"/>
  <c r="H867" i="23"/>
  <c r="G867" i="23"/>
  <c r="F867" i="23"/>
  <c r="E867" i="23"/>
  <c r="D867" i="23"/>
  <c r="C867" i="23"/>
  <c r="I866" i="23"/>
  <c r="I865" i="23"/>
  <c r="H865" i="23"/>
  <c r="G865" i="23"/>
  <c r="F865" i="23"/>
  <c r="E865" i="23"/>
  <c r="D865" i="23"/>
  <c r="C865" i="23"/>
  <c r="I864" i="23"/>
  <c r="H864" i="23"/>
  <c r="G864" i="23"/>
  <c r="F864" i="23"/>
  <c r="E864" i="23"/>
  <c r="D864" i="23"/>
  <c r="C864" i="23"/>
  <c r="I863" i="23"/>
  <c r="I862" i="23"/>
  <c r="E862" i="23"/>
  <c r="I861" i="23"/>
  <c r="H861" i="23"/>
  <c r="G861" i="23"/>
  <c r="F861" i="23"/>
  <c r="E861" i="23"/>
  <c r="D861" i="23"/>
  <c r="C861" i="23"/>
  <c r="I860" i="23"/>
  <c r="H860" i="23"/>
  <c r="G860" i="23"/>
  <c r="F860" i="23"/>
  <c r="E860" i="23"/>
  <c r="D860" i="23"/>
  <c r="C860" i="23"/>
  <c r="I859" i="23"/>
  <c r="E859" i="23"/>
  <c r="I858" i="23"/>
  <c r="E858" i="23"/>
  <c r="I857" i="23"/>
  <c r="E857" i="23"/>
  <c r="I856" i="23"/>
  <c r="H856" i="23"/>
  <c r="G856" i="23"/>
  <c r="F856" i="23"/>
  <c r="E856" i="23"/>
  <c r="D856" i="23"/>
  <c r="C856" i="23"/>
  <c r="I855" i="23"/>
  <c r="E855" i="23"/>
  <c r="I854" i="23"/>
  <c r="E854" i="23"/>
  <c r="I853" i="23"/>
  <c r="E853" i="23"/>
  <c r="I852" i="23"/>
  <c r="H852" i="23"/>
  <c r="G852" i="23"/>
  <c r="F852" i="23"/>
  <c r="E852" i="23"/>
  <c r="D852" i="23"/>
  <c r="C852" i="23"/>
  <c r="I851" i="23"/>
  <c r="E851" i="23"/>
  <c r="I850" i="23"/>
  <c r="E850" i="23"/>
  <c r="I849" i="23"/>
  <c r="E849" i="23"/>
  <c r="I848" i="23"/>
  <c r="H848" i="23"/>
  <c r="G848" i="23"/>
  <c r="F848" i="23"/>
  <c r="E848" i="23"/>
  <c r="D848" i="23"/>
  <c r="C848" i="23"/>
  <c r="I847" i="23"/>
  <c r="H847" i="23"/>
  <c r="G847" i="23"/>
  <c r="F847" i="23"/>
  <c r="E847" i="23"/>
  <c r="D847" i="23"/>
  <c r="C847" i="23"/>
  <c r="I846" i="23"/>
  <c r="E846" i="23"/>
  <c r="I845" i="23"/>
  <c r="E845" i="23"/>
  <c r="I844" i="23"/>
  <c r="E844" i="23"/>
  <c r="I843" i="23"/>
  <c r="H843" i="23"/>
  <c r="G843" i="23"/>
  <c r="F843" i="23"/>
  <c r="E843" i="23"/>
  <c r="D843" i="23"/>
  <c r="C843" i="23"/>
  <c r="I842" i="23"/>
  <c r="H842" i="23"/>
  <c r="G842" i="23"/>
  <c r="F842" i="23"/>
  <c r="E842" i="23"/>
  <c r="D842" i="23"/>
  <c r="C842" i="23"/>
  <c r="I841" i="23"/>
  <c r="H841" i="23"/>
  <c r="G841" i="23"/>
  <c r="F841" i="23"/>
  <c r="E841" i="23"/>
  <c r="D841" i="23"/>
  <c r="C841" i="23"/>
  <c r="I840" i="23"/>
  <c r="I839" i="23"/>
  <c r="E839" i="23"/>
  <c r="I838" i="23"/>
  <c r="I837" i="23"/>
  <c r="E837" i="23"/>
  <c r="I836" i="23"/>
  <c r="E836" i="23"/>
  <c r="I835" i="23"/>
  <c r="E835" i="23"/>
  <c r="I834" i="23"/>
  <c r="E834" i="23"/>
  <c r="I833" i="23"/>
  <c r="H833" i="23"/>
  <c r="G833" i="23"/>
  <c r="F833" i="23"/>
  <c r="E833" i="23"/>
  <c r="D833" i="23"/>
  <c r="C833" i="23"/>
  <c r="I832" i="23"/>
  <c r="I831" i="23"/>
  <c r="H831" i="23"/>
  <c r="G831" i="23"/>
  <c r="F831" i="23"/>
  <c r="E831" i="23"/>
  <c r="D831" i="23"/>
  <c r="C831" i="23"/>
  <c r="I830" i="23"/>
  <c r="E830" i="23"/>
  <c r="I829" i="23"/>
  <c r="E829" i="23"/>
  <c r="I828" i="23"/>
  <c r="E828" i="23"/>
  <c r="I827" i="23"/>
  <c r="E827" i="23"/>
  <c r="I826" i="23"/>
  <c r="H826" i="23"/>
  <c r="G826" i="23"/>
  <c r="F826" i="23"/>
  <c r="E826" i="23"/>
  <c r="D826" i="23"/>
  <c r="C826" i="23"/>
  <c r="I825" i="23"/>
  <c r="I824" i="23"/>
  <c r="H824" i="23"/>
  <c r="G824" i="23"/>
  <c r="F824" i="23"/>
  <c r="E824" i="23"/>
  <c r="D824" i="23"/>
  <c r="C824" i="23"/>
  <c r="I823" i="23"/>
  <c r="E823" i="23"/>
  <c r="I822" i="23"/>
  <c r="E822" i="23"/>
  <c r="I821" i="23"/>
  <c r="E821" i="23"/>
  <c r="I820" i="23"/>
  <c r="E820" i="23"/>
  <c r="I819" i="23"/>
  <c r="H819" i="23"/>
  <c r="G819" i="23"/>
  <c r="F819" i="23"/>
  <c r="E819" i="23"/>
  <c r="D819" i="23"/>
  <c r="C819" i="23"/>
  <c r="I818" i="23"/>
  <c r="I817" i="23"/>
  <c r="H817" i="23"/>
  <c r="G817" i="23"/>
  <c r="F817" i="23"/>
  <c r="E817" i="23"/>
  <c r="D817" i="23"/>
  <c r="C817" i="23"/>
  <c r="I816" i="23"/>
  <c r="H816" i="23"/>
  <c r="G816" i="23"/>
  <c r="F816" i="23"/>
  <c r="E816" i="23"/>
  <c r="D816" i="23"/>
  <c r="C816" i="23"/>
  <c r="I815" i="23"/>
  <c r="I814" i="23"/>
  <c r="E814" i="23"/>
  <c r="I813" i="23"/>
  <c r="H813" i="23"/>
  <c r="G813" i="23"/>
  <c r="F813" i="23"/>
  <c r="E813" i="23"/>
  <c r="D813" i="23"/>
  <c r="C813" i="23"/>
  <c r="I812" i="23"/>
  <c r="H812" i="23"/>
  <c r="G812" i="23"/>
  <c r="F812" i="23"/>
  <c r="E812" i="23"/>
  <c r="D812" i="23"/>
  <c r="C812" i="23"/>
  <c r="I811" i="23"/>
  <c r="E811" i="23"/>
  <c r="I810" i="23"/>
  <c r="E810" i="23"/>
  <c r="I809" i="23"/>
  <c r="E809" i="23"/>
  <c r="I808" i="23"/>
  <c r="H808" i="23"/>
  <c r="G808" i="23"/>
  <c r="F808" i="23"/>
  <c r="E808" i="23"/>
  <c r="D808" i="23"/>
  <c r="C808" i="23"/>
  <c r="I807" i="23"/>
  <c r="E807" i="23"/>
  <c r="I806" i="23"/>
  <c r="E806" i="23"/>
  <c r="I805" i="23"/>
  <c r="E805" i="23"/>
  <c r="I804" i="23"/>
  <c r="H804" i="23"/>
  <c r="G804" i="23"/>
  <c r="F804" i="23"/>
  <c r="E804" i="23"/>
  <c r="D804" i="23"/>
  <c r="C804" i="23"/>
  <c r="I803" i="23"/>
  <c r="E803" i="23"/>
  <c r="I802" i="23"/>
  <c r="E802" i="23"/>
  <c r="I801" i="23"/>
  <c r="E801" i="23"/>
  <c r="I800" i="23"/>
  <c r="H800" i="23"/>
  <c r="G800" i="23"/>
  <c r="F800" i="23"/>
  <c r="E800" i="23"/>
  <c r="D800" i="23"/>
  <c r="C800" i="23"/>
  <c r="I799" i="23"/>
  <c r="H799" i="23"/>
  <c r="G799" i="23"/>
  <c r="F799" i="23"/>
  <c r="E799" i="23"/>
  <c r="D799" i="23"/>
  <c r="C799" i="23"/>
  <c r="I798" i="23"/>
  <c r="E798" i="23"/>
  <c r="I797" i="23"/>
  <c r="E797" i="23"/>
  <c r="I796" i="23"/>
  <c r="E796" i="23"/>
  <c r="I795" i="23"/>
  <c r="H795" i="23"/>
  <c r="G795" i="23"/>
  <c r="F795" i="23"/>
  <c r="E795" i="23"/>
  <c r="D795" i="23"/>
  <c r="C795" i="23"/>
  <c r="I794" i="23"/>
  <c r="H794" i="23"/>
  <c r="G794" i="23"/>
  <c r="F794" i="23"/>
  <c r="E794" i="23"/>
  <c r="D794" i="23"/>
  <c r="C794" i="23"/>
  <c r="I793" i="23"/>
  <c r="I792" i="23"/>
  <c r="H792" i="23"/>
  <c r="G792" i="23"/>
  <c r="F792" i="23"/>
  <c r="E792" i="23"/>
  <c r="D792" i="23"/>
  <c r="C792" i="23"/>
  <c r="I791" i="23"/>
  <c r="I790" i="23"/>
  <c r="E790" i="23"/>
  <c r="I789" i="23"/>
  <c r="I788" i="23"/>
  <c r="E788" i="23"/>
  <c r="I787" i="23"/>
  <c r="E787" i="23"/>
  <c r="I786" i="23"/>
  <c r="E786" i="23"/>
  <c r="I785" i="23"/>
  <c r="E785" i="23"/>
  <c r="I784" i="23"/>
  <c r="H784" i="23"/>
  <c r="G784" i="23"/>
  <c r="F784" i="23"/>
  <c r="E784" i="23"/>
  <c r="D784" i="23"/>
  <c r="C784" i="23"/>
  <c r="I783" i="23"/>
  <c r="I782" i="23"/>
  <c r="H782" i="23"/>
  <c r="G782" i="23"/>
  <c r="F782" i="23"/>
  <c r="E782" i="23"/>
  <c r="D782" i="23"/>
  <c r="C782" i="23"/>
  <c r="I781" i="23"/>
  <c r="E781" i="23"/>
  <c r="I780" i="23"/>
  <c r="E780" i="23"/>
  <c r="I779" i="23"/>
  <c r="E779" i="23"/>
  <c r="I778" i="23"/>
  <c r="E778" i="23"/>
  <c r="I777" i="23"/>
  <c r="H777" i="23"/>
  <c r="G777" i="23"/>
  <c r="F777" i="23"/>
  <c r="E777" i="23"/>
  <c r="D777" i="23"/>
  <c r="C777" i="23"/>
  <c r="I776" i="23"/>
  <c r="I775" i="23"/>
  <c r="H775" i="23"/>
  <c r="G775" i="23"/>
  <c r="F775" i="23"/>
  <c r="E775" i="23"/>
  <c r="D775" i="23"/>
  <c r="C775" i="23"/>
  <c r="I774" i="23"/>
  <c r="E774" i="23"/>
  <c r="I773" i="23"/>
  <c r="E773" i="23"/>
  <c r="I772" i="23"/>
  <c r="E772" i="23"/>
  <c r="I771" i="23"/>
  <c r="E771" i="23"/>
  <c r="C771" i="23"/>
  <c r="I770" i="23"/>
  <c r="H770" i="23"/>
  <c r="G770" i="23"/>
  <c r="F770" i="23"/>
  <c r="E770" i="23"/>
  <c r="D770" i="23"/>
  <c r="C770" i="23"/>
  <c r="I769" i="23"/>
  <c r="I768" i="23"/>
  <c r="H768" i="23"/>
  <c r="G768" i="23"/>
  <c r="F768" i="23"/>
  <c r="E768" i="23"/>
  <c r="D768" i="23"/>
  <c r="C768" i="23"/>
  <c r="I767" i="23"/>
  <c r="H767" i="23"/>
  <c r="G767" i="23"/>
  <c r="F767" i="23"/>
  <c r="E767" i="23"/>
  <c r="D767" i="23"/>
  <c r="C767" i="23"/>
  <c r="I766" i="23"/>
  <c r="I765" i="23"/>
  <c r="E765" i="23"/>
  <c r="I764" i="23"/>
  <c r="H764" i="23"/>
  <c r="G764" i="23"/>
  <c r="F764" i="23"/>
  <c r="E764" i="23"/>
  <c r="D764" i="23"/>
  <c r="C764" i="23"/>
  <c r="I763" i="23"/>
  <c r="H763" i="23"/>
  <c r="G763" i="23"/>
  <c r="F763" i="23"/>
  <c r="E763" i="23"/>
  <c r="D763" i="23"/>
  <c r="C763" i="23"/>
  <c r="I762" i="23"/>
  <c r="E762" i="23"/>
  <c r="I761" i="23"/>
  <c r="E761" i="23"/>
  <c r="I760" i="23"/>
  <c r="E760" i="23"/>
  <c r="I759" i="23"/>
  <c r="H759" i="23"/>
  <c r="G759" i="23"/>
  <c r="F759" i="23"/>
  <c r="E759" i="23"/>
  <c r="D759" i="23"/>
  <c r="C759" i="23"/>
  <c r="I758" i="23"/>
  <c r="E758" i="23"/>
  <c r="I757" i="23"/>
  <c r="E757" i="23"/>
  <c r="I756" i="23"/>
  <c r="E756" i="23"/>
  <c r="I755" i="23"/>
  <c r="H755" i="23"/>
  <c r="G755" i="23"/>
  <c r="F755" i="23"/>
  <c r="E755" i="23"/>
  <c r="D755" i="23"/>
  <c r="C755" i="23"/>
  <c r="I754" i="23"/>
  <c r="E754" i="23"/>
  <c r="I753" i="23"/>
  <c r="E753" i="23"/>
  <c r="K752" i="23"/>
  <c r="I752" i="23"/>
  <c r="E752" i="23"/>
  <c r="I751" i="23"/>
  <c r="H751" i="23"/>
  <c r="G751" i="23"/>
  <c r="F751" i="23"/>
  <c r="E751" i="23"/>
  <c r="D751" i="23"/>
  <c r="C751" i="23"/>
  <c r="I750" i="23"/>
  <c r="H750" i="23"/>
  <c r="G750" i="23"/>
  <c r="F750" i="23"/>
  <c r="E750" i="23"/>
  <c r="D750" i="23"/>
  <c r="C750" i="23"/>
  <c r="K749" i="23"/>
  <c r="I749" i="23"/>
  <c r="E749" i="23"/>
  <c r="J748" i="23"/>
  <c r="I748" i="23"/>
  <c r="E748" i="23"/>
  <c r="I747" i="23"/>
  <c r="E747" i="23"/>
  <c r="I746" i="23"/>
  <c r="H746" i="23"/>
  <c r="G746" i="23"/>
  <c r="F746" i="23"/>
  <c r="E746" i="23"/>
  <c r="D746" i="23"/>
  <c r="C746" i="23"/>
  <c r="I745" i="23"/>
  <c r="H745" i="23"/>
  <c r="G745" i="23"/>
  <c r="F745" i="23"/>
  <c r="E745" i="23"/>
  <c r="D745" i="23"/>
  <c r="C745" i="23"/>
  <c r="I744" i="23"/>
  <c r="I743" i="23"/>
  <c r="H743" i="23"/>
  <c r="G743" i="23"/>
  <c r="F743" i="23"/>
  <c r="E743" i="23"/>
  <c r="D743" i="23"/>
  <c r="C743" i="23"/>
  <c r="I742" i="23"/>
  <c r="I741" i="23"/>
  <c r="H741" i="23"/>
  <c r="G741" i="23"/>
  <c r="F741" i="23"/>
  <c r="E741" i="23"/>
  <c r="D741" i="23"/>
  <c r="C741" i="23"/>
  <c r="I740" i="23"/>
  <c r="H740" i="23"/>
  <c r="G740" i="23"/>
  <c r="F740" i="23"/>
  <c r="E740" i="23"/>
  <c r="D740" i="23"/>
  <c r="C740" i="23"/>
  <c r="I739" i="23"/>
  <c r="H739" i="23"/>
  <c r="G739" i="23"/>
  <c r="F739" i="23"/>
  <c r="E739" i="23"/>
  <c r="D739" i="23"/>
  <c r="C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H735" i="23"/>
  <c r="G735" i="23"/>
  <c r="F735" i="23"/>
  <c r="E735" i="23"/>
  <c r="D735" i="23"/>
  <c r="C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H732" i="23"/>
  <c r="G732" i="23"/>
  <c r="F732" i="23"/>
  <c r="E732" i="23"/>
  <c r="D732" i="23"/>
  <c r="C732" i="23"/>
  <c r="I731" i="23"/>
  <c r="H731" i="23"/>
  <c r="G731" i="23"/>
  <c r="F731" i="23"/>
  <c r="E731" i="23"/>
  <c r="D731" i="23"/>
  <c r="C731" i="23"/>
  <c r="I730" i="23"/>
  <c r="H730" i="23"/>
  <c r="G730" i="23"/>
  <c r="F730" i="23"/>
  <c r="E730" i="23"/>
  <c r="D730" i="23"/>
  <c r="C730" i="23"/>
  <c r="I729" i="23"/>
  <c r="I728" i="23"/>
  <c r="H728" i="23"/>
  <c r="G728" i="23"/>
  <c r="F728" i="23"/>
  <c r="E728" i="23"/>
  <c r="D728" i="23"/>
  <c r="C728" i="23"/>
  <c r="I727" i="23"/>
  <c r="H727" i="23"/>
  <c r="G727" i="23"/>
  <c r="F727" i="23"/>
  <c r="E727" i="23"/>
  <c r="D727" i="23"/>
  <c r="C727" i="23"/>
  <c r="I726" i="23"/>
  <c r="H726" i="23"/>
  <c r="G726" i="23"/>
  <c r="F726" i="23"/>
  <c r="E726" i="23"/>
  <c r="D726" i="23"/>
  <c r="C726" i="23"/>
  <c r="I725" i="23"/>
  <c r="H725" i="23"/>
  <c r="G725" i="23"/>
  <c r="F725" i="23"/>
  <c r="E725" i="23"/>
  <c r="D725" i="23"/>
  <c r="C725" i="23"/>
  <c r="I724" i="23"/>
  <c r="H724" i="23"/>
  <c r="G724" i="23"/>
  <c r="F724" i="23"/>
  <c r="E724" i="23"/>
  <c r="D724" i="23"/>
  <c r="C724" i="23"/>
  <c r="I723" i="23"/>
  <c r="H723" i="23"/>
  <c r="G723" i="23"/>
  <c r="F723" i="23"/>
  <c r="E723" i="23"/>
  <c r="D723" i="23"/>
  <c r="C723" i="23"/>
  <c r="I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I718" i="23"/>
  <c r="H718" i="23"/>
  <c r="G718" i="23"/>
  <c r="F718" i="23"/>
  <c r="E718" i="23"/>
  <c r="D718" i="23"/>
  <c r="C718" i="23"/>
  <c r="I717" i="23"/>
  <c r="H717" i="23"/>
  <c r="G717" i="23"/>
  <c r="F717" i="23"/>
  <c r="E717" i="23"/>
  <c r="D717" i="23"/>
  <c r="C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E711" i="23"/>
  <c r="I710" i="23"/>
  <c r="I709" i="23"/>
  <c r="E709" i="23"/>
  <c r="I708" i="23"/>
  <c r="E708" i="23"/>
  <c r="I707" i="23"/>
  <c r="E707" i="23"/>
  <c r="I706" i="23"/>
  <c r="E706" i="23"/>
  <c r="I705" i="23"/>
  <c r="H705" i="23"/>
  <c r="G705" i="23"/>
  <c r="F705" i="23"/>
  <c r="E705" i="23"/>
  <c r="D705" i="23"/>
  <c r="C705" i="23"/>
  <c r="I704" i="23"/>
  <c r="I703" i="23"/>
  <c r="H703" i="23"/>
  <c r="G703" i="23"/>
  <c r="F703" i="23"/>
  <c r="E703" i="23"/>
  <c r="D703" i="23"/>
  <c r="C703" i="23"/>
  <c r="I702" i="23"/>
  <c r="E702" i="23"/>
  <c r="I701" i="23"/>
  <c r="E701" i="23"/>
  <c r="I700" i="23"/>
  <c r="E700" i="23"/>
  <c r="I699" i="23"/>
  <c r="E699" i="23"/>
  <c r="I698" i="23"/>
  <c r="H698" i="23"/>
  <c r="G698" i="23"/>
  <c r="F698" i="23"/>
  <c r="E698" i="23"/>
  <c r="D698" i="23"/>
  <c r="C698" i="23"/>
  <c r="I697" i="23"/>
  <c r="I696" i="23"/>
  <c r="H696" i="23"/>
  <c r="G696" i="23"/>
  <c r="F696" i="23"/>
  <c r="E696" i="23"/>
  <c r="D696" i="23"/>
  <c r="C696" i="23"/>
  <c r="I695" i="23"/>
  <c r="E695" i="23"/>
  <c r="I694" i="23"/>
  <c r="E694" i="23"/>
  <c r="I693" i="23"/>
  <c r="E693" i="23"/>
  <c r="I692" i="23"/>
  <c r="E692" i="23"/>
  <c r="I691" i="23"/>
  <c r="H691" i="23"/>
  <c r="G691" i="23"/>
  <c r="F691" i="23"/>
  <c r="E691" i="23"/>
  <c r="D691" i="23"/>
  <c r="C691" i="23"/>
  <c r="I690" i="23"/>
  <c r="I689" i="23"/>
  <c r="H689" i="23"/>
  <c r="G689" i="23"/>
  <c r="F689" i="23"/>
  <c r="E689" i="23"/>
  <c r="D689" i="23"/>
  <c r="C689" i="23"/>
  <c r="I688" i="23"/>
  <c r="H688" i="23"/>
  <c r="G688" i="23"/>
  <c r="F688" i="23"/>
  <c r="E688" i="23"/>
  <c r="D688" i="23"/>
  <c r="C688" i="23"/>
  <c r="I687" i="23"/>
  <c r="I686" i="23"/>
  <c r="E686" i="23"/>
  <c r="I685" i="23"/>
  <c r="H685" i="23"/>
  <c r="G685" i="23"/>
  <c r="F685" i="23"/>
  <c r="E685" i="23"/>
  <c r="D685" i="23"/>
  <c r="C685" i="23"/>
  <c r="I684" i="23"/>
  <c r="H684" i="23"/>
  <c r="G684" i="23"/>
  <c r="F684" i="23"/>
  <c r="E684" i="23"/>
  <c r="D684" i="23"/>
  <c r="C684" i="23"/>
  <c r="I683" i="23"/>
  <c r="E683" i="23"/>
  <c r="I682" i="23"/>
  <c r="E682" i="23"/>
  <c r="I681" i="23"/>
  <c r="E681" i="23"/>
  <c r="I680" i="23"/>
  <c r="H680" i="23"/>
  <c r="G680" i="23"/>
  <c r="F680" i="23"/>
  <c r="E680" i="23"/>
  <c r="D680" i="23"/>
  <c r="C680" i="23"/>
  <c r="I679" i="23"/>
  <c r="E679" i="23"/>
  <c r="I678" i="23"/>
  <c r="E678" i="23"/>
  <c r="I677" i="23"/>
  <c r="E677" i="23"/>
  <c r="I676" i="23"/>
  <c r="H676" i="23"/>
  <c r="G676" i="23"/>
  <c r="F676" i="23"/>
  <c r="E676" i="23"/>
  <c r="D676" i="23"/>
  <c r="C676" i="23"/>
  <c r="I675" i="23"/>
  <c r="E675" i="23"/>
  <c r="I674" i="23"/>
  <c r="E674" i="23"/>
  <c r="I673" i="23"/>
  <c r="E673" i="23"/>
  <c r="I672" i="23"/>
  <c r="H672" i="23"/>
  <c r="G672" i="23"/>
  <c r="F672" i="23"/>
  <c r="E672" i="23"/>
  <c r="D672" i="23"/>
  <c r="C672" i="23"/>
  <c r="I671" i="23"/>
  <c r="H671" i="23"/>
  <c r="G671" i="23"/>
  <c r="F671" i="23"/>
  <c r="E671" i="23"/>
  <c r="D671" i="23"/>
  <c r="C671" i="23"/>
  <c r="I670" i="23"/>
  <c r="E670" i="23"/>
  <c r="I669" i="23"/>
  <c r="E669" i="23"/>
  <c r="I668" i="23"/>
  <c r="E668" i="23"/>
  <c r="I667" i="23"/>
  <c r="H667" i="23"/>
  <c r="G667" i="23"/>
  <c r="F667" i="23"/>
  <c r="E667" i="23"/>
  <c r="D667" i="23"/>
  <c r="C667" i="23"/>
  <c r="I666" i="23"/>
  <c r="H666" i="23"/>
  <c r="G666" i="23"/>
  <c r="F666" i="23"/>
  <c r="E666" i="23"/>
  <c r="D666" i="23"/>
  <c r="C666" i="23"/>
  <c r="I665" i="23"/>
  <c r="I664" i="23"/>
  <c r="H664" i="23"/>
  <c r="G664" i="23"/>
  <c r="F664" i="23"/>
  <c r="E664" i="23"/>
  <c r="D664" i="23"/>
  <c r="C664" i="23"/>
  <c r="I663" i="23"/>
  <c r="I662" i="23"/>
  <c r="H662" i="23"/>
  <c r="G662" i="23"/>
  <c r="F662" i="23"/>
  <c r="E662" i="23"/>
  <c r="D662" i="23"/>
  <c r="C662" i="23"/>
  <c r="I661" i="23"/>
  <c r="H661" i="23"/>
  <c r="G661" i="23"/>
  <c r="F661" i="23"/>
  <c r="E661" i="23"/>
  <c r="D661" i="23"/>
  <c r="C661" i="23"/>
  <c r="I660" i="23"/>
  <c r="H660" i="23"/>
  <c r="G660" i="23"/>
  <c r="F660" i="23"/>
  <c r="E660" i="23"/>
  <c r="D660" i="23"/>
  <c r="C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H656" i="23"/>
  <c r="G656" i="23"/>
  <c r="F656" i="23"/>
  <c r="E656" i="23"/>
  <c r="D656" i="23"/>
  <c r="C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H653" i="23"/>
  <c r="G653" i="23"/>
  <c r="F653" i="23"/>
  <c r="E653" i="23"/>
  <c r="D653" i="23"/>
  <c r="C653" i="23"/>
  <c r="I652" i="23"/>
  <c r="H652" i="23"/>
  <c r="G652" i="23"/>
  <c r="F652" i="23"/>
  <c r="E652" i="23"/>
  <c r="D652" i="23"/>
  <c r="C652" i="23"/>
  <c r="I651" i="23"/>
  <c r="H651" i="23"/>
  <c r="G651" i="23"/>
  <c r="F651" i="23"/>
  <c r="E651" i="23"/>
  <c r="D651" i="23"/>
  <c r="C651" i="23"/>
  <c r="I650" i="23"/>
  <c r="I649" i="23"/>
  <c r="H649" i="23"/>
  <c r="G649" i="23"/>
  <c r="F649" i="23"/>
  <c r="E649" i="23"/>
  <c r="D649" i="23"/>
  <c r="C649" i="23"/>
  <c r="I648" i="23"/>
  <c r="H648" i="23"/>
  <c r="G648" i="23"/>
  <c r="F648" i="23"/>
  <c r="E648" i="23"/>
  <c r="D648" i="23"/>
  <c r="C648" i="23"/>
  <c r="I647" i="23"/>
  <c r="H647" i="23"/>
  <c r="G647" i="23"/>
  <c r="F647" i="23"/>
  <c r="E647" i="23"/>
  <c r="D647" i="23"/>
  <c r="C647" i="23"/>
  <c r="I646" i="23"/>
  <c r="H646" i="23"/>
  <c r="G646" i="23"/>
  <c r="F646" i="23"/>
  <c r="E646" i="23"/>
  <c r="D646" i="23"/>
  <c r="C646" i="23"/>
  <c r="I645" i="23"/>
  <c r="H645" i="23"/>
  <c r="G645" i="23"/>
  <c r="F645" i="23"/>
  <c r="E645" i="23"/>
  <c r="D645" i="23"/>
  <c r="C645" i="23"/>
  <c r="I644" i="23"/>
  <c r="H644" i="23"/>
  <c r="G644" i="23"/>
  <c r="F644" i="23"/>
  <c r="E644" i="23"/>
  <c r="D644" i="23"/>
  <c r="C644" i="23"/>
  <c r="I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I640" i="23"/>
  <c r="I639" i="23"/>
  <c r="H639" i="23"/>
  <c r="G639" i="23"/>
  <c r="F639" i="23"/>
  <c r="E639" i="23"/>
  <c r="D639" i="23"/>
  <c r="C639" i="23"/>
  <c r="I638" i="23"/>
  <c r="H638" i="23"/>
  <c r="G638" i="23"/>
  <c r="F638" i="23"/>
  <c r="E638" i="23"/>
  <c r="D638" i="23"/>
  <c r="C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I585" i="23"/>
  <c r="H585" i="23"/>
  <c r="G585" i="23"/>
  <c r="F585" i="23"/>
  <c r="E585" i="23"/>
  <c r="D585" i="23"/>
  <c r="C585" i="23"/>
  <c r="I584" i="23"/>
  <c r="I583" i="23"/>
  <c r="E583" i="23"/>
  <c r="I582" i="23"/>
  <c r="I581" i="23"/>
  <c r="E581" i="23"/>
  <c r="I580" i="23"/>
  <c r="E580" i="23"/>
  <c r="I579" i="23"/>
  <c r="E579" i="23"/>
  <c r="I578" i="23"/>
  <c r="E578" i="23"/>
  <c r="I577" i="23"/>
  <c r="H577" i="23"/>
  <c r="G577" i="23"/>
  <c r="F577" i="23"/>
  <c r="E577" i="23"/>
  <c r="D577" i="23"/>
  <c r="C577" i="23"/>
  <c r="I576" i="23"/>
  <c r="I575" i="23"/>
  <c r="H575" i="23"/>
  <c r="G575" i="23"/>
  <c r="F575" i="23"/>
  <c r="E575" i="23"/>
  <c r="D575" i="23"/>
  <c r="C575" i="23"/>
  <c r="I574" i="23"/>
  <c r="E574" i="23"/>
  <c r="I573" i="23"/>
  <c r="E573" i="23"/>
  <c r="I572" i="23"/>
  <c r="E572" i="23"/>
  <c r="I571" i="23"/>
  <c r="E571" i="23"/>
  <c r="I570" i="23"/>
  <c r="H570" i="23"/>
  <c r="G570" i="23"/>
  <c r="F570" i="23"/>
  <c r="E570" i="23"/>
  <c r="D570" i="23"/>
  <c r="C570" i="23"/>
  <c r="I569" i="23"/>
  <c r="I568" i="23"/>
  <c r="H568" i="23"/>
  <c r="G568" i="23"/>
  <c r="F568" i="23"/>
  <c r="E568" i="23"/>
  <c r="D568" i="23"/>
  <c r="C568" i="23"/>
  <c r="I567" i="23"/>
  <c r="E567" i="23"/>
  <c r="I566" i="23"/>
  <c r="E566" i="23"/>
  <c r="I565" i="23"/>
  <c r="E565" i="23"/>
  <c r="I564" i="23"/>
  <c r="E564" i="23"/>
  <c r="I563" i="23"/>
  <c r="H563" i="23"/>
  <c r="G563" i="23"/>
  <c r="F563" i="23"/>
  <c r="E563" i="23"/>
  <c r="D563" i="23"/>
  <c r="C563" i="23"/>
  <c r="I562" i="23"/>
  <c r="I561" i="23"/>
  <c r="H561" i="23"/>
  <c r="G561" i="23"/>
  <c r="F561" i="23"/>
  <c r="E561" i="23"/>
  <c r="D561" i="23"/>
  <c r="C561" i="23"/>
  <c r="I560" i="23"/>
  <c r="H560" i="23"/>
  <c r="G560" i="23"/>
  <c r="F560" i="23"/>
  <c r="E560" i="23"/>
  <c r="D560" i="23"/>
  <c r="C560" i="23"/>
  <c r="I559" i="23"/>
  <c r="I558" i="23"/>
  <c r="E558" i="23"/>
  <c r="I557" i="23"/>
  <c r="H557" i="23"/>
  <c r="G557" i="23"/>
  <c r="F557" i="23"/>
  <c r="E557" i="23"/>
  <c r="D557" i="23"/>
  <c r="C557" i="23"/>
  <c r="I556" i="23"/>
  <c r="H556" i="23"/>
  <c r="G556" i="23"/>
  <c r="F556" i="23"/>
  <c r="E556" i="23"/>
  <c r="D556" i="23"/>
  <c r="C556" i="23"/>
  <c r="I555" i="23"/>
  <c r="E555" i="23"/>
  <c r="I554" i="23"/>
  <c r="E554" i="23"/>
  <c r="I553" i="23"/>
  <c r="E553" i="23"/>
  <c r="I552" i="23"/>
  <c r="I551" i="23"/>
  <c r="E551" i="23"/>
  <c r="I550" i="23"/>
  <c r="E550" i="23"/>
  <c r="K549" i="23"/>
  <c r="I549" i="23"/>
  <c r="E549" i="23"/>
  <c r="I548" i="23"/>
  <c r="H548" i="23"/>
  <c r="G548" i="23"/>
  <c r="F548" i="23"/>
  <c r="E548" i="23"/>
  <c r="D548" i="23"/>
  <c r="C548" i="23"/>
  <c r="I547" i="23"/>
  <c r="E547" i="23"/>
  <c r="I546" i="23"/>
  <c r="E546" i="23"/>
  <c r="I545" i="23"/>
  <c r="E545" i="23"/>
  <c r="I544" i="23"/>
  <c r="H544" i="23"/>
  <c r="G544" i="23"/>
  <c r="F544" i="23"/>
  <c r="E544" i="23"/>
  <c r="D544" i="23"/>
  <c r="C544" i="23"/>
  <c r="I543" i="23"/>
  <c r="H543" i="23"/>
  <c r="G543" i="23"/>
  <c r="F543" i="23"/>
  <c r="E543" i="23"/>
  <c r="D543" i="23"/>
  <c r="C543" i="23"/>
  <c r="K542" i="23"/>
  <c r="I542" i="23"/>
  <c r="E542" i="23"/>
  <c r="I541" i="23"/>
  <c r="E541" i="23"/>
  <c r="I540" i="23"/>
  <c r="E540" i="23"/>
  <c r="I539" i="23"/>
  <c r="H539" i="23"/>
  <c r="G539" i="23"/>
  <c r="F539" i="23"/>
  <c r="E539" i="23"/>
  <c r="D539" i="23"/>
  <c r="C539" i="23"/>
  <c r="I538" i="23"/>
  <c r="H538" i="23"/>
  <c r="G538" i="23"/>
  <c r="F538" i="23"/>
  <c r="E538" i="23"/>
  <c r="D538" i="23"/>
  <c r="C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E486" i="23"/>
  <c r="I485" i="23"/>
  <c r="I484" i="23"/>
  <c r="E484" i="23"/>
  <c r="I483" i="23"/>
  <c r="E483" i="23"/>
  <c r="I482" i="23"/>
  <c r="E482" i="23"/>
  <c r="I481" i="23"/>
  <c r="E481" i="23"/>
  <c r="I480" i="23"/>
  <c r="H480" i="23"/>
  <c r="G480" i="23"/>
  <c r="F480" i="23"/>
  <c r="E480" i="23"/>
  <c r="D480" i="23"/>
  <c r="C480" i="23"/>
  <c r="I479" i="23"/>
  <c r="I478" i="23"/>
  <c r="H478" i="23"/>
  <c r="G478" i="23"/>
  <c r="F478" i="23"/>
  <c r="E478" i="23"/>
  <c r="D478" i="23"/>
  <c r="C478" i="23"/>
  <c r="I477" i="23"/>
  <c r="E477" i="23"/>
  <c r="I476" i="23"/>
  <c r="E476" i="23"/>
  <c r="I475" i="23"/>
  <c r="E475" i="23"/>
  <c r="I474" i="23"/>
  <c r="E474" i="23"/>
  <c r="I473" i="23"/>
  <c r="H473" i="23"/>
  <c r="G473" i="23"/>
  <c r="F473" i="23"/>
  <c r="E473" i="23"/>
  <c r="D473" i="23"/>
  <c r="C473" i="23"/>
  <c r="I472" i="23"/>
  <c r="I471" i="23"/>
  <c r="H471" i="23"/>
  <c r="G471" i="23"/>
  <c r="F471" i="23"/>
  <c r="E471" i="23"/>
  <c r="D471" i="23"/>
  <c r="C471" i="23"/>
  <c r="I470" i="23"/>
  <c r="E470" i="23"/>
  <c r="I469" i="23"/>
  <c r="E469" i="23"/>
  <c r="I468" i="23"/>
  <c r="E468" i="23"/>
  <c r="I467" i="23"/>
  <c r="E467" i="23"/>
  <c r="I466" i="23"/>
  <c r="H466" i="23"/>
  <c r="G466" i="23"/>
  <c r="F466" i="23"/>
  <c r="E466" i="23"/>
  <c r="D466" i="23"/>
  <c r="C466" i="23"/>
  <c r="I465" i="23"/>
  <c r="I464" i="23"/>
  <c r="H464" i="23"/>
  <c r="G464" i="23"/>
  <c r="F464" i="23"/>
  <c r="E464" i="23"/>
  <c r="D464" i="23"/>
  <c r="C464" i="23"/>
  <c r="I463" i="23"/>
  <c r="H463" i="23"/>
  <c r="G463" i="23"/>
  <c r="F463" i="23"/>
  <c r="E463" i="23"/>
  <c r="D463" i="23"/>
  <c r="C463" i="23"/>
  <c r="I462" i="23"/>
  <c r="I461" i="23"/>
  <c r="E461" i="23"/>
  <c r="I460" i="23"/>
  <c r="H460" i="23"/>
  <c r="G460" i="23"/>
  <c r="F460" i="23"/>
  <c r="E460" i="23"/>
  <c r="D460" i="23"/>
  <c r="C460" i="23"/>
  <c r="I459" i="23"/>
  <c r="H459" i="23"/>
  <c r="G459" i="23"/>
  <c r="F459" i="23"/>
  <c r="E459" i="23"/>
  <c r="D459" i="23"/>
  <c r="C459" i="23"/>
  <c r="I458" i="23"/>
  <c r="E458" i="23"/>
  <c r="I457" i="23"/>
  <c r="E457" i="23"/>
  <c r="I456" i="23"/>
  <c r="E456" i="23"/>
  <c r="I455" i="23"/>
  <c r="I454" i="23"/>
  <c r="E454" i="23"/>
  <c r="I453" i="23"/>
  <c r="E453" i="23"/>
  <c r="K452" i="23"/>
  <c r="I452" i="23"/>
  <c r="E452" i="23"/>
  <c r="I451" i="23"/>
  <c r="H451" i="23"/>
  <c r="G451" i="23"/>
  <c r="F451" i="23"/>
  <c r="E451" i="23"/>
  <c r="D451" i="23"/>
  <c r="C451" i="23"/>
  <c r="I450" i="23"/>
  <c r="E450" i="23"/>
  <c r="I449" i="23"/>
  <c r="E449" i="23"/>
  <c r="K448" i="23"/>
  <c r="I448" i="23"/>
  <c r="E448" i="23"/>
  <c r="I447" i="23"/>
  <c r="H447" i="23"/>
  <c r="G447" i="23"/>
  <c r="F447" i="23"/>
  <c r="E447" i="23"/>
  <c r="D447" i="23"/>
  <c r="C447" i="23"/>
  <c r="I446" i="23"/>
  <c r="H446" i="23"/>
  <c r="G446" i="23"/>
  <c r="F446" i="23"/>
  <c r="E446" i="23"/>
  <c r="D446" i="23"/>
  <c r="C446" i="23"/>
  <c r="K445" i="23"/>
  <c r="I445" i="23"/>
  <c r="E445" i="23"/>
  <c r="I444" i="23"/>
  <c r="E444" i="23"/>
  <c r="I443" i="23"/>
  <c r="E443" i="23"/>
  <c r="I442" i="23"/>
  <c r="H442" i="23"/>
  <c r="G442" i="23"/>
  <c r="F442" i="23"/>
  <c r="E442" i="23"/>
  <c r="D442" i="23"/>
  <c r="C442" i="23"/>
  <c r="I441" i="23"/>
  <c r="H441" i="23"/>
  <c r="G441" i="23"/>
  <c r="F441" i="23"/>
  <c r="E441" i="23"/>
  <c r="D441" i="23"/>
  <c r="C441" i="23"/>
  <c r="I440" i="23"/>
  <c r="I439" i="23"/>
  <c r="H439" i="23"/>
  <c r="G439" i="23"/>
  <c r="F439" i="23"/>
  <c r="E439" i="23"/>
  <c r="D439" i="23"/>
  <c r="C439" i="23"/>
  <c r="I438" i="23"/>
  <c r="I437" i="23"/>
  <c r="H437" i="23"/>
  <c r="G437" i="23"/>
  <c r="F437" i="23"/>
  <c r="E437" i="23"/>
  <c r="D437" i="23"/>
  <c r="C437" i="23"/>
  <c r="I436" i="23"/>
  <c r="H436" i="23"/>
  <c r="G436" i="23"/>
  <c r="F436" i="23"/>
  <c r="E436" i="23"/>
  <c r="D436" i="23"/>
  <c r="C436" i="23"/>
  <c r="I435" i="23"/>
  <c r="H435" i="23"/>
  <c r="G435" i="23"/>
  <c r="F435" i="23"/>
  <c r="E435" i="23"/>
  <c r="D435" i="23"/>
  <c r="C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H431" i="23"/>
  <c r="G431" i="23"/>
  <c r="F431" i="23"/>
  <c r="E431" i="23"/>
  <c r="D431" i="23"/>
  <c r="C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H428" i="23"/>
  <c r="G428" i="23"/>
  <c r="F428" i="23"/>
  <c r="E428" i="23"/>
  <c r="D428" i="23"/>
  <c r="C428" i="23"/>
  <c r="I427" i="23"/>
  <c r="H427" i="23"/>
  <c r="G427" i="23"/>
  <c r="F427" i="23"/>
  <c r="E427" i="23"/>
  <c r="D427" i="23"/>
  <c r="C427" i="23"/>
  <c r="I426" i="23"/>
  <c r="H426" i="23"/>
  <c r="G426" i="23"/>
  <c r="F426" i="23"/>
  <c r="E426" i="23"/>
  <c r="D426" i="23"/>
  <c r="C426" i="23"/>
  <c r="I425" i="23"/>
  <c r="I424" i="23"/>
  <c r="H424" i="23"/>
  <c r="G424" i="23"/>
  <c r="F424" i="23"/>
  <c r="E424" i="23"/>
  <c r="D424" i="23"/>
  <c r="C424" i="23"/>
  <c r="I423" i="23"/>
  <c r="H423" i="23"/>
  <c r="G423" i="23"/>
  <c r="F423" i="23"/>
  <c r="E423" i="23"/>
  <c r="D423" i="23"/>
  <c r="C423" i="23"/>
  <c r="I422" i="23"/>
  <c r="H422" i="23"/>
  <c r="G422" i="23"/>
  <c r="F422" i="23"/>
  <c r="E422" i="23"/>
  <c r="D422" i="23"/>
  <c r="C422" i="23"/>
  <c r="I421" i="23"/>
  <c r="H421" i="23"/>
  <c r="G421" i="23"/>
  <c r="F421" i="23"/>
  <c r="E421" i="23"/>
  <c r="D421" i="23"/>
  <c r="C421" i="23"/>
  <c r="I420" i="23"/>
  <c r="H420" i="23"/>
  <c r="G420" i="23"/>
  <c r="F420" i="23"/>
  <c r="E420" i="23"/>
  <c r="D420" i="23"/>
  <c r="C420" i="23"/>
  <c r="I419" i="23"/>
  <c r="H419" i="23"/>
  <c r="G419" i="23"/>
  <c r="F419" i="23"/>
  <c r="E419" i="23"/>
  <c r="D419" i="23"/>
  <c r="C419" i="23"/>
  <c r="I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I414" i="23"/>
  <c r="H414" i="23"/>
  <c r="G414" i="23"/>
  <c r="F414" i="23"/>
  <c r="E414" i="23"/>
  <c r="D414" i="23"/>
  <c r="C414" i="23"/>
  <c r="I413" i="23"/>
  <c r="H413" i="23"/>
  <c r="G413" i="23"/>
  <c r="F413" i="23"/>
  <c r="E413" i="23"/>
  <c r="D413" i="23"/>
  <c r="C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C407" i="23"/>
  <c r="I406" i="23"/>
  <c r="I405" i="23"/>
  <c r="E405" i="23"/>
  <c r="I404" i="23"/>
  <c r="E404" i="23"/>
  <c r="I403" i="23"/>
  <c r="E403" i="23"/>
  <c r="I402" i="23"/>
  <c r="E402" i="23"/>
  <c r="I401" i="23"/>
  <c r="H401" i="23"/>
  <c r="G401" i="23"/>
  <c r="F401" i="23"/>
  <c r="E401" i="23"/>
  <c r="D401" i="23"/>
  <c r="C401" i="23"/>
  <c r="I400" i="23"/>
  <c r="I399" i="23"/>
  <c r="H399" i="23"/>
  <c r="G399" i="23"/>
  <c r="F399" i="23"/>
  <c r="E399" i="23"/>
  <c r="D399" i="23"/>
  <c r="C399" i="23"/>
  <c r="I398" i="23"/>
  <c r="E398" i="23"/>
  <c r="I397" i="23"/>
  <c r="E397" i="23"/>
  <c r="I396" i="23"/>
  <c r="E396" i="23"/>
  <c r="I395" i="23"/>
  <c r="E395" i="23"/>
  <c r="I394" i="23"/>
  <c r="H394" i="23"/>
  <c r="G394" i="23"/>
  <c r="F394" i="23"/>
  <c r="E394" i="23"/>
  <c r="D394" i="23"/>
  <c r="C394" i="23"/>
  <c r="I393" i="23"/>
  <c r="I392" i="23"/>
  <c r="H392" i="23"/>
  <c r="G392" i="23"/>
  <c r="F392" i="23"/>
  <c r="E392" i="23"/>
  <c r="D392" i="23"/>
  <c r="C392" i="23"/>
  <c r="I391" i="23"/>
  <c r="E391" i="23"/>
  <c r="I390" i="23"/>
  <c r="E390" i="23"/>
  <c r="I389" i="23"/>
  <c r="E389" i="23"/>
  <c r="I388" i="23"/>
  <c r="E388" i="23"/>
  <c r="I387" i="23"/>
  <c r="H387" i="23"/>
  <c r="G387" i="23"/>
  <c r="F387" i="23"/>
  <c r="E387" i="23"/>
  <c r="D387" i="23"/>
  <c r="C387" i="23"/>
  <c r="I386" i="23"/>
  <c r="I385" i="23"/>
  <c r="H385" i="23"/>
  <c r="G385" i="23"/>
  <c r="F385" i="23"/>
  <c r="E385" i="23"/>
  <c r="D385" i="23"/>
  <c r="C385" i="23"/>
  <c r="I384" i="23"/>
  <c r="H384" i="23"/>
  <c r="G384" i="23"/>
  <c r="F384" i="23"/>
  <c r="E384" i="23"/>
  <c r="D384" i="23"/>
  <c r="C384" i="23"/>
  <c r="I383" i="23"/>
  <c r="I382" i="23"/>
  <c r="E382" i="23"/>
  <c r="I381" i="23"/>
  <c r="H381" i="23"/>
  <c r="G381" i="23"/>
  <c r="F381" i="23"/>
  <c r="E381" i="23"/>
  <c r="D381" i="23"/>
  <c r="C381" i="23"/>
  <c r="I380" i="23"/>
  <c r="H380" i="23"/>
  <c r="G380" i="23"/>
  <c r="F380" i="23"/>
  <c r="E380" i="23"/>
  <c r="D380" i="23"/>
  <c r="C380" i="23"/>
  <c r="I379" i="23"/>
  <c r="E379" i="23"/>
  <c r="I378" i="23"/>
  <c r="E378" i="23"/>
  <c r="I377" i="23"/>
  <c r="E377" i="23"/>
  <c r="I376" i="23"/>
  <c r="H376" i="23"/>
  <c r="G376" i="23"/>
  <c r="F376" i="23"/>
  <c r="E376" i="23"/>
  <c r="D376" i="23"/>
  <c r="C376" i="23"/>
  <c r="I375" i="23"/>
  <c r="E375" i="23"/>
  <c r="I374" i="23"/>
  <c r="E374" i="23"/>
  <c r="I373" i="23"/>
  <c r="E373" i="23"/>
  <c r="I372" i="23"/>
  <c r="H372" i="23"/>
  <c r="G372" i="23"/>
  <c r="F372" i="23"/>
  <c r="E372" i="23"/>
  <c r="D372" i="23"/>
  <c r="C372" i="23"/>
  <c r="I371" i="23"/>
  <c r="E371" i="23"/>
  <c r="I370" i="23"/>
  <c r="E370" i="23"/>
  <c r="I369" i="23"/>
  <c r="E369" i="23"/>
  <c r="I368" i="23"/>
  <c r="H368" i="23"/>
  <c r="G368" i="23"/>
  <c r="F368" i="23"/>
  <c r="E368" i="23"/>
  <c r="D368" i="23"/>
  <c r="C368" i="23"/>
  <c r="I367" i="23"/>
  <c r="H367" i="23"/>
  <c r="G367" i="23"/>
  <c r="F367" i="23"/>
  <c r="E367" i="23"/>
  <c r="D367" i="23"/>
  <c r="C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H362" i="23"/>
  <c r="G362" i="23"/>
  <c r="F362" i="23"/>
  <c r="E362" i="23"/>
  <c r="D362" i="23"/>
  <c r="C362" i="23"/>
  <c r="I361" i="23"/>
  <c r="I360" i="23"/>
  <c r="H360" i="23"/>
  <c r="G360" i="23"/>
  <c r="F360" i="23"/>
  <c r="E360" i="23"/>
  <c r="D360" i="23"/>
  <c r="C360" i="23"/>
  <c r="I359" i="23"/>
  <c r="I358" i="23"/>
  <c r="H358" i="23"/>
  <c r="G358" i="23"/>
  <c r="F358" i="23"/>
  <c r="E358" i="23"/>
  <c r="D358" i="23"/>
  <c r="C358" i="23"/>
  <c r="I357" i="23"/>
  <c r="H357" i="23"/>
  <c r="G357" i="23"/>
  <c r="F357" i="23"/>
  <c r="E357" i="23"/>
  <c r="D357" i="23"/>
  <c r="C357" i="23"/>
  <c r="I356" i="23"/>
  <c r="H356" i="23"/>
  <c r="G356" i="23"/>
  <c r="F356" i="23"/>
  <c r="E356" i="23"/>
  <c r="D356" i="23"/>
  <c r="C356" i="23"/>
  <c r="I355" i="23"/>
  <c r="H355" i="23"/>
  <c r="G355" i="23"/>
  <c r="F355" i="23"/>
  <c r="E355" i="23"/>
  <c r="D355" i="23"/>
  <c r="C355" i="23"/>
  <c r="I354" i="23"/>
  <c r="H354" i="23"/>
  <c r="G354" i="23"/>
  <c r="F354" i="23"/>
  <c r="E354" i="23"/>
  <c r="D354" i="23"/>
  <c r="C354" i="23"/>
  <c r="I353" i="23"/>
  <c r="I352" i="23"/>
  <c r="H352" i="23"/>
  <c r="G352" i="23"/>
  <c r="F352" i="23"/>
  <c r="E352" i="23"/>
  <c r="D352" i="23"/>
  <c r="C352" i="23"/>
  <c r="I351" i="23"/>
  <c r="H351" i="23"/>
  <c r="G351" i="23"/>
  <c r="F351" i="23"/>
  <c r="E351" i="23"/>
  <c r="D351" i="23"/>
  <c r="C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H348" i="23"/>
  <c r="G348" i="23"/>
  <c r="F348" i="23"/>
  <c r="E348" i="23"/>
  <c r="D348" i="23"/>
  <c r="C348" i="23"/>
  <c r="I347" i="23"/>
  <c r="H347" i="23"/>
  <c r="G347" i="23"/>
  <c r="F347" i="23"/>
  <c r="E347" i="23"/>
  <c r="D347" i="23"/>
  <c r="C347" i="23"/>
  <c r="I346" i="23"/>
  <c r="I345" i="23"/>
  <c r="H345" i="23"/>
  <c r="G345" i="23"/>
  <c r="F345" i="23"/>
  <c r="E345" i="23"/>
  <c r="D345" i="23"/>
  <c r="C345" i="23"/>
  <c r="I344" i="23"/>
  <c r="H344" i="23"/>
  <c r="G344" i="23"/>
  <c r="F344" i="23"/>
  <c r="E344" i="23"/>
  <c r="D344" i="23"/>
  <c r="C344" i="23"/>
  <c r="I343" i="23"/>
  <c r="H343" i="23"/>
  <c r="G343" i="23"/>
  <c r="F343" i="23"/>
  <c r="E343" i="23"/>
  <c r="D343" i="23"/>
  <c r="C343" i="23"/>
  <c r="I342" i="23"/>
  <c r="H342" i="23"/>
  <c r="G342" i="23"/>
  <c r="F342" i="23"/>
  <c r="E342" i="23"/>
  <c r="D342" i="23"/>
  <c r="C342" i="23"/>
  <c r="I341" i="23"/>
  <c r="H341" i="23"/>
  <c r="G341" i="23"/>
  <c r="F341" i="23"/>
  <c r="E341" i="23"/>
  <c r="D341" i="23"/>
  <c r="C341" i="23"/>
  <c r="I340" i="23"/>
  <c r="H340" i="23"/>
  <c r="G340" i="23"/>
  <c r="F340" i="23"/>
  <c r="E340" i="23"/>
  <c r="D340" i="23"/>
  <c r="C340" i="23"/>
  <c r="I339" i="23"/>
  <c r="I338" i="23"/>
  <c r="H338" i="23"/>
  <c r="G338" i="23"/>
  <c r="F338" i="23"/>
  <c r="E338" i="23"/>
  <c r="D338" i="23"/>
  <c r="C338" i="23"/>
  <c r="I337" i="23"/>
  <c r="H337" i="23"/>
  <c r="G337" i="23"/>
  <c r="F337" i="23"/>
  <c r="E337" i="23"/>
  <c r="D337" i="23"/>
  <c r="C337" i="23"/>
  <c r="I336" i="23"/>
  <c r="I335" i="23"/>
  <c r="H335" i="23"/>
  <c r="G335" i="23"/>
  <c r="F335" i="23"/>
  <c r="E335" i="23"/>
  <c r="D335" i="23"/>
  <c r="C335" i="23"/>
  <c r="I334" i="23"/>
  <c r="H334" i="23"/>
  <c r="G334" i="23"/>
  <c r="F334" i="23"/>
  <c r="E334" i="23"/>
  <c r="D334" i="23"/>
  <c r="C334" i="23"/>
  <c r="I333" i="23"/>
  <c r="H333" i="23"/>
  <c r="G333" i="23"/>
  <c r="F333" i="23"/>
  <c r="E333" i="23"/>
  <c r="D333" i="23"/>
  <c r="C333" i="23"/>
  <c r="I332" i="23"/>
  <c r="H332" i="23"/>
  <c r="G332" i="23"/>
  <c r="F332" i="23"/>
  <c r="E332" i="23"/>
  <c r="D332" i="23"/>
  <c r="C332" i="23"/>
  <c r="I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E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E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I280" i="23"/>
  <c r="H280" i="23"/>
  <c r="G280" i="23"/>
  <c r="F280" i="23"/>
  <c r="E280" i="23"/>
  <c r="D280" i="23"/>
  <c r="C280" i="23"/>
  <c r="I279" i="23"/>
  <c r="I278" i="23"/>
  <c r="E278" i="23"/>
  <c r="I277" i="23"/>
  <c r="I276" i="23"/>
  <c r="E276" i="23"/>
  <c r="I275" i="23"/>
  <c r="E275" i="23"/>
  <c r="I274" i="23"/>
  <c r="E274" i="23"/>
  <c r="I273" i="23"/>
  <c r="I272" i="23"/>
  <c r="H272" i="23"/>
  <c r="G272" i="23"/>
  <c r="F272" i="23"/>
  <c r="E272" i="23"/>
  <c r="D272" i="23"/>
  <c r="C272" i="23"/>
  <c r="I271" i="23"/>
  <c r="I270" i="23"/>
  <c r="H270" i="23"/>
  <c r="G270" i="23"/>
  <c r="F270" i="23"/>
  <c r="E270" i="23"/>
  <c r="D270" i="23"/>
  <c r="C270" i="23"/>
  <c r="I269" i="23"/>
  <c r="E269" i="23"/>
  <c r="I268" i="23"/>
  <c r="E268" i="23"/>
  <c r="I267" i="23"/>
  <c r="E267" i="23"/>
  <c r="I266" i="23"/>
  <c r="I265" i="23"/>
  <c r="H265" i="23"/>
  <c r="G265" i="23"/>
  <c r="F265" i="23"/>
  <c r="E265" i="23"/>
  <c r="D265" i="23"/>
  <c r="C265" i="23"/>
  <c r="I264" i="23"/>
  <c r="I263" i="23"/>
  <c r="H263" i="23"/>
  <c r="G263" i="23"/>
  <c r="F263" i="23"/>
  <c r="E263" i="23"/>
  <c r="D263" i="23"/>
  <c r="C263" i="23"/>
  <c r="I262" i="23"/>
  <c r="E262" i="23"/>
  <c r="I261" i="23"/>
  <c r="E261" i="23"/>
  <c r="I260" i="23"/>
  <c r="E260" i="23"/>
  <c r="I259" i="23"/>
  <c r="E259" i="23"/>
  <c r="C259" i="23"/>
  <c r="I258" i="23"/>
  <c r="H258" i="23"/>
  <c r="G258" i="23"/>
  <c r="F258" i="23"/>
  <c r="E258" i="23"/>
  <c r="D258" i="23"/>
  <c r="C258" i="23"/>
  <c r="I257" i="23"/>
  <c r="I256" i="23"/>
  <c r="H256" i="23"/>
  <c r="G256" i="23"/>
  <c r="F256" i="23"/>
  <c r="E256" i="23"/>
  <c r="D256" i="23"/>
  <c r="C256" i="23"/>
  <c r="I255" i="23"/>
  <c r="H255" i="23"/>
  <c r="G255" i="23"/>
  <c r="F255" i="23"/>
  <c r="E255" i="23"/>
  <c r="D255" i="23"/>
  <c r="C255" i="23"/>
  <c r="I254" i="23"/>
  <c r="I253" i="23"/>
  <c r="E253" i="23"/>
  <c r="I252" i="23"/>
  <c r="H252" i="23"/>
  <c r="G252" i="23"/>
  <c r="F252" i="23"/>
  <c r="E252" i="23"/>
  <c r="D252" i="23"/>
  <c r="C252" i="23"/>
  <c r="I251" i="23"/>
  <c r="H251" i="23"/>
  <c r="G251" i="23"/>
  <c r="F251" i="23"/>
  <c r="E251" i="23"/>
  <c r="D251" i="23"/>
  <c r="C251" i="23"/>
  <c r="I250" i="23"/>
  <c r="E250" i="23"/>
  <c r="I249" i="23"/>
  <c r="E249" i="23"/>
  <c r="I248" i="23"/>
  <c r="E248" i="23"/>
  <c r="I247" i="23"/>
  <c r="H247" i="23"/>
  <c r="G247" i="23"/>
  <c r="F247" i="23"/>
  <c r="E247" i="23"/>
  <c r="D247" i="23"/>
  <c r="C247" i="23"/>
  <c r="I246" i="23"/>
  <c r="E246" i="23"/>
  <c r="I245" i="23"/>
  <c r="E245" i="23"/>
  <c r="I244" i="23"/>
  <c r="E244" i="23"/>
  <c r="I243" i="23"/>
  <c r="H243" i="23"/>
  <c r="G243" i="23"/>
  <c r="F243" i="23"/>
  <c r="E243" i="23"/>
  <c r="D243" i="23"/>
  <c r="C243" i="23"/>
  <c r="I242" i="23"/>
  <c r="E242" i="23"/>
  <c r="I241" i="23"/>
  <c r="E241" i="23"/>
  <c r="I240" i="23"/>
  <c r="E240" i="23"/>
  <c r="I239" i="23"/>
  <c r="H239" i="23"/>
  <c r="G239" i="23"/>
  <c r="F239" i="23"/>
  <c r="E239" i="23"/>
  <c r="D239" i="23"/>
  <c r="C239" i="23"/>
  <c r="I238" i="23"/>
  <c r="H238" i="23"/>
  <c r="G238" i="23"/>
  <c r="F238" i="23"/>
  <c r="E238" i="23"/>
  <c r="D238" i="23"/>
  <c r="C238" i="23"/>
  <c r="I237" i="23"/>
  <c r="E237" i="23"/>
  <c r="I236" i="23"/>
  <c r="E236" i="23"/>
  <c r="I235" i="23"/>
  <c r="E235" i="23"/>
  <c r="I234" i="23"/>
  <c r="H234" i="23"/>
  <c r="G234" i="23"/>
  <c r="F234" i="23"/>
  <c r="E234" i="23"/>
  <c r="D234" i="23"/>
  <c r="C234" i="23"/>
  <c r="I233" i="23"/>
  <c r="H233" i="23"/>
  <c r="G233" i="23"/>
  <c r="F233" i="23"/>
  <c r="E233" i="23"/>
  <c r="D233" i="23"/>
  <c r="C233" i="23"/>
  <c r="I232" i="23"/>
  <c r="H232" i="23"/>
  <c r="G232" i="23"/>
  <c r="F232" i="23"/>
  <c r="E232" i="23"/>
  <c r="D232" i="23"/>
  <c r="C232" i="23"/>
  <c r="I231" i="23"/>
  <c r="I230" i="23"/>
  <c r="E230" i="23"/>
  <c r="I229" i="23"/>
  <c r="I228" i="23"/>
  <c r="E228" i="23"/>
  <c r="I227" i="23"/>
  <c r="E227" i="23"/>
  <c r="I226" i="23"/>
  <c r="E226" i="23"/>
  <c r="I225" i="23"/>
  <c r="I224" i="23"/>
  <c r="H224" i="23"/>
  <c r="G224" i="23"/>
  <c r="F224" i="23"/>
  <c r="E224" i="23"/>
  <c r="D224" i="23"/>
  <c r="C224" i="23"/>
  <c r="I223" i="23"/>
  <c r="I222" i="23"/>
  <c r="H222" i="23"/>
  <c r="G222" i="23"/>
  <c r="F222" i="23"/>
  <c r="E222" i="23"/>
  <c r="D222" i="23"/>
  <c r="C222" i="23"/>
  <c r="I221" i="23"/>
  <c r="E221" i="23"/>
  <c r="I220" i="23"/>
  <c r="E220" i="23"/>
  <c r="I219" i="23"/>
  <c r="E219" i="23"/>
  <c r="I218" i="23"/>
  <c r="I217" i="23"/>
  <c r="H217" i="23"/>
  <c r="G217" i="23"/>
  <c r="F217" i="23"/>
  <c r="E217" i="23"/>
  <c r="D217" i="23"/>
  <c r="C217" i="23"/>
  <c r="I216" i="23"/>
  <c r="I215" i="23"/>
  <c r="H215" i="23"/>
  <c r="G215" i="23"/>
  <c r="F215" i="23"/>
  <c r="E215" i="23"/>
  <c r="D215" i="23"/>
  <c r="C215" i="23"/>
  <c r="I214" i="23"/>
  <c r="E214" i="23"/>
  <c r="I213" i="23"/>
  <c r="E213" i="23"/>
  <c r="I212" i="23"/>
  <c r="E212" i="23"/>
  <c r="I211" i="23"/>
  <c r="E211" i="23"/>
  <c r="D211" i="23"/>
  <c r="C211" i="23"/>
  <c r="I210" i="23"/>
  <c r="H210" i="23"/>
  <c r="G210" i="23"/>
  <c r="F210" i="23"/>
  <c r="E210" i="23"/>
  <c r="D210" i="23"/>
  <c r="C210" i="23"/>
  <c r="I209" i="23"/>
  <c r="I208" i="23"/>
  <c r="H208" i="23"/>
  <c r="G208" i="23"/>
  <c r="F208" i="23"/>
  <c r="E208" i="23"/>
  <c r="D208" i="23"/>
  <c r="C208" i="23"/>
  <c r="I207" i="23"/>
  <c r="H207" i="23"/>
  <c r="G207" i="23"/>
  <c r="F207" i="23"/>
  <c r="E207" i="23"/>
  <c r="D207" i="23"/>
  <c r="C207" i="23"/>
  <c r="I206" i="23"/>
  <c r="I205" i="23"/>
  <c r="E205" i="23"/>
  <c r="I204" i="23"/>
  <c r="H204" i="23"/>
  <c r="G204" i="23"/>
  <c r="F204" i="23"/>
  <c r="E204" i="23"/>
  <c r="D204" i="23"/>
  <c r="C204" i="23"/>
  <c r="I203" i="23"/>
  <c r="I202" i="23"/>
  <c r="E202" i="23"/>
  <c r="I201" i="23"/>
  <c r="E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E198" i="23"/>
  <c r="I197" i="23"/>
  <c r="E197" i="23"/>
  <c r="I196" i="23"/>
  <c r="E196" i="23"/>
  <c r="I195" i="23"/>
  <c r="H195" i="23"/>
  <c r="G195" i="23"/>
  <c r="F195" i="23"/>
  <c r="E195" i="23"/>
  <c r="D195" i="23"/>
  <c r="C195" i="23"/>
  <c r="I194" i="23"/>
  <c r="E194" i="23"/>
  <c r="I193" i="23"/>
  <c r="E193" i="23"/>
  <c r="I192" i="23"/>
  <c r="E192" i="23"/>
  <c r="I191" i="23"/>
  <c r="H191" i="23"/>
  <c r="G191" i="23"/>
  <c r="F191" i="23"/>
  <c r="E191" i="23"/>
  <c r="D191" i="23"/>
  <c r="C191" i="23"/>
  <c r="I190" i="23"/>
  <c r="E190" i="23"/>
  <c r="I189" i="23"/>
  <c r="E189" i="23"/>
  <c r="I188" i="23"/>
  <c r="E188" i="23"/>
  <c r="L187" i="23"/>
  <c r="I187" i="23"/>
  <c r="H187" i="23"/>
  <c r="G187" i="23"/>
  <c r="F187" i="23"/>
  <c r="E187" i="23"/>
  <c r="D187" i="23"/>
  <c r="C187" i="23"/>
  <c r="I186" i="23"/>
  <c r="H186" i="23"/>
  <c r="G186" i="23"/>
  <c r="F186" i="23"/>
  <c r="E186" i="23"/>
  <c r="D186" i="23"/>
  <c r="C186" i="23"/>
  <c r="L185" i="23"/>
  <c r="I185" i="23"/>
  <c r="E185" i="23"/>
  <c r="I184" i="23"/>
  <c r="E184" i="23"/>
  <c r="I183" i="23"/>
  <c r="E183" i="23"/>
  <c r="I182" i="23"/>
  <c r="H182" i="23"/>
  <c r="G182" i="23"/>
  <c r="F182" i="23"/>
  <c r="E182" i="23"/>
  <c r="D182" i="23"/>
  <c r="C182" i="23"/>
  <c r="I181" i="23"/>
  <c r="H181" i="23"/>
  <c r="G181" i="23"/>
  <c r="F181" i="23"/>
  <c r="E181" i="23"/>
  <c r="D181" i="23"/>
  <c r="C181" i="23"/>
  <c r="I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H176" i="23"/>
  <c r="G176" i="23"/>
  <c r="F176" i="23"/>
  <c r="E176" i="23"/>
  <c r="D176" i="23"/>
  <c r="C176" i="23"/>
  <c r="I175" i="23"/>
  <c r="H175" i="23"/>
  <c r="G175" i="23"/>
  <c r="F175" i="23"/>
  <c r="E175" i="23"/>
  <c r="D175" i="23"/>
  <c r="C175" i="23"/>
  <c r="I174" i="23"/>
  <c r="H174" i="23"/>
  <c r="G174" i="23"/>
  <c r="F174" i="23"/>
  <c r="E174" i="23"/>
  <c r="D174" i="23"/>
  <c r="C174" i="23"/>
  <c r="I173" i="23"/>
  <c r="H173" i="23"/>
  <c r="G173" i="23"/>
  <c r="F173" i="23"/>
  <c r="E173" i="23"/>
  <c r="D173" i="23"/>
  <c r="C173" i="23"/>
  <c r="I172" i="23"/>
  <c r="I171" i="23"/>
  <c r="H171" i="23"/>
  <c r="G171" i="23"/>
  <c r="F171" i="23"/>
  <c r="E171" i="23"/>
  <c r="D171" i="23"/>
  <c r="C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H168" i="23"/>
  <c r="G168" i="23"/>
  <c r="F168" i="23"/>
  <c r="E168" i="23"/>
  <c r="D168" i="23"/>
  <c r="C168" i="23"/>
  <c r="I167" i="23"/>
  <c r="H167" i="23"/>
  <c r="G167" i="23"/>
  <c r="F167" i="23"/>
  <c r="E167" i="23"/>
  <c r="D167" i="23"/>
  <c r="C167" i="23"/>
  <c r="I166" i="23"/>
  <c r="H166" i="23"/>
  <c r="G166" i="23"/>
  <c r="F166" i="23"/>
  <c r="E166" i="23"/>
  <c r="D166" i="23"/>
  <c r="C166" i="23"/>
  <c r="I165" i="23"/>
  <c r="I164" i="23"/>
  <c r="H164" i="23"/>
  <c r="G164" i="23"/>
  <c r="F164" i="23"/>
  <c r="E164" i="23"/>
  <c r="D164" i="23"/>
  <c r="C164" i="23"/>
  <c r="I163" i="23"/>
  <c r="H163" i="23"/>
  <c r="G163" i="23"/>
  <c r="F163" i="23"/>
  <c r="E163" i="23"/>
  <c r="D163" i="23"/>
  <c r="C163" i="23"/>
  <c r="I162" i="23"/>
  <c r="H162" i="23"/>
  <c r="G162" i="23"/>
  <c r="F162" i="23"/>
  <c r="E162" i="23"/>
  <c r="D162" i="23"/>
  <c r="C162" i="23"/>
  <c r="I161" i="23"/>
  <c r="H161" i="23"/>
  <c r="G161" i="23"/>
  <c r="F161" i="23"/>
  <c r="E161" i="23"/>
  <c r="D161" i="23"/>
  <c r="C161" i="23"/>
  <c r="I160" i="23"/>
  <c r="H160" i="23"/>
  <c r="G160" i="23"/>
  <c r="F160" i="23"/>
  <c r="E160" i="23"/>
  <c r="D160" i="23"/>
  <c r="C160" i="23"/>
  <c r="I159" i="23"/>
  <c r="H159" i="23"/>
  <c r="G159" i="23"/>
  <c r="F159" i="23"/>
  <c r="E159" i="23"/>
  <c r="D159" i="23"/>
  <c r="C159" i="23"/>
  <c r="I158" i="23"/>
  <c r="I157" i="23"/>
  <c r="H157" i="23"/>
  <c r="G157" i="23"/>
  <c r="F157" i="23"/>
  <c r="E157" i="23"/>
  <c r="D157" i="23"/>
  <c r="C157" i="23"/>
  <c r="I156" i="23"/>
  <c r="H156" i="23"/>
  <c r="G156" i="23"/>
  <c r="F156" i="23"/>
  <c r="E156" i="23"/>
  <c r="D156" i="23"/>
  <c r="C156" i="23"/>
  <c r="I155" i="23"/>
  <c r="I154" i="23"/>
  <c r="E154" i="23"/>
  <c r="D154" i="23"/>
  <c r="C154" i="23"/>
  <c r="I153" i="23"/>
  <c r="H153" i="23"/>
  <c r="G153" i="23"/>
  <c r="F153" i="23"/>
  <c r="E153" i="23"/>
  <c r="D153" i="23"/>
  <c r="C153" i="23"/>
  <c r="I152" i="23"/>
  <c r="I151" i="23"/>
  <c r="H151" i="23"/>
  <c r="G151" i="23"/>
  <c r="F151" i="23"/>
  <c r="E151" i="23"/>
  <c r="D151" i="23"/>
  <c r="C151" i="23"/>
  <c r="I150" i="23"/>
  <c r="H150" i="23"/>
  <c r="G150" i="23"/>
  <c r="F150" i="23"/>
  <c r="E150" i="23"/>
  <c r="D150" i="23"/>
  <c r="C150" i="23"/>
  <c r="I149" i="23"/>
  <c r="H149" i="23"/>
  <c r="G149" i="23"/>
  <c r="F149" i="23"/>
  <c r="E149" i="23"/>
  <c r="D149" i="23"/>
  <c r="C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I145" i="23"/>
  <c r="H145" i="23"/>
  <c r="G145" i="23"/>
  <c r="F145" i="23"/>
  <c r="E145" i="23"/>
  <c r="D145" i="23"/>
  <c r="C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I126" i="23"/>
  <c r="E126" i="23"/>
  <c r="I125" i="23"/>
  <c r="E125" i="23"/>
  <c r="I124" i="23"/>
  <c r="I123" i="23"/>
  <c r="H123" i="23"/>
  <c r="G123" i="23"/>
  <c r="F123" i="23"/>
  <c r="E123" i="23"/>
  <c r="D123" i="23"/>
  <c r="C123" i="23"/>
  <c r="I122" i="23"/>
  <c r="I121" i="23"/>
  <c r="H121" i="23"/>
  <c r="G121" i="23"/>
  <c r="F121" i="23"/>
  <c r="E121" i="23"/>
  <c r="D121" i="23"/>
  <c r="C121" i="23"/>
  <c r="I120" i="23"/>
  <c r="H120" i="23"/>
  <c r="G120" i="23"/>
  <c r="F120" i="23"/>
  <c r="E120" i="23"/>
  <c r="D120" i="23"/>
  <c r="C120" i="23"/>
  <c r="I119" i="23"/>
  <c r="I118" i="23"/>
  <c r="E118" i="23"/>
  <c r="I117" i="23"/>
  <c r="H117" i="23"/>
  <c r="G117" i="23"/>
  <c r="F117" i="23"/>
  <c r="E117" i="23"/>
  <c r="D117" i="23"/>
  <c r="C117" i="23"/>
  <c r="I116" i="23"/>
  <c r="H116" i="23"/>
  <c r="G116" i="23"/>
  <c r="F116" i="23"/>
  <c r="E116" i="23"/>
  <c r="D116" i="23"/>
  <c r="C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I105" i="23"/>
  <c r="E105" i="23"/>
  <c r="I104" i="23"/>
  <c r="H104" i="23"/>
  <c r="G104" i="23"/>
  <c r="F104" i="23"/>
  <c r="E104" i="23"/>
  <c r="D104" i="23"/>
  <c r="C104" i="23"/>
  <c r="I103" i="23"/>
  <c r="H103" i="23"/>
  <c r="G103" i="23"/>
  <c r="F103" i="23"/>
  <c r="E103" i="23"/>
  <c r="D103" i="23"/>
  <c r="C103" i="23"/>
  <c r="I102" i="23"/>
  <c r="E102" i="23"/>
  <c r="I101" i="23"/>
  <c r="E101" i="23"/>
  <c r="I100" i="23"/>
  <c r="E100" i="23"/>
  <c r="I99" i="23"/>
  <c r="H99" i="23"/>
  <c r="G99" i="23"/>
  <c r="F99" i="23"/>
  <c r="E99" i="23"/>
  <c r="D99" i="23"/>
  <c r="C99" i="23"/>
  <c r="I98" i="23"/>
  <c r="H98" i="23"/>
  <c r="G98" i="23"/>
  <c r="F98" i="23"/>
  <c r="E98" i="23"/>
  <c r="D98" i="23"/>
  <c r="C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I79" i="23"/>
  <c r="H79" i="23"/>
  <c r="G79" i="23"/>
  <c r="F79" i="23"/>
  <c r="E79" i="23"/>
  <c r="D79" i="23"/>
  <c r="C79" i="23"/>
  <c r="I78" i="23"/>
  <c r="H78" i="23"/>
  <c r="G78" i="23"/>
  <c r="F78" i="23"/>
  <c r="E78" i="23"/>
  <c r="D78" i="23"/>
  <c r="C78" i="23"/>
  <c r="I77" i="23"/>
  <c r="H77" i="23"/>
  <c r="G77" i="23"/>
  <c r="F77" i="23"/>
  <c r="E77" i="23"/>
  <c r="D77" i="23"/>
  <c r="C77" i="23"/>
  <c r="I76" i="23"/>
  <c r="H76" i="23"/>
  <c r="G76" i="23"/>
  <c r="F76" i="23"/>
  <c r="E76" i="23"/>
  <c r="D76" i="23"/>
  <c r="C76" i="23"/>
  <c r="I75" i="23"/>
  <c r="I74" i="23"/>
  <c r="H74" i="23"/>
  <c r="G74" i="23"/>
  <c r="F74" i="23"/>
  <c r="E74" i="23"/>
  <c r="D74" i="23"/>
  <c r="C74" i="23"/>
  <c r="I73" i="23"/>
  <c r="H73" i="23"/>
  <c r="G73" i="23"/>
  <c r="F73" i="23"/>
  <c r="E73" i="23"/>
  <c r="D73" i="23"/>
  <c r="C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I69" i="23"/>
  <c r="H69" i="23"/>
  <c r="G69" i="23"/>
  <c r="F69" i="23"/>
  <c r="E69" i="23"/>
  <c r="D69" i="23"/>
  <c r="C69" i="23"/>
  <c r="I68" i="23"/>
  <c r="H68" i="23"/>
  <c r="G68" i="23"/>
  <c r="F68" i="23"/>
  <c r="E68" i="23"/>
  <c r="D68" i="23"/>
  <c r="C68" i="23"/>
  <c r="I65" i="23"/>
  <c r="H65" i="23"/>
  <c r="G65" i="23"/>
  <c r="F65" i="23"/>
  <c r="E65" i="23"/>
  <c r="D65" i="23"/>
  <c r="C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I46" i="23"/>
  <c r="H46" i="23"/>
  <c r="G46" i="23"/>
  <c r="F46" i="23"/>
  <c r="E46" i="23"/>
  <c r="D46" i="23"/>
  <c r="C46" i="23"/>
  <c r="I45" i="23"/>
  <c r="H45" i="23"/>
  <c r="G45" i="23"/>
  <c r="F45" i="23"/>
  <c r="E45" i="23"/>
  <c r="D45" i="23"/>
  <c r="C45" i="23"/>
  <c r="J44" i="23"/>
  <c r="I44" i="23"/>
  <c r="H44" i="23"/>
  <c r="G44" i="23"/>
  <c r="F44" i="23"/>
  <c r="E44" i="23"/>
  <c r="D44" i="23"/>
  <c r="C44" i="23"/>
  <c r="J43" i="23"/>
  <c r="I43" i="23"/>
  <c r="H43" i="23"/>
  <c r="G43" i="23"/>
  <c r="F43" i="23"/>
  <c r="E43" i="23"/>
  <c r="D43" i="23"/>
  <c r="C43" i="23"/>
  <c r="I42" i="23"/>
  <c r="L41" i="23"/>
  <c r="J41" i="23"/>
  <c r="I41" i="23"/>
  <c r="H41" i="23"/>
  <c r="G41" i="23"/>
  <c r="F41" i="23"/>
  <c r="E41" i="23"/>
  <c r="D41" i="23"/>
  <c r="C41" i="23"/>
  <c r="I40" i="23"/>
  <c r="H40" i="23"/>
  <c r="G40" i="23"/>
  <c r="F40" i="23"/>
  <c r="E40" i="23"/>
  <c r="D40" i="23"/>
  <c r="C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I32" i="23"/>
  <c r="H32" i="23"/>
  <c r="G32" i="23"/>
  <c r="F32" i="23"/>
  <c r="E32" i="23"/>
  <c r="D32" i="23"/>
  <c r="C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L20" i="23"/>
  <c r="I20" i="23"/>
  <c r="H20" i="23"/>
  <c r="G20" i="23"/>
  <c r="F20" i="23"/>
  <c r="E20" i="23"/>
  <c r="D20" i="23"/>
  <c r="C20" i="23"/>
  <c r="L19" i="23"/>
  <c r="I19" i="23"/>
  <c r="H19" i="23"/>
  <c r="G19" i="23"/>
  <c r="F19" i="23"/>
  <c r="E19" i="23"/>
  <c r="D19" i="23"/>
  <c r="C19" i="23"/>
  <c r="I18" i="23"/>
  <c r="H18" i="23"/>
  <c r="G18" i="23"/>
  <c r="F18" i="23"/>
  <c r="E18" i="23"/>
  <c r="D18" i="23"/>
  <c r="C18" i="23"/>
  <c r="I17" i="23"/>
  <c r="H17" i="23"/>
  <c r="G17" i="23"/>
  <c r="F17" i="23"/>
  <c r="E17" i="23"/>
  <c r="D17" i="23"/>
  <c r="C17" i="23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I14" i="23"/>
  <c r="H14" i="23"/>
  <c r="G14" i="23"/>
  <c r="F14" i="23"/>
  <c r="E14" i="23"/>
  <c r="D14" i="23"/>
  <c r="C14" i="23"/>
  <c r="I13" i="23"/>
  <c r="J11" i="23"/>
  <c r="I11" i="23"/>
  <c r="K10" i="23"/>
  <c r="J10" i="23"/>
  <c r="J9" i="23"/>
  <c r="J8" i="23"/>
  <c r="H3" i="23"/>
  <c r="H2" i="23"/>
</calcChain>
</file>

<file path=xl/sharedStrings.xml><?xml version="1.0" encoding="utf-8"?>
<sst xmlns="http://schemas.openxmlformats.org/spreadsheetml/2006/main" count="1365" uniqueCount="106">
  <si>
    <t>ROMÂNIA</t>
  </si>
  <si>
    <t>proiect</t>
  </si>
  <si>
    <t>JUDETUL SATU MARE</t>
  </si>
  <si>
    <t>CONSILIUL JUDEŢEAN SATU MARE</t>
  </si>
  <si>
    <t>LISTA</t>
  </si>
  <si>
    <t>proiectelor cu finanţare nerambursabilă din fonduri structurale aferente cadrului financiar 2014-2020,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</si>
  <si>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</si>
  <si>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</si>
  <si>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</si>
  <si>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</si>
  <si>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2014-2020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</si>
  <si>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</si>
  <si>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</si>
  <si>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</si>
  <si>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</si>
  <si>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</si>
  <si>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</si>
  <si>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</si>
  <si>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</si>
  <si>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</si>
  <si>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</si>
  <si>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</si>
  <si>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</si>
  <si>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</si>
  <si>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</si>
  <si>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</si>
  <si>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</si>
  <si>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</si>
  <si>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</si>
  <si>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</si>
  <si>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</si>
  <si>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</si>
  <si>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</si>
  <si>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</si>
  <si>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</si>
  <si>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TOTAL CHELTUIELI</t>
  </si>
  <si>
    <t>Titlul II Bunuri și servicii</t>
  </si>
  <si>
    <t>Alte bunuri si servicii pentru întretinere si functionare</t>
  </si>
  <si>
    <t>200130</t>
  </si>
  <si>
    <t>Alte cheltuieli cu bunuri si servicii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</si>
  <si>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</si>
  <si>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</si>
  <si>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</si>
  <si>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</si>
  <si>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</si>
  <si>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58.01</t>
  </si>
  <si>
    <t>din care: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</si>
  <si>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</si>
  <si>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</si>
  <si>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</si>
  <si>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</si>
  <si>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</si>
  <si>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</si>
  <si>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</si>
  <si>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</si>
  <si>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</si>
  <si>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</si>
  <si>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</si>
  <si>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</si>
  <si>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</si>
  <si>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</si>
  <si>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</si>
  <si>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</si>
  <si>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</si>
  <si>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</si>
  <si>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</si>
  <si>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</si>
  <si>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</si>
  <si>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</si>
  <si>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</si>
  <si>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</si>
  <si>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Alte bunuri și servicii pentru întreținere și funcționare</t>
  </si>
  <si>
    <t>„Mitigating the negative effects of hail in Satu Mare county” cod ROHU-102, acronim SILVER</t>
  </si>
  <si>
    <t>Total venituri</t>
  </si>
  <si>
    <t>Sănătate</t>
  </si>
  <si>
    <t>cap.66.02</t>
  </si>
  <si>
    <t>ROHU-457 "ROcHUs - Care for health in Satu Mare and Szabolcs-Szatmár-Bereg counties"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</si>
  <si>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</si>
  <si>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</si>
  <si>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</si>
  <si>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</si>
  <si>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</si>
  <si>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</si>
  <si>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ROHU-456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</si>
  <si>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</si>
  <si>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</si>
  <si>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</si>
  <si>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</si>
  <si>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</si>
  <si>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</si>
  <si>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</si>
  <si>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Locuințe, servicii și dezvoltare publică</t>
  </si>
  <si>
    <t>cap. 70.02</t>
  </si>
  <si>
    <t>Transporturi</t>
  </si>
  <si>
    <t>cap.8402</t>
  </si>
  <si>
    <t>Total cheltuieli cap. 84.02</t>
  </si>
  <si>
    <t>“Modernizarea drumurilor județene DJ 108R din DN 19A Beltiug – Beltiug Băi – Dobra – Hurezu Mare – DJ 108P – DJ 196 Corund – Bogdand – Hodod – limita de județ Sălaj”, POR 2014-2020</t>
  </si>
  <si>
    <t>ramb imprum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</si>
  <si>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</si>
  <si>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</si>
  <si>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”Modernizarea drumului județean DJ 193 Satu Mare – Borlești – Limita de județ Maramureș, km 1+300 – 41+300” (neeligibil 15.276.177,77 lei)</t>
  </si>
  <si>
    <t>PREŞEDINTE,</t>
  </si>
  <si>
    <t>Pataki Csaba</t>
  </si>
  <si>
    <t>Red/Tehn. VE</t>
  </si>
  <si>
    <t>5 ex</t>
  </si>
  <si>
    <t>Anexa nr. 1.6/1.a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</si>
</sst>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>
    <font>
      <sz val="11"/>
      <color theme="1"/>
      <name val="Calibri"/>
      <charset val="238"/>
      <scheme val="minor"/>
    </font>
    <font>
      <sz val="9"/>
      <name val="Arial"/>
      <charset val="134"/>
    </font>
    <font>
      <b/>
      <sz val="10"/>
      <name val="Arial"/>
      <charset val="134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i/>
      <sz val="10"/>
      <color theme="1"/>
      <name val="Arial"/>
      <charset val="134"/>
    </font>
    <font>
      <i/>
      <sz val="10"/>
      <name val="Arial"/>
      <charset val="134"/>
    </font>
    <font>
      <b/>
      <sz val="10"/>
      <color rgb="FFFF0000"/>
      <name val="Arial"/>
      <charset val="134"/>
    </font>
    <font>
      <sz val="10"/>
      <name val="Arial"/>
      <charset val="134"/>
    </font>
    <font>
      <b/>
      <sz val="9"/>
      <name val="Arial"/>
      <charset val="134"/>
    </font>
    <font>
      <b/>
      <sz val="10"/>
      <color theme="0"/>
      <name val="Arial"/>
      <charset val="134"/>
    </font>
    <font>
      <sz val="9"/>
      <color theme="1"/>
      <name val="Arial"/>
      <charset val="134"/>
    </font>
    <font>
      <i/>
      <sz val="9"/>
      <name val="Arial"/>
      <charset val="134"/>
    </font>
    <font>
      <b/>
      <sz val="9"/>
      <color theme="1"/>
      <name val="Arial"/>
      <charset val="134"/>
    </font>
    <font>
      <i/>
      <sz val="9"/>
      <color theme="1"/>
      <name val="Arial"/>
      <charset val="134"/>
    </font>
    <font>
      <sz val="10"/>
      <color rgb="FFFF0000"/>
      <name val="Arial"/>
      <charset val="134"/>
    </font>
    <font>
      <b/>
      <i/>
      <sz val="10"/>
      <name val="Arial"/>
      <charset val="134"/>
    </font>
    <font>
      <b/>
      <sz val="9"/>
      <color rgb="FFFF0000"/>
      <name val="Arial"/>
      <charset val="134"/>
    </font>
    <font>
      <sz val="10"/>
      <name val="Tahoma"/>
      <charset val="134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3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3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4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4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2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4" fontId="8" fillId="7" borderId="17" xfId="0" applyNumberFormat="1" applyFont="1" applyFill="1" applyBorder="1"/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5" fillId="0" borderId="17" xfId="0" applyNumberFormat="1" applyFont="1" applyBorder="1"/>
    <xf numFmtId="4" fontId="15" fillId="0" borderId="18" xfId="0" applyNumberFormat="1" applyFont="1" applyBorder="1"/>
    <xf numFmtId="4" fontId="16" fillId="4" borderId="17" xfId="0" applyNumberFormat="1" applyFont="1" applyFill="1" applyBorder="1" applyAlignment="1">
      <alignment horizontal="right" vertical="top"/>
    </xf>
    <xf numFmtId="4" fontId="16" fillId="4" borderId="18" xfId="0" applyNumberFormat="1" applyFont="1" applyFill="1" applyBorder="1" applyAlignment="1">
      <alignment horizontal="right" vertical="top"/>
    </xf>
    <xf numFmtId="0" fontId="7" fillId="3" borderId="22" xfId="0" applyFont="1" applyFill="1" applyBorder="1" applyAlignment="1">
      <alignment wrapText="1"/>
    </xf>
    <xf numFmtId="0" fontId="17" fillId="3" borderId="23" xfId="0" applyFont="1" applyFill="1" applyBorder="1" applyAlignment="1">
      <alignment horizontal="left"/>
    </xf>
    <xf numFmtId="4" fontId="7" fillId="3" borderId="23" xfId="0" applyNumberFormat="1" applyFont="1" applyFill="1" applyBorder="1"/>
    <xf numFmtId="4" fontId="7" fillId="3" borderId="24" xfId="0" applyNumberFormat="1" applyFont="1" applyFill="1" applyBorder="1"/>
    <xf numFmtId="4" fontId="7" fillId="0" borderId="0" xfId="0" applyNumberFormat="1" applyFont="1"/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952"/>
  <sheetViews>
    <sheetView tabSelected="1" zoomScale="80" zoomScaleNormal="80" workbookViewId="0">
      <selection activeCell="H2" sqref="H2"/>
    </sheetView>
  </sheetViews>
  <sheetFormatPr defaultColWidth="8.85546875" defaultRowHeight="12.75"/>
  <cols>
    <col min="1" max="1" width="77.28515625" style="8" customWidth="1"/>
    <col min="2" max="2" width="12.5703125" style="9" customWidth="1"/>
    <col min="3" max="3" width="9.855468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>
      <c r="A1" s="10" t="s">
        <v>0</v>
      </c>
      <c r="B1" s="11"/>
      <c r="D1" s="12"/>
      <c r="E1" s="13"/>
      <c r="F1" s="13"/>
      <c r="H1" s="14" t="s">
        <v>105</v>
      </c>
      <c r="I1" s="8" t="s">
        <v>1</v>
      </c>
    </row>
    <row r="2" spans="1:11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>
      <c r="B4" s="11"/>
      <c r="D4" s="12"/>
      <c r="E4" s="13"/>
      <c r="F4" s="13"/>
      <c r="G4" s="13"/>
    </row>
    <row r="5" spans="1:11">
      <c r="A5" s="140" t="s">
        <v>4</v>
      </c>
      <c r="B5" s="140"/>
      <c r="C5" s="140"/>
      <c r="D5" s="140"/>
      <c r="E5" s="140"/>
      <c r="F5" s="140"/>
      <c r="G5" s="140"/>
      <c r="H5" s="140"/>
    </row>
    <row r="6" spans="1:11" ht="39" customHeight="1">
      <c r="A6" s="140" t="s">
        <v>5</v>
      </c>
      <c r="B6" s="140"/>
      <c r="C6" s="140"/>
      <c r="D6" s="140"/>
      <c r="E6" s="140"/>
      <c r="F6" s="140"/>
      <c r="G6" s="140"/>
      <c r="H6" s="140"/>
    </row>
    <row r="7" spans="1:11">
      <c r="A7" s="16"/>
      <c r="B7" s="1"/>
      <c r="C7" s="13"/>
      <c r="D7" s="13"/>
      <c r="E7" s="13"/>
      <c r="F7" s="13"/>
      <c r="G7" s="13"/>
      <c r="H7" s="13"/>
    </row>
    <row r="8" spans="1:11">
      <c r="A8" s="16"/>
      <c r="B8" s="1"/>
      <c r="H8" s="8" t="s">
        <v>6</v>
      </c>
      <c r="J8" s="13" t="e">
        <f>I10-I11</f>
        <v>#REF!</v>
      </c>
    </row>
    <row r="9" spans="1:11" ht="28.9" customHeight="1">
      <c r="A9" s="146"/>
      <c r="B9" s="148"/>
      <c r="C9" s="150" t="s">
        <v>7</v>
      </c>
      <c r="D9" s="150" t="s">
        <v>8</v>
      </c>
      <c r="E9" s="150" t="s">
        <v>7</v>
      </c>
      <c r="F9" s="141" t="s">
        <v>9</v>
      </c>
      <c r="G9" s="141"/>
      <c r="H9" s="142"/>
      <c r="J9" s="69" t="e">
        <f>J41+#REF!+#REF!</f>
        <v>#REF!</v>
      </c>
    </row>
    <row r="10" spans="1:11">
      <c r="A10" s="147"/>
      <c r="B10" s="149"/>
      <c r="C10" s="151"/>
      <c r="D10" s="151"/>
      <c r="E10" s="151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ht="1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>
      <c r="A12" s="23"/>
      <c r="B12" s="24"/>
      <c r="C12" s="25"/>
      <c r="D12" s="25"/>
      <c r="E12" s="25"/>
      <c r="F12" s="26"/>
      <c r="G12" s="26"/>
      <c r="H12" s="27"/>
    </row>
    <row r="13" spans="1:11" ht="25.5">
      <c r="A13" s="28" t="s">
        <v>10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>
      <c r="A14" s="33" t="s">
        <v>11</v>
      </c>
      <c r="B14" s="34"/>
      <c r="C14" s="35">
        <f t="shared" ref="C14" si="0">SUM(C15,C16,C17,C18)</f>
        <v>16327.5</v>
      </c>
      <c r="D14" s="35">
        <f t="shared" ref="D14:H14" si="1">SUM(D15,D16,D17,D18)</f>
        <v>0</v>
      </c>
      <c r="E14" s="35">
        <f t="shared" si="1"/>
        <v>16327.5</v>
      </c>
      <c r="F14" s="35">
        <f t="shared" si="1"/>
        <v>4727.1000000000004</v>
      </c>
      <c r="G14" s="35">
        <f t="shared" si="1"/>
        <v>4727.1000000000004</v>
      </c>
      <c r="H14" s="36">
        <f t="shared" si="1"/>
        <v>4727.1000000000004</v>
      </c>
      <c r="I14" s="70">
        <f t="shared" ref="I14:I77" si="2">SUM(E14:H14)</f>
        <v>30508.799999999999</v>
      </c>
    </row>
    <row r="15" spans="1:11">
      <c r="A15" s="37" t="s">
        <v>12</v>
      </c>
      <c r="B15" s="38"/>
      <c r="C15" s="39">
        <f t="shared" ref="C15:D17" si="3">SUM(C100,C183,C235,C284,C364,C443,C492,C540,C589,C668,C747,C796,C844,C893)</f>
        <v>16327.5</v>
      </c>
      <c r="D15" s="39">
        <f t="shared" si="3"/>
        <v>0</v>
      </c>
      <c r="E15" s="39">
        <f>SUM(C15,D15)</f>
        <v>16327.5</v>
      </c>
      <c r="F15" s="39">
        <f t="shared" ref="F15:H17" si="4">SUM(F100,F183,F235,F284,F364,F443,F492,F540,F589,F668,F747,F796,F844,F893)</f>
        <v>4727.1000000000004</v>
      </c>
      <c r="G15" s="39">
        <f t="shared" si="4"/>
        <v>4727.1000000000004</v>
      </c>
      <c r="H15" s="40">
        <f t="shared" si="4"/>
        <v>4727.1000000000004</v>
      </c>
      <c r="I15" s="13">
        <f t="shared" si="2"/>
        <v>30508.799999999999</v>
      </c>
    </row>
    <row r="16" spans="1:11" s="3" customFormat="1" hidden="1">
      <c r="A16" s="37" t="s">
        <v>13</v>
      </c>
      <c r="B16" s="41"/>
      <c r="C16" s="42">
        <f t="shared" si="3"/>
        <v>0</v>
      </c>
      <c r="D16" s="42">
        <f t="shared" si="3"/>
        <v>0</v>
      </c>
      <c r="E16" s="42">
        <f>SUM(C16,D16)</f>
        <v>0</v>
      </c>
      <c r="F16" s="42">
        <f t="shared" si="4"/>
        <v>0</v>
      </c>
      <c r="G16" s="42">
        <f t="shared" si="4"/>
        <v>0</v>
      </c>
      <c r="H16" s="43">
        <f t="shared" si="4"/>
        <v>0</v>
      </c>
      <c r="I16" s="71">
        <f t="shared" si="2"/>
        <v>0</v>
      </c>
    </row>
    <row r="17" spans="1:12" ht="38.25" hidden="1">
      <c r="A17" s="37" t="s">
        <v>14</v>
      </c>
      <c r="B17" s="38">
        <v>420269</v>
      </c>
      <c r="C17" s="39">
        <f t="shared" si="3"/>
        <v>0</v>
      </c>
      <c r="D17" s="39">
        <f t="shared" si="3"/>
        <v>0</v>
      </c>
      <c r="E17" s="39">
        <f>SUM(C17,D17)</f>
        <v>0</v>
      </c>
      <c r="F17" s="39">
        <f t="shared" si="4"/>
        <v>0</v>
      </c>
      <c r="G17" s="39">
        <f t="shared" si="4"/>
        <v>0</v>
      </c>
      <c r="H17" s="40">
        <f t="shared" si="4"/>
        <v>0</v>
      </c>
      <c r="I17" s="13">
        <f t="shared" si="2"/>
        <v>0</v>
      </c>
    </row>
    <row r="18" spans="1:12" ht="25.5" hidden="1">
      <c r="A18" s="44" t="s">
        <v>15</v>
      </c>
      <c r="B18" s="45" t="s">
        <v>16</v>
      </c>
      <c r="C18" s="46">
        <f t="shared" ref="C18" si="5">SUM(C19,C23,C27)</f>
        <v>0</v>
      </c>
      <c r="D18" s="46">
        <f t="shared" ref="D18:H18" si="6">SUM(D19,D23,D27)</f>
        <v>0</v>
      </c>
      <c r="E18" s="46">
        <f t="shared" si="6"/>
        <v>0</v>
      </c>
      <c r="F18" s="46">
        <f t="shared" si="6"/>
        <v>0</v>
      </c>
      <c r="G18" s="46">
        <f t="shared" si="6"/>
        <v>0</v>
      </c>
      <c r="H18" s="47">
        <f t="shared" si="6"/>
        <v>0</v>
      </c>
      <c r="I18" s="13">
        <f t="shared" si="2"/>
        <v>0</v>
      </c>
    </row>
    <row r="19" spans="1:12" hidden="1">
      <c r="A19" s="48" t="s">
        <v>17</v>
      </c>
      <c r="B19" s="49" t="s">
        <v>18</v>
      </c>
      <c r="C19" s="46">
        <f t="shared" ref="C19" si="7">SUM(C20:C22)</f>
        <v>0</v>
      </c>
      <c r="D19" s="46">
        <f t="shared" ref="D19:H19" si="8">SUM(D20:D22)</f>
        <v>0</v>
      </c>
      <c r="E19" s="46">
        <f t="shared" si="8"/>
        <v>0</v>
      </c>
      <c r="F19" s="46">
        <f t="shared" si="8"/>
        <v>0</v>
      </c>
      <c r="G19" s="46">
        <f t="shared" si="8"/>
        <v>0</v>
      </c>
      <c r="H19" s="47">
        <f t="shared" si="8"/>
        <v>0</v>
      </c>
      <c r="I19" s="13">
        <f t="shared" si="2"/>
        <v>0</v>
      </c>
      <c r="L19" s="13">
        <f>E44</f>
        <v>11575.9</v>
      </c>
    </row>
    <row r="20" spans="1:12" hidden="1">
      <c r="A20" s="50" t="s">
        <v>19</v>
      </c>
      <c r="B20" s="51" t="s">
        <v>20</v>
      </c>
      <c r="C20" s="39">
        <f t="shared" ref="C20:D22" si="9">SUM(C105,C188,C240,C289,C369,C448,C497,C545,C594,C673,C752,C801,C849,C898)</f>
        <v>0</v>
      </c>
      <c r="D20" s="39">
        <f t="shared" si="9"/>
        <v>0</v>
      </c>
      <c r="E20" s="39">
        <f>SUM(C20,D20)</f>
        <v>0</v>
      </c>
      <c r="F20" s="39">
        <f t="shared" ref="F20:H22" si="10">SUM(F105,F188,F240,F289,F369,F448,F497,F545,F594,F673,F752,F801,F849,F898)</f>
        <v>0</v>
      </c>
      <c r="G20" s="39">
        <f t="shared" si="10"/>
        <v>0</v>
      </c>
      <c r="H20" s="40">
        <f t="shared" si="10"/>
        <v>0</v>
      </c>
      <c r="I20" s="13">
        <f t="shared" si="2"/>
        <v>0</v>
      </c>
      <c r="L20" s="13">
        <f>L19-'[1]Anexa 1.3 2019 rect iul'!$E$38</f>
        <v>-94163.5</v>
      </c>
    </row>
    <row r="21" spans="1:12" hidden="1">
      <c r="A21" s="50" t="s">
        <v>21</v>
      </c>
      <c r="B21" s="52" t="s">
        <v>22</v>
      </c>
      <c r="C21" s="39">
        <f t="shared" si="9"/>
        <v>0</v>
      </c>
      <c r="D21" s="39">
        <f t="shared" si="9"/>
        <v>0</v>
      </c>
      <c r="E21" s="39">
        <f>SUM(C21,D21)</f>
        <v>0</v>
      </c>
      <c r="F21" s="39">
        <f t="shared" si="10"/>
        <v>0</v>
      </c>
      <c r="G21" s="39">
        <f t="shared" si="10"/>
        <v>0</v>
      </c>
      <c r="H21" s="40">
        <f t="shared" si="10"/>
        <v>0</v>
      </c>
      <c r="I21" s="13">
        <f t="shared" si="2"/>
        <v>0</v>
      </c>
    </row>
    <row r="22" spans="1:12" hidden="1">
      <c r="A22" s="50" t="s">
        <v>23</v>
      </c>
      <c r="B22" s="52" t="s">
        <v>24</v>
      </c>
      <c r="C22" s="39">
        <f t="shared" si="9"/>
        <v>0</v>
      </c>
      <c r="D22" s="39">
        <f t="shared" si="9"/>
        <v>0</v>
      </c>
      <c r="E22" s="39">
        <f>SUM(C22,D22)</f>
        <v>0</v>
      </c>
      <c r="F22" s="39">
        <f t="shared" si="10"/>
        <v>0</v>
      </c>
      <c r="G22" s="39">
        <f t="shared" si="10"/>
        <v>0</v>
      </c>
      <c r="H22" s="40">
        <f t="shared" si="10"/>
        <v>0</v>
      </c>
      <c r="I22" s="13">
        <f t="shared" si="2"/>
        <v>0</v>
      </c>
    </row>
    <row r="23" spans="1:12" hidden="1">
      <c r="A23" s="48" t="s">
        <v>25</v>
      </c>
      <c r="B23" s="53" t="s">
        <v>26</v>
      </c>
      <c r="C23" s="46">
        <f t="shared" ref="C23" si="11">SUM(C24:C26)</f>
        <v>0</v>
      </c>
      <c r="D23" s="46">
        <f t="shared" ref="D23:H23" si="12">SUM(D24:D26)</f>
        <v>0</v>
      </c>
      <c r="E23" s="46">
        <f t="shared" si="12"/>
        <v>0</v>
      </c>
      <c r="F23" s="46">
        <f t="shared" si="12"/>
        <v>0</v>
      </c>
      <c r="G23" s="46">
        <f t="shared" si="12"/>
        <v>0</v>
      </c>
      <c r="H23" s="47">
        <f t="shared" si="12"/>
        <v>0</v>
      </c>
      <c r="I23" s="13">
        <f t="shared" si="2"/>
        <v>0</v>
      </c>
    </row>
    <row r="24" spans="1:12" hidden="1">
      <c r="A24" s="50" t="s">
        <v>19</v>
      </c>
      <c r="B24" s="52" t="s">
        <v>27</v>
      </c>
      <c r="C24" s="39">
        <f t="shared" ref="C24:D26" si="13">SUM(C109,C192,C244,C293,C373,C452,C501,C549,C598,C677,C756,C805,C853,C902)</f>
        <v>0</v>
      </c>
      <c r="D24" s="39">
        <f t="shared" si="13"/>
        <v>0</v>
      </c>
      <c r="E24" s="39">
        <f>SUM(C24,D24)</f>
        <v>0</v>
      </c>
      <c r="F24" s="39">
        <f t="shared" ref="F24:H26" si="14">SUM(F109,F192,F244,F293,F373,F452,F501,F549,F598,F677,F756,F805,F853,F902)</f>
        <v>0</v>
      </c>
      <c r="G24" s="39">
        <f t="shared" si="14"/>
        <v>0</v>
      </c>
      <c r="H24" s="40">
        <f t="shared" si="14"/>
        <v>0</v>
      </c>
      <c r="I24" s="13">
        <f t="shared" si="2"/>
        <v>0</v>
      </c>
    </row>
    <row r="25" spans="1:12" hidden="1">
      <c r="A25" s="50" t="s">
        <v>21</v>
      </c>
      <c r="B25" s="52" t="s">
        <v>28</v>
      </c>
      <c r="C25" s="39">
        <f t="shared" si="13"/>
        <v>0</v>
      </c>
      <c r="D25" s="39">
        <f t="shared" si="13"/>
        <v>0</v>
      </c>
      <c r="E25" s="39">
        <f>SUM(C25,D25)</f>
        <v>0</v>
      </c>
      <c r="F25" s="39">
        <f t="shared" si="14"/>
        <v>0</v>
      </c>
      <c r="G25" s="39">
        <f t="shared" si="14"/>
        <v>0</v>
      </c>
      <c r="H25" s="40">
        <f t="shared" si="14"/>
        <v>0</v>
      </c>
      <c r="I25" s="13">
        <f t="shared" si="2"/>
        <v>0</v>
      </c>
    </row>
    <row r="26" spans="1:12" s="3" customFormat="1" hidden="1">
      <c r="A26" s="50" t="s">
        <v>23</v>
      </c>
      <c r="B26" s="52" t="s">
        <v>29</v>
      </c>
      <c r="C26" s="42">
        <f t="shared" si="13"/>
        <v>0</v>
      </c>
      <c r="D26" s="42">
        <f t="shared" si="13"/>
        <v>0</v>
      </c>
      <c r="E26" s="42">
        <f>SUM(C26,D26)</f>
        <v>0</v>
      </c>
      <c r="F26" s="42">
        <f t="shared" si="14"/>
        <v>0</v>
      </c>
      <c r="G26" s="42">
        <f t="shared" si="14"/>
        <v>0</v>
      </c>
      <c r="H26" s="43">
        <f t="shared" si="14"/>
        <v>0</v>
      </c>
      <c r="I26" s="71">
        <f t="shared" si="2"/>
        <v>0</v>
      </c>
    </row>
    <row r="27" spans="1:12" s="3" customFormat="1" hidden="1">
      <c r="A27" s="48" t="s">
        <v>30</v>
      </c>
      <c r="B27" s="53" t="s">
        <v>31</v>
      </c>
      <c r="C27" s="46">
        <f t="shared" ref="C27:H27" si="15">SUM(C28:C30)</f>
        <v>0</v>
      </c>
      <c r="D27" s="46">
        <f t="shared" si="15"/>
        <v>0</v>
      </c>
      <c r="E27" s="46">
        <f t="shared" si="15"/>
        <v>0</v>
      </c>
      <c r="F27" s="46">
        <f t="shared" si="15"/>
        <v>0</v>
      </c>
      <c r="G27" s="46">
        <f t="shared" si="15"/>
        <v>0</v>
      </c>
      <c r="H27" s="47">
        <f t="shared" si="15"/>
        <v>0</v>
      </c>
      <c r="I27" s="71">
        <f t="shared" si="2"/>
        <v>0</v>
      </c>
    </row>
    <row r="28" spans="1:12" s="3" customFormat="1" hidden="1">
      <c r="A28" s="50" t="s">
        <v>19</v>
      </c>
      <c r="B28" s="52" t="s">
        <v>32</v>
      </c>
      <c r="C28" s="42">
        <f t="shared" ref="C28:D30" si="16">SUM(C113,C196,C248,C297,C377,C456,C505,C553,C602,C681,C760,C809,C857,C906)</f>
        <v>0</v>
      </c>
      <c r="D28" s="42">
        <f t="shared" si="16"/>
        <v>0</v>
      </c>
      <c r="E28" s="42">
        <f>SUM(C28,D28)</f>
        <v>0</v>
      </c>
      <c r="F28" s="42">
        <f t="shared" ref="F28:H30" si="17">SUM(F113,F196,F248,F297,F377,F456,F505,F553,F602,F681,F760,F809,F857,F906)</f>
        <v>0</v>
      </c>
      <c r="G28" s="42">
        <f t="shared" si="17"/>
        <v>0</v>
      </c>
      <c r="H28" s="43">
        <f t="shared" si="17"/>
        <v>0</v>
      </c>
      <c r="I28" s="71">
        <f t="shared" si="2"/>
        <v>0</v>
      </c>
    </row>
    <row r="29" spans="1:12" s="3" customFormat="1" hidden="1">
      <c r="A29" s="50" t="s">
        <v>21</v>
      </c>
      <c r="B29" s="52" t="s">
        <v>33</v>
      </c>
      <c r="C29" s="42">
        <f t="shared" si="16"/>
        <v>0</v>
      </c>
      <c r="D29" s="42">
        <f t="shared" si="16"/>
        <v>0</v>
      </c>
      <c r="E29" s="42">
        <f>SUM(C29,D29)</f>
        <v>0</v>
      </c>
      <c r="F29" s="42">
        <f t="shared" si="17"/>
        <v>0</v>
      </c>
      <c r="G29" s="42">
        <f t="shared" si="17"/>
        <v>0</v>
      </c>
      <c r="H29" s="43">
        <f t="shared" si="17"/>
        <v>0</v>
      </c>
      <c r="I29" s="71">
        <f t="shared" si="2"/>
        <v>0</v>
      </c>
    </row>
    <row r="30" spans="1:12" s="3" customFormat="1" hidden="1">
      <c r="A30" s="50" t="s">
        <v>23</v>
      </c>
      <c r="B30" s="52" t="s">
        <v>34</v>
      </c>
      <c r="C30" s="42">
        <f t="shared" si="16"/>
        <v>0</v>
      </c>
      <c r="D30" s="42">
        <f t="shared" si="16"/>
        <v>0</v>
      </c>
      <c r="E30" s="42">
        <f>SUM(C30,D30)</f>
        <v>0</v>
      </c>
      <c r="F30" s="42">
        <f t="shared" si="17"/>
        <v>0</v>
      </c>
      <c r="G30" s="42">
        <f t="shared" si="17"/>
        <v>0</v>
      </c>
      <c r="H30" s="43">
        <f t="shared" si="17"/>
        <v>0</v>
      </c>
      <c r="I30" s="71">
        <f t="shared" si="2"/>
        <v>0</v>
      </c>
    </row>
    <row r="31" spans="1:12" s="3" customFormat="1" hidden="1">
      <c r="A31" s="54"/>
      <c r="B31" s="55"/>
      <c r="C31" s="42"/>
      <c r="D31" s="42"/>
      <c r="E31" s="42"/>
      <c r="F31" s="42"/>
      <c r="G31" s="42"/>
      <c r="H31" s="43"/>
      <c r="I31" s="71">
        <f t="shared" si="2"/>
        <v>0</v>
      </c>
    </row>
    <row r="32" spans="1:12" s="2" customFormat="1">
      <c r="A32" s="56" t="s">
        <v>35</v>
      </c>
      <c r="B32" s="57"/>
      <c r="C32" s="58">
        <f t="shared" ref="C32" si="18">SUM(C33,C40,C63,C37)</f>
        <v>16327.5</v>
      </c>
      <c r="D32" s="58">
        <f t="shared" ref="D32:H32" si="19">SUM(D33,D40,D63,D37)</f>
        <v>0</v>
      </c>
      <c r="E32" s="58">
        <f t="shared" si="19"/>
        <v>16327.5</v>
      </c>
      <c r="F32" s="58">
        <f t="shared" si="19"/>
        <v>4727.1000000000004</v>
      </c>
      <c r="G32" s="58">
        <f t="shared" si="19"/>
        <v>4727.1000000000004</v>
      </c>
      <c r="H32" s="59">
        <f t="shared" si="19"/>
        <v>4727.1000000000004</v>
      </c>
      <c r="I32" s="70">
        <f t="shared" si="2"/>
        <v>30508.799999999999</v>
      </c>
      <c r="K32" s="70"/>
    </row>
    <row r="33" spans="1:12">
      <c r="A33" s="60" t="s">
        <v>36</v>
      </c>
      <c r="B33" s="61">
        <v>20</v>
      </c>
      <c r="C33" s="46">
        <f t="shared" ref="C33" si="20">SUM(C34:C35)</f>
        <v>588.1</v>
      </c>
      <c r="D33" s="46">
        <f t="shared" ref="D33:H33" si="21">SUM(D34:D35)</f>
        <v>0</v>
      </c>
      <c r="E33" s="46">
        <f t="shared" si="21"/>
        <v>588.1</v>
      </c>
      <c r="F33" s="46">
        <f t="shared" si="21"/>
        <v>588.1</v>
      </c>
      <c r="G33" s="46">
        <f t="shared" si="21"/>
        <v>588.1</v>
      </c>
      <c r="H33" s="47">
        <f t="shared" si="21"/>
        <v>588.1</v>
      </c>
      <c r="I33" s="13">
        <f t="shared" si="2"/>
        <v>2352.4</v>
      </c>
    </row>
    <row r="34" spans="1:12" hidden="1">
      <c r="A34" s="50" t="s">
        <v>37</v>
      </c>
      <c r="B34" s="137" t="s">
        <v>38</v>
      </c>
      <c r="C34" s="39">
        <f t="shared" ref="C34" si="22">SUM(C150)</f>
        <v>0</v>
      </c>
      <c r="D34" s="39">
        <f t="shared" ref="D34:H34" si="23">SUM(D150)</f>
        <v>0</v>
      </c>
      <c r="E34" s="39">
        <f t="shared" si="23"/>
        <v>0</v>
      </c>
      <c r="F34" s="39">
        <f t="shared" si="23"/>
        <v>0</v>
      </c>
      <c r="G34" s="39">
        <f t="shared" si="23"/>
        <v>0</v>
      </c>
      <c r="H34" s="40">
        <f t="shared" si="23"/>
        <v>0</v>
      </c>
      <c r="I34" s="13">
        <f t="shared" si="2"/>
        <v>0</v>
      </c>
    </row>
    <row r="35" spans="1:12">
      <c r="A35" s="50" t="s">
        <v>39</v>
      </c>
      <c r="B35" s="137" t="s">
        <v>38</v>
      </c>
      <c r="C35" s="39">
        <f>SUM(C71,C151,C335,C414,C639,C718)</f>
        <v>588.1</v>
      </c>
      <c r="D35" s="39">
        <f>SUM(D71,D151,D335,D414,D639,D718)</f>
        <v>0</v>
      </c>
      <c r="E35" s="39">
        <f>C35+D35</f>
        <v>588.1</v>
      </c>
      <c r="F35" s="39">
        <f>SUM(F71,F151,F335,F414,F639,F718)</f>
        <v>588.1</v>
      </c>
      <c r="G35" s="39">
        <f>SUM(G71,G151,G335,G414,G639,G718)</f>
        <v>588.1</v>
      </c>
      <c r="H35" s="40">
        <f>SUM(H71,H151,H335,H414,H639,H718)</f>
        <v>588.1</v>
      </c>
      <c r="I35" s="13">
        <f t="shared" si="2"/>
        <v>2352.4</v>
      </c>
    </row>
    <row r="36" spans="1:12" s="3" customFormat="1" hidden="1">
      <c r="A36" s="50"/>
      <c r="B36" s="51"/>
      <c r="C36" s="42"/>
      <c r="D36" s="42"/>
      <c r="E36" s="42"/>
      <c r="F36" s="42"/>
      <c r="G36" s="42"/>
      <c r="H36" s="43"/>
      <c r="I36" s="71">
        <f t="shared" si="2"/>
        <v>0</v>
      </c>
    </row>
    <row r="37" spans="1:12" hidden="1">
      <c r="A37" s="60" t="s">
        <v>40</v>
      </c>
      <c r="B37" s="61">
        <v>55</v>
      </c>
      <c r="C37" s="46">
        <f t="shared" ref="C37:H37" si="24">SUM(C38:C38)</f>
        <v>0</v>
      </c>
      <c r="D37" s="46">
        <f t="shared" si="24"/>
        <v>0</v>
      </c>
      <c r="E37" s="46">
        <f t="shared" si="24"/>
        <v>0</v>
      </c>
      <c r="F37" s="46">
        <f t="shared" si="24"/>
        <v>0</v>
      </c>
      <c r="G37" s="46">
        <f t="shared" si="24"/>
        <v>0</v>
      </c>
      <c r="H37" s="47">
        <f t="shared" si="24"/>
        <v>0</v>
      </c>
      <c r="I37" s="13">
        <f t="shared" si="2"/>
        <v>0</v>
      </c>
    </row>
    <row r="38" spans="1:12" hidden="1">
      <c r="A38" s="50" t="s">
        <v>41</v>
      </c>
      <c r="B38" s="137" t="s">
        <v>42</v>
      </c>
      <c r="C38" s="39">
        <f>C154</f>
        <v>0</v>
      </c>
      <c r="D38" s="39">
        <f>D154</f>
        <v>0</v>
      </c>
      <c r="E38" s="39">
        <f>E154</f>
        <v>0</v>
      </c>
      <c r="F38" s="39"/>
      <c r="G38" s="39"/>
      <c r="H38" s="40"/>
      <c r="I38" s="13">
        <f t="shared" si="2"/>
        <v>0</v>
      </c>
    </row>
    <row r="39" spans="1:12" s="3" customFormat="1" hidden="1">
      <c r="A39" s="50"/>
      <c r="B39" s="51"/>
      <c r="C39" s="42"/>
      <c r="D39" s="42"/>
      <c r="E39" s="42"/>
      <c r="F39" s="42"/>
      <c r="G39" s="42"/>
      <c r="H39" s="43"/>
      <c r="I39" s="71">
        <f t="shared" si="2"/>
        <v>0</v>
      </c>
    </row>
    <row r="40" spans="1:12" ht="25.5">
      <c r="A40" s="60" t="s">
        <v>43</v>
      </c>
      <c r="B40" s="62">
        <v>58</v>
      </c>
      <c r="C40" s="46">
        <f t="shared" ref="C40" si="25">SUM(C41,C48,C55)</f>
        <v>11600.4</v>
      </c>
      <c r="D40" s="46">
        <f t="shared" ref="D40:H40" si="26">SUM(D41,D48,D55)</f>
        <v>0</v>
      </c>
      <c r="E40" s="46">
        <f t="shared" si="26"/>
        <v>11600.4</v>
      </c>
      <c r="F40" s="46">
        <f t="shared" si="26"/>
        <v>0</v>
      </c>
      <c r="G40" s="46">
        <f t="shared" si="26"/>
        <v>0</v>
      </c>
      <c r="H40" s="47">
        <f t="shared" si="26"/>
        <v>0</v>
      </c>
      <c r="I40" s="13">
        <f t="shared" si="2"/>
        <v>11600.4</v>
      </c>
    </row>
    <row r="41" spans="1:12">
      <c r="A41" s="60" t="s">
        <v>44</v>
      </c>
      <c r="B41" s="63" t="s">
        <v>45</v>
      </c>
      <c r="C41" s="46">
        <f t="shared" ref="C41" si="27">SUM(C45,C46,C47)</f>
        <v>11600.4</v>
      </c>
      <c r="D41" s="46">
        <f t="shared" ref="D41:H41" si="28">SUM(D45,D46,D47)</f>
        <v>0</v>
      </c>
      <c r="E41" s="46">
        <f t="shared" si="28"/>
        <v>11600.4</v>
      </c>
      <c r="F41" s="46">
        <f t="shared" si="28"/>
        <v>0</v>
      </c>
      <c r="G41" s="46">
        <f t="shared" si="28"/>
        <v>0</v>
      </c>
      <c r="H41" s="47">
        <f t="shared" si="28"/>
        <v>0</v>
      </c>
      <c r="I41" s="13">
        <f t="shared" si="2"/>
        <v>11600.4</v>
      </c>
      <c r="J41" s="13">
        <f>J43+J44</f>
        <v>11600.4</v>
      </c>
      <c r="K41" s="8">
        <v>9287.7000000000007</v>
      </c>
      <c r="L41" s="13">
        <f>K41-J41</f>
        <v>-2312.6999999999998</v>
      </c>
    </row>
    <row r="42" spans="1:12" s="3" customFormat="1" hidden="1">
      <c r="A42" s="64" t="s">
        <v>46</v>
      </c>
      <c r="B42" s="65"/>
      <c r="C42" s="46"/>
      <c r="D42" s="46"/>
      <c r="E42" s="46"/>
      <c r="F42" s="46"/>
      <c r="G42" s="46"/>
      <c r="H42" s="47"/>
      <c r="I42" s="71">
        <f t="shared" si="2"/>
        <v>0</v>
      </c>
    </row>
    <row r="43" spans="1:12">
      <c r="A43" s="64" t="s">
        <v>47</v>
      </c>
      <c r="B43" s="65"/>
      <c r="C43" s="46">
        <f t="shared" ref="C43" si="29">C45+C46+C47-C44</f>
        <v>24.5</v>
      </c>
      <c r="D43" s="46">
        <f t="shared" ref="D43:H43" si="30">D45+D46+D47-D44</f>
        <v>0</v>
      </c>
      <c r="E43" s="46">
        <f t="shared" si="30"/>
        <v>24.5</v>
      </c>
      <c r="F43" s="46">
        <f t="shared" si="30"/>
        <v>0</v>
      </c>
      <c r="G43" s="46">
        <f t="shared" si="30"/>
        <v>0</v>
      </c>
      <c r="H43" s="47">
        <f t="shared" si="30"/>
        <v>0</v>
      </c>
      <c r="I43" s="13">
        <f t="shared" si="2"/>
        <v>24.5</v>
      </c>
      <c r="J43" s="13">
        <f>E43</f>
        <v>24.5</v>
      </c>
    </row>
    <row r="44" spans="1:12">
      <c r="A44" s="64" t="s">
        <v>48</v>
      </c>
      <c r="B44" s="65"/>
      <c r="C44" s="46">
        <f t="shared" ref="C44" si="31">SUM(C77,C160,C341,C420,C645,C724)</f>
        <v>11575.9</v>
      </c>
      <c r="D44" s="46">
        <f t="shared" ref="D44:H47" si="32">SUM(D77,D160,D341,D420,D645,D724)</f>
        <v>0</v>
      </c>
      <c r="E44" s="46">
        <f>SUM(E77,E160,E341,E420,E645,E724)</f>
        <v>11575.9</v>
      </c>
      <c r="F44" s="46">
        <f t="shared" si="32"/>
        <v>0</v>
      </c>
      <c r="G44" s="46">
        <f t="shared" si="32"/>
        <v>0</v>
      </c>
      <c r="H44" s="47">
        <f t="shared" si="32"/>
        <v>0</v>
      </c>
      <c r="I44" s="13">
        <f t="shared" si="2"/>
        <v>11575.9</v>
      </c>
      <c r="J44" s="13">
        <f>E44</f>
        <v>11575.9</v>
      </c>
    </row>
    <row r="45" spans="1:12" hidden="1">
      <c r="A45" s="37" t="s">
        <v>49</v>
      </c>
      <c r="B45" s="138" t="s">
        <v>50</v>
      </c>
      <c r="C45" s="39">
        <f t="shared" ref="C45" si="33">SUM(C78,C161,C342,C421,C646,C725)</f>
        <v>0</v>
      </c>
      <c r="D45" s="39">
        <f t="shared" si="32"/>
        <v>0</v>
      </c>
      <c r="E45" s="39">
        <f>C45+D45</f>
        <v>0</v>
      </c>
      <c r="F45" s="39">
        <f t="shared" si="32"/>
        <v>0</v>
      </c>
      <c r="G45" s="39">
        <f t="shared" si="32"/>
        <v>0</v>
      </c>
      <c r="H45" s="40">
        <f t="shared" si="32"/>
        <v>0</v>
      </c>
      <c r="I45" s="13">
        <f t="shared" si="2"/>
        <v>0</v>
      </c>
    </row>
    <row r="46" spans="1:12" hidden="1">
      <c r="A46" s="37" t="s">
        <v>51</v>
      </c>
      <c r="B46" s="138" t="s">
        <v>52</v>
      </c>
      <c r="C46" s="39">
        <f t="shared" ref="C46" si="34">SUM(C79,C162,C343,C422,C647,C726)</f>
        <v>0</v>
      </c>
      <c r="D46" s="39">
        <f t="shared" si="32"/>
        <v>0</v>
      </c>
      <c r="E46" s="39">
        <f>C46+D46</f>
        <v>0</v>
      </c>
      <c r="F46" s="39">
        <f t="shared" si="32"/>
        <v>0</v>
      </c>
      <c r="G46" s="39">
        <f t="shared" si="32"/>
        <v>0</v>
      </c>
      <c r="H46" s="40">
        <f t="shared" si="32"/>
        <v>0</v>
      </c>
      <c r="I46" s="13">
        <f t="shared" si="2"/>
        <v>0</v>
      </c>
    </row>
    <row r="47" spans="1:12">
      <c r="A47" s="37" t="s">
        <v>53</v>
      </c>
      <c r="B47" s="139" t="s">
        <v>54</v>
      </c>
      <c r="C47" s="39">
        <f t="shared" ref="C47" si="35">SUM(C80,C163,C344,C423,C648,C727)</f>
        <v>11600.4</v>
      </c>
      <c r="D47" s="39">
        <f t="shared" si="32"/>
        <v>0</v>
      </c>
      <c r="E47" s="39">
        <f>C47+D47</f>
        <v>11600.4</v>
      </c>
      <c r="F47" s="39">
        <f t="shared" si="32"/>
        <v>0</v>
      </c>
      <c r="G47" s="39">
        <f t="shared" si="32"/>
        <v>0</v>
      </c>
      <c r="H47" s="40">
        <f t="shared" si="32"/>
        <v>0</v>
      </c>
      <c r="I47" s="13">
        <f t="shared" si="2"/>
        <v>11600.4</v>
      </c>
    </row>
    <row r="48" spans="1:12" hidden="1">
      <c r="A48" s="60" t="s">
        <v>55</v>
      </c>
      <c r="B48" s="61" t="s">
        <v>56</v>
      </c>
      <c r="C48" s="46">
        <f t="shared" ref="C48" si="36">SUM(C52,C53,C54)</f>
        <v>0</v>
      </c>
      <c r="D48" s="46">
        <f t="shared" ref="D48:H48" si="37">SUM(D52,D53,D54)</f>
        <v>0</v>
      </c>
      <c r="E48" s="46">
        <f t="shared" si="37"/>
        <v>0</v>
      </c>
      <c r="F48" s="46">
        <f t="shared" si="37"/>
        <v>0</v>
      </c>
      <c r="G48" s="46">
        <f t="shared" si="37"/>
        <v>0</v>
      </c>
      <c r="H48" s="47">
        <f t="shared" si="37"/>
        <v>0</v>
      </c>
      <c r="I48" s="13">
        <f t="shared" si="2"/>
        <v>0</v>
      </c>
    </row>
    <row r="49" spans="1:9" s="3" customFormat="1" hidden="1">
      <c r="A49" s="66" t="s">
        <v>46</v>
      </c>
      <c r="B49" s="61"/>
      <c r="C49" s="46"/>
      <c r="D49" s="46"/>
      <c r="E49" s="46"/>
      <c r="F49" s="46"/>
      <c r="G49" s="46"/>
      <c r="H49" s="47"/>
      <c r="I49" s="71">
        <f t="shared" si="2"/>
        <v>0</v>
      </c>
    </row>
    <row r="50" spans="1:9" hidden="1">
      <c r="A50" s="64" t="s">
        <v>47</v>
      </c>
      <c r="B50" s="65"/>
      <c r="C50" s="46">
        <f t="shared" ref="C50" si="38">C52+C53+C54-C51</f>
        <v>0</v>
      </c>
      <c r="D50" s="46">
        <f t="shared" ref="D50:H50" si="39">D52+D53+D54-D51</f>
        <v>0</v>
      </c>
      <c r="E50" s="46">
        <f t="shared" si="39"/>
        <v>0</v>
      </c>
      <c r="F50" s="46">
        <f t="shared" si="39"/>
        <v>0</v>
      </c>
      <c r="G50" s="46">
        <f t="shared" si="39"/>
        <v>0</v>
      </c>
      <c r="H50" s="47">
        <f t="shared" si="39"/>
        <v>0</v>
      </c>
      <c r="I50" s="13">
        <f t="shared" si="2"/>
        <v>0</v>
      </c>
    </row>
    <row r="51" spans="1:9" s="3" customFormat="1" hidden="1">
      <c r="A51" s="64" t="s">
        <v>48</v>
      </c>
      <c r="B51" s="65"/>
      <c r="C51" s="46">
        <f t="shared" ref="C51:H51" si="40">SUM(C84,C167,C348,C427,C652,C731)</f>
        <v>0</v>
      </c>
      <c r="D51" s="46">
        <f t="shared" si="40"/>
        <v>0</v>
      </c>
      <c r="E51" s="46">
        <f t="shared" si="40"/>
        <v>0</v>
      </c>
      <c r="F51" s="46">
        <f t="shared" si="40"/>
        <v>0</v>
      </c>
      <c r="G51" s="46">
        <f t="shared" si="40"/>
        <v>0</v>
      </c>
      <c r="H51" s="47">
        <f t="shared" si="40"/>
        <v>0</v>
      </c>
      <c r="I51" s="71">
        <f t="shared" si="2"/>
        <v>0</v>
      </c>
    </row>
    <row r="52" spans="1:9" hidden="1">
      <c r="A52" s="37" t="s">
        <v>49</v>
      </c>
      <c r="B52" s="139" t="s">
        <v>57</v>
      </c>
      <c r="C52" s="39">
        <f t="shared" ref="C52:D54" si="41">SUM(C85,C168,C349,C428,C653,C732)</f>
        <v>0</v>
      </c>
      <c r="D52" s="39">
        <f t="shared" si="41"/>
        <v>0</v>
      </c>
      <c r="E52" s="39">
        <f>C52+D52</f>
        <v>0</v>
      </c>
      <c r="F52" s="39">
        <f t="shared" ref="F52:H54" si="42">SUM(F85,F168,F349,F428,F653,F732)</f>
        <v>0</v>
      </c>
      <c r="G52" s="39">
        <f t="shared" si="42"/>
        <v>0</v>
      </c>
      <c r="H52" s="40">
        <f t="shared" si="42"/>
        <v>0</v>
      </c>
      <c r="I52" s="13">
        <f t="shared" si="2"/>
        <v>0</v>
      </c>
    </row>
    <row r="53" spans="1:9" hidden="1">
      <c r="A53" s="37" t="s">
        <v>51</v>
      </c>
      <c r="B53" s="139" t="s">
        <v>58</v>
      </c>
      <c r="C53" s="39">
        <f t="shared" si="41"/>
        <v>0</v>
      </c>
      <c r="D53" s="39">
        <f t="shared" si="41"/>
        <v>0</v>
      </c>
      <c r="E53" s="39">
        <f>C53+D53</f>
        <v>0</v>
      </c>
      <c r="F53" s="39">
        <f t="shared" si="42"/>
        <v>0</v>
      </c>
      <c r="G53" s="39">
        <f t="shared" si="42"/>
        <v>0</v>
      </c>
      <c r="H53" s="40">
        <f t="shared" si="42"/>
        <v>0</v>
      </c>
      <c r="I53" s="13">
        <f t="shared" si="2"/>
        <v>0</v>
      </c>
    </row>
    <row r="54" spans="1:9" s="3" customFormat="1" hidden="1">
      <c r="A54" s="37" t="s">
        <v>53</v>
      </c>
      <c r="B54" s="139" t="s">
        <v>59</v>
      </c>
      <c r="C54" s="42">
        <f t="shared" si="41"/>
        <v>0</v>
      </c>
      <c r="D54" s="42">
        <f t="shared" si="41"/>
        <v>0</v>
      </c>
      <c r="E54" s="42">
        <f>C54+D54</f>
        <v>0</v>
      </c>
      <c r="F54" s="42">
        <f t="shared" si="42"/>
        <v>0</v>
      </c>
      <c r="G54" s="42">
        <f t="shared" si="42"/>
        <v>0</v>
      </c>
      <c r="H54" s="43">
        <f t="shared" si="42"/>
        <v>0</v>
      </c>
      <c r="I54" s="71">
        <f t="shared" si="2"/>
        <v>0</v>
      </c>
    </row>
    <row r="55" spans="1:9" hidden="1">
      <c r="A55" s="60" t="s">
        <v>60</v>
      </c>
      <c r="B55" s="67" t="s">
        <v>61</v>
      </c>
      <c r="C55" s="46">
        <f t="shared" ref="C55" si="43">SUM(C59,C60,C61)</f>
        <v>0</v>
      </c>
      <c r="D55" s="46">
        <f t="shared" ref="D55:H55" si="44">SUM(D59,D60,D61)</f>
        <v>0</v>
      </c>
      <c r="E55" s="46">
        <f t="shared" si="44"/>
        <v>0</v>
      </c>
      <c r="F55" s="46">
        <f t="shared" si="44"/>
        <v>0</v>
      </c>
      <c r="G55" s="46">
        <f t="shared" si="44"/>
        <v>0</v>
      </c>
      <c r="H55" s="47">
        <f t="shared" si="44"/>
        <v>0</v>
      </c>
      <c r="I55" s="13">
        <f t="shared" si="2"/>
        <v>0</v>
      </c>
    </row>
    <row r="56" spans="1:9" s="3" customFormat="1" hidden="1">
      <c r="A56" s="66" t="s">
        <v>46</v>
      </c>
      <c r="B56" s="67"/>
      <c r="C56" s="46"/>
      <c r="D56" s="46"/>
      <c r="E56" s="46"/>
      <c r="F56" s="46"/>
      <c r="G56" s="46"/>
      <c r="H56" s="47"/>
      <c r="I56" s="71">
        <f t="shared" si="2"/>
        <v>0</v>
      </c>
    </row>
    <row r="57" spans="1:9" hidden="1">
      <c r="A57" s="64" t="s">
        <v>47</v>
      </c>
      <c r="B57" s="65"/>
      <c r="C57" s="46">
        <f t="shared" ref="C57" si="45">C59+C60+C61-C58</f>
        <v>0</v>
      </c>
      <c r="D57" s="46">
        <f t="shared" ref="D57:H57" si="46">D59+D60+D61-D58</f>
        <v>0</v>
      </c>
      <c r="E57" s="46">
        <f t="shared" si="46"/>
        <v>0</v>
      </c>
      <c r="F57" s="46">
        <f t="shared" si="46"/>
        <v>0</v>
      </c>
      <c r="G57" s="46">
        <f t="shared" si="46"/>
        <v>0</v>
      </c>
      <c r="H57" s="47">
        <f t="shared" si="46"/>
        <v>0</v>
      </c>
      <c r="I57" s="13">
        <f t="shared" si="2"/>
        <v>0</v>
      </c>
    </row>
    <row r="58" spans="1:9" s="3" customFormat="1" hidden="1">
      <c r="A58" s="64" t="s">
        <v>48</v>
      </c>
      <c r="B58" s="65"/>
      <c r="C58" s="46">
        <f t="shared" ref="C58:H58" si="47">SUM(C91,C174,C355,C434,C659,C738)</f>
        <v>0</v>
      </c>
      <c r="D58" s="46">
        <f t="shared" si="47"/>
        <v>0</v>
      </c>
      <c r="E58" s="46">
        <f t="shared" si="47"/>
        <v>0</v>
      </c>
      <c r="F58" s="46">
        <f t="shared" si="47"/>
        <v>0</v>
      </c>
      <c r="G58" s="46">
        <f t="shared" si="47"/>
        <v>0</v>
      </c>
      <c r="H58" s="47">
        <f t="shared" si="47"/>
        <v>0</v>
      </c>
      <c r="I58" s="71">
        <f t="shared" si="2"/>
        <v>0</v>
      </c>
    </row>
    <row r="59" spans="1:9" hidden="1">
      <c r="A59" s="37" t="s">
        <v>49</v>
      </c>
      <c r="B59" s="139" t="s">
        <v>62</v>
      </c>
      <c r="C59" s="39">
        <f t="shared" ref="C59:D61" si="48">SUM(C92,C175,C356,C435,C660,C739)</f>
        <v>0</v>
      </c>
      <c r="D59" s="39">
        <f t="shared" si="48"/>
        <v>0</v>
      </c>
      <c r="E59" s="39">
        <f>C59+D59</f>
        <v>0</v>
      </c>
      <c r="F59" s="39">
        <f t="shared" ref="F59:H61" si="49">SUM(F92,F175,F356,F435,F660,F739)</f>
        <v>0</v>
      </c>
      <c r="G59" s="39">
        <f t="shared" si="49"/>
        <v>0</v>
      </c>
      <c r="H59" s="40">
        <f t="shared" si="49"/>
        <v>0</v>
      </c>
      <c r="I59" s="13">
        <f t="shared" si="2"/>
        <v>0</v>
      </c>
    </row>
    <row r="60" spans="1:9" hidden="1">
      <c r="A60" s="37" t="s">
        <v>51</v>
      </c>
      <c r="B60" s="139" t="s">
        <v>63</v>
      </c>
      <c r="C60" s="39">
        <f t="shared" si="48"/>
        <v>0</v>
      </c>
      <c r="D60" s="39">
        <f t="shared" si="48"/>
        <v>0</v>
      </c>
      <c r="E60" s="39">
        <f>C60+D60</f>
        <v>0</v>
      </c>
      <c r="F60" s="39">
        <f t="shared" si="49"/>
        <v>0</v>
      </c>
      <c r="G60" s="39">
        <f t="shared" si="49"/>
        <v>0</v>
      </c>
      <c r="H60" s="40">
        <f t="shared" si="49"/>
        <v>0</v>
      </c>
      <c r="I60" s="13">
        <f t="shared" si="2"/>
        <v>0</v>
      </c>
    </row>
    <row r="61" spans="1:9" s="3" customFormat="1" hidden="1">
      <c r="A61" s="37" t="s">
        <v>53</v>
      </c>
      <c r="B61" s="139" t="s">
        <v>64</v>
      </c>
      <c r="C61" s="42">
        <f t="shared" si="48"/>
        <v>0</v>
      </c>
      <c r="D61" s="42">
        <f t="shared" si="48"/>
        <v>0</v>
      </c>
      <c r="E61" s="42">
        <f>C61+D61</f>
        <v>0</v>
      </c>
      <c r="F61" s="42">
        <f t="shared" si="49"/>
        <v>0</v>
      </c>
      <c r="G61" s="42">
        <f t="shared" si="49"/>
        <v>0</v>
      </c>
      <c r="H61" s="43">
        <f t="shared" si="49"/>
        <v>0</v>
      </c>
      <c r="I61" s="71">
        <f t="shared" si="2"/>
        <v>0</v>
      </c>
    </row>
    <row r="62" spans="1:9" s="3" customFormat="1" hidden="1">
      <c r="A62" s="68"/>
      <c r="B62" s="55"/>
      <c r="C62" s="42"/>
      <c r="D62" s="42"/>
      <c r="E62" s="42"/>
      <c r="F62" s="42"/>
      <c r="G62" s="42"/>
      <c r="H62" s="43"/>
      <c r="I62" s="71">
        <f t="shared" si="2"/>
        <v>0</v>
      </c>
    </row>
    <row r="63" spans="1:9" s="3" customFormat="1">
      <c r="A63" s="48" t="s">
        <v>65</v>
      </c>
      <c r="B63" s="67" t="s">
        <v>66</v>
      </c>
      <c r="C63" s="46">
        <f>SUM(C96,C179,C360,C439,C664,C743)</f>
        <v>4139</v>
      </c>
      <c r="D63" s="46">
        <f>SUM(D96,D179,D360,D439,D664,D743)</f>
        <v>0</v>
      </c>
      <c r="E63" s="46">
        <f>C63+D63</f>
        <v>4139</v>
      </c>
      <c r="F63" s="46">
        <f>SUM(F96,F179,F360,F439,F664,F743)</f>
        <v>4139</v>
      </c>
      <c r="G63" s="46">
        <f>SUM(G96,G179,G360,G439,G664,G743)</f>
        <v>4139</v>
      </c>
      <c r="H63" s="47">
        <f>SUM(H96,H179,H360,H439,H664,H743)</f>
        <v>4139</v>
      </c>
      <c r="I63" s="71">
        <f t="shared" si="2"/>
        <v>16556</v>
      </c>
    </row>
    <row r="64" spans="1:9" s="3" customFormat="1" hidden="1">
      <c r="A64" s="68"/>
      <c r="B64" s="55"/>
      <c r="C64" s="42"/>
      <c r="D64" s="42"/>
      <c r="E64" s="42"/>
      <c r="F64" s="42"/>
      <c r="G64" s="42"/>
      <c r="H64" s="43"/>
      <c r="I64" s="71">
        <f t="shared" si="2"/>
        <v>0</v>
      </c>
    </row>
    <row r="65" spans="1:9" s="3" customFormat="1" hidden="1">
      <c r="A65" s="48" t="s">
        <v>67</v>
      </c>
      <c r="B65" s="67"/>
      <c r="C65" s="46">
        <f t="shared" ref="C65" si="50">C14-C32</f>
        <v>0</v>
      </c>
      <c r="D65" s="46">
        <f t="shared" ref="D65:H65" si="51">D14-D32</f>
        <v>0</v>
      </c>
      <c r="E65" s="46">
        <f t="shared" si="51"/>
        <v>0</v>
      </c>
      <c r="F65" s="46">
        <f t="shared" si="51"/>
        <v>0</v>
      </c>
      <c r="G65" s="46">
        <f t="shared" si="51"/>
        <v>0</v>
      </c>
      <c r="H65" s="47">
        <f t="shared" si="51"/>
        <v>0</v>
      </c>
      <c r="I65" s="71">
        <f t="shared" si="2"/>
        <v>0</v>
      </c>
    </row>
    <row r="66" spans="1:9" s="3" customFormat="1">
      <c r="A66" s="72"/>
      <c r="B66" s="41"/>
      <c r="C66" s="42"/>
      <c r="D66" s="42"/>
      <c r="E66" s="42"/>
      <c r="F66" s="42"/>
      <c r="G66" s="42"/>
      <c r="H66" s="43"/>
      <c r="I66" s="71"/>
    </row>
    <row r="67" spans="1:9" s="3" customFormat="1">
      <c r="A67" s="54" t="s">
        <v>46</v>
      </c>
      <c r="B67" s="55"/>
      <c r="C67" s="42"/>
      <c r="D67" s="42"/>
      <c r="E67" s="42"/>
      <c r="F67" s="42"/>
      <c r="G67" s="42"/>
      <c r="H67" s="43"/>
      <c r="I67" s="71"/>
    </row>
    <row r="68" spans="1:9" s="4" customFormat="1">
      <c r="A68" s="73" t="s">
        <v>68</v>
      </c>
      <c r="B68" s="74" t="s">
        <v>69</v>
      </c>
      <c r="C68" s="75">
        <f t="shared" ref="C68:H68" si="52">SUM(C98)</f>
        <v>588.1</v>
      </c>
      <c r="D68" s="75">
        <f t="shared" si="52"/>
        <v>0</v>
      </c>
      <c r="E68" s="75">
        <f t="shared" si="52"/>
        <v>588.1</v>
      </c>
      <c r="F68" s="75">
        <f t="shared" si="52"/>
        <v>588.1</v>
      </c>
      <c r="G68" s="75">
        <f t="shared" si="52"/>
        <v>588.1</v>
      </c>
      <c r="H68" s="76">
        <f t="shared" si="52"/>
        <v>588.1</v>
      </c>
      <c r="I68" s="97">
        <f t="shared" si="2"/>
        <v>2352.4</v>
      </c>
    </row>
    <row r="69" spans="1:9" s="3" customFormat="1">
      <c r="A69" s="77" t="s">
        <v>70</v>
      </c>
      <c r="B69" s="78"/>
      <c r="C69" s="79">
        <f t="shared" ref="C69:H69" si="53">SUM(C70,C73,C96)</f>
        <v>588.1</v>
      </c>
      <c r="D69" s="79">
        <f t="shared" si="53"/>
        <v>0</v>
      </c>
      <c r="E69" s="79">
        <f t="shared" si="53"/>
        <v>588.1</v>
      </c>
      <c r="F69" s="79">
        <f t="shared" si="53"/>
        <v>588.1</v>
      </c>
      <c r="G69" s="79">
        <f t="shared" si="53"/>
        <v>588.1</v>
      </c>
      <c r="H69" s="80">
        <f t="shared" si="53"/>
        <v>588.1</v>
      </c>
      <c r="I69" s="71">
        <f t="shared" si="2"/>
        <v>2352.4</v>
      </c>
    </row>
    <row r="70" spans="1:9" s="3" customFormat="1">
      <c r="A70" s="60" t="s">
        <v>36</v>
      </c>
      <c r="B70" s="61">
        <v>20</v>
      </c>
      <c r="C70" s="46">
        <f t="shared" ref="C70:H70" si="54">SUM(C71)</f>
        <v>588.1</v>
      </c>
      <c r="D70" s="46">
        <f t="shared" si="54"/>
        <v>0</v>
      </c>
      <c r="E70" s="46">
        <f t="shared" si="54"/>
        <v>588.1</v>
      </c>
      <c r="F70" s="46">
        <f t="shared" si="54"/>
        <v>588.1</v>
      </c>
      <c r="G70" s="46">
        <f t="shared" si="54"/>
        <v>588.1</v>
      </c>
      <c r="H70" s="47">
        <f t="shared" si="54"/>
        <v>588.1</v>
      </c>
      <c r="I70" s="71">
        <f t="shared" si="2"/>
        <v>2352.4</v>
      </c>
    </row>
    <row r="71" spans="1:9" s="3" customFormat="1">
      <c r="A71" s="50" t="s">
        <v>71</v>
      </c>
      <c r="B71" s="137" t="s">
        <v>38</v>
      </c>
      <c r="C71" s="42">
        <f>C118</f>
        <v>588.1</v>
      </c>
      <c r="D71" s="42">
        <f>D118</f>
        <v>0</v>
      </c>
      <c r="E71" s="42">
        <f>C71+D71</f>
        <v>588.1</v>
      </c>
      <c r="F71" s="42">
        <f>F118</f>
        <v>588.1</v>
      </c>
      <c r="G71" s="42">
        <f>G118</f>
        <v>588.1</v>
      </c>
      <c r="H71" s="43">
        <f>H118</f>
        <v>588.1</v>
      </c>
      <c r="I71" s="71">
        <f t="shared" si="2"/>
        <v>2352.4</v>
      </c>
    </row>
    <row r="72" spans="1:9" s="3" customFormat="1" hidden="1">
      <c r="A72" s="50"/>
      <c r="B72" s="51"/>
      <c r="C72" s="42"/>
      <c r="D72" s="42"/>
      <c r="E72" s="42"/>
      <c r="F72" s="42"/>
      <c r="G72" s="42"/>
      <c r="H72" s="43"/>
      <c r="I72" s="71">
        <f t="shared" si="2"/>
        <v>0</v>
      </c>
    </row>
    <row r="73" spans="1:9" s="3" customFormat="1" ht="25.5" hidden="1">
      <c r="A73" s="60" t="s">
        <v>43</v>
      </c>
      <c r="B73" s="62">
        <v>58</v>
      </c>
      <c r="C73" s="46">
        <f t="shared" ref="C73:H73" si="55">SUM(C74,C81,C88)</f>
        <v>0</v>
      </c>
      <c r="D73" s="46">
        <f t="shared" si="55"/>
        <v>0</v>
      </c>
      <c r="E73" s="46">
        <f t="shared" si="55"/>
        <v>0</v>
      </c>
      <c r="F73" s="46">
        <f t="shared" si="55"/>
        <v>0</v>
      </c>
      <c r="G73" s="46">
        <f t="shared" si="55"/>
        <v>0</v>
      </c>
      <c r="H73" s="47">
        <f t="shared" si="55"/>
        <v>0</v>
      </c>
      <c r="I73" s="71">
        <f t="shared" si="2"/>
        <v>0</v>
      </c>
    </row>
    <row r="74" spans="1:9" s="3" customFormat="1" hidden="1">
      <c r="A74" s="60" t="s">
        <v>44</v>
      </c>
      <c r="B74" s="63" t="s">
        <v>45</v>
      </c>
      <c r="C74" s="46">
        <f t="shared" ref="C74:H74" si="56">SUM(C78,C79,C80)</f>
        <v>0</v>
      </c>
      <c r="D74" s="46">
        <f t="shared" si="56"/>
        <v>0</v>
      </c>
      <c r="E74" s="46">
        <f t="shared" si="56"/>
        <v>0</v>
      </c>
      <c r="F74" s="46">
        <f t="shared" si="56"/>
        <v>0</v>
      </c>
      <c r="G74" s="46">
        <f t="shared" si="56"/>
        <v>0</v>
      </c>
      <c r="H74" s="47">
        <f t="shared" si="56"/>
        <v>0</v>
      </c>
      <c r="I74" s="71">
        <f t="shared" si="2"/>
        <v>0</v>
      </c>
    </row>
    <row r="75" spans="1:9" s="3" customFormat="1" hidden="1">
      <c r="A75" s="64" t="s">
        <v>46</v>
      </c>
      <c r="B75" s="65"/>
      <c r="C75" s="46"/>
      <c r="D75" s="46"/>
      <c r="E75" s="46"/>
      <c r="F75" s="46"/>
      <c r="G75" s="46"/>
      <c r="H75" s="47"/>
      <c r="I75" s="71">
        <f t="shared" si="2"/>
        <v>0</v>
      </c>
    </row>
    <row r="76" spans="1:9" s="3" customFormat="1" hidden="1">
      <c r="A76" s="64" t="s">
        <v>47</v>
      </c>
      <c r="B76" s="65"/>
      <c r="C76" s="46">
        <f t="shared" ref="C76:H76" si="57">C78+C79+C80-C77</f>
        <v>0</v>
      </c>
      <c r="D76" s="46">
        <f t="shared" si="57"/>
        <v>0</v>
      </c>
      <c r="E76" s="46">
        <f t="shared" si="57"/>
        <v>0</v>
      </c>
      <c r="F76" s="46">
        <f t="shared" si="57"/>
        <v>0</v>
      </c>
      <c r="G76" s="46">
        <f t="shared" si="57"/>
        <v>0</v>
      </c>
      <c r="H76" s="47">
        <f t="shared" si="57"/>
        <v>0</v>
      </c>
      <c r="I76" s="71">
        <f t="shared" si="2"/>
        <v>0</v>
      </c>
    </row>
    <row r="77" spans="1:9" s="3" customFormat="1" hidden="1">
      <c r="A77" s="64" t="s">
        <v>48</v>
      </c>
      <c r="B77" s="65"/>
      <c r="C77" s="46">
        <f t="shared" ref="C77:H77" si="58">C124</f>
        <v>0</v>
      </c>
      <c r="D77" s="46">
        <f t="shared" si="58"/>
        <v>0</v>
      </c>
      <c r="E77" s="46">
        <f t="shared" si="58"/>
        <v>0</v>
      </c>
      <c r="F77" s="46">
        <f t="shared" si="58"/>
        <v>0</v>
      </c>
      <c r="G77" s="46">
        <f t="shared" si="58"/>
        <v>0</v>
      </c>
      <c r="H77" s="47">
        <f t="shared" si="58"/>
        <v>0</v>
      </c>
      <c r="I77" s="71">
        <f t="shared" si="2"/>
        <v>0</v>
      </c>
    </row>
    <row r="78" spans="1:9" s="3" customFormat="1" hidden="1">
      <c r="A78" s="37" t="s">
        <v>49</v>
      </c>
      <c r="B78" s="138" t="s">
        <v>50</v>
      </c>
      <c r="C78" s="42">
        <f t="shared" ref="C78:D80" si="59">C125</f>
        <v>0</v>
      </c>
      <c r="D78" s="42">
        <f t="shared" si="59"/>
        <v>0</v>
      </c>
      <c r="E78" s="42">
        <f>C78+D78</f>
        <v>0</v>
      </c>
      <c r="F78" s="42">
        <f t="shared" ref="F78:H80" si="60">F125</f>
        <v>0</v>
      </c>
      <c r="G78" s="42">
        <f t="shared" si="60"/>
        <v>0</v>
      </c>
      <c r="H78" s="43">
        <f t="shared" si="60"/>
        <v>0</v>
      </c>
      <c r="I78" s="71">
        <f t="shared" ref="I78:I141" si="61">SUM(E78:H78)</f>
        <v>0</v>
      </c>
    </row>
    <row r="79" spans="1:9" s="3" customFormat="1" hidden="1">
      <c r="A79" s="37" t="s">
        <v>51</v>
      </c>
      <c r="B79" s="138" t="s">
        <v>52</v>
      </c>
      <c r="C79" s="42">
        <f t="shared" si="59"/>
        <v>0</v>
      </c>
      <c r="D79" s="42">
        <f t="shared" si="59"/>
        <v>0</v>
      </c>
      <c r="E79" s="42">
        <f>C79+D79</f>
        <v>0</v>
      </c>
      <c r="F79" s="42">
        <f t="shared" si="60"/>
        <v>0</v>
      </c>
      <c r="G79" s="42">
        <f t="shared" si="60"/>
        <v>0</v>
      </c>
      <c r="H79" s="43">
        <f t="shared" si="60"/>
        <v>0</v>
      </c>
      <c r="I79" s="71">
        <f t="shared" si="61"/>
        <v>0</v>
      </c>
    </row>
    <row r="80" spans="1:9" s="3" customFormat="1" hidden="1">
      <c r="A80" s="37" t="s">
        <v>53</v>
      </c>
      <c r="B80" s="139" t="s">
        <v>54</v>
      </c>
      <c r="C80" s="42">
        <f t="shared" si="59"/>
        <v>0</v>
      </c>
      <c r="D80" s="42">
        <f t="shared" si="59"/>
        <v>0</v>
      </c>
      <c r="E80" s="42">
        <f>C80+D80</f>
        <v>0</v>
      </c>
      <c r="F80" s="42">
        <f t="shared" si="60"/>
        <v>0</v>
      </c>
      <c r="G80" s="42">
        <f t="shared" si="60"/>
        <v>0</v>
      </c>
      <c r="H80" s="43">
        <f t="shared" si="60"/>
        <v>0</v>
      </c>
      <c r="I80" s="71">
        <f t="shared" si="61"/>
        <v>0</v>
      </c>
    </row>
    <row r="81" spans="1:9" s="3" customFormat="1" hidden="1">
      <c r="A81" s="60" t="s">
        <v>55</v>
      </c>
      <c r="B81" s="61" t="s">
        <v>56</v>
      </c>
      <c r="C81" s="46">
        <f t="shared" ref="C81:H81" si="62">SUM(C85,C86,C87)</f>
        <v>0</v>
      </c>
      <c r="D81" s="46">
        <f t="shared" si="62"/>
        <v>0</v>
      </c>
      <c r="E81" s="46">
        <f t="shared" si="62"/>
        <v>0</v>
      </c>
      <c r="F81" s="46">
        <f t="shared" si="62"/>
        <v>0</v>
      </c>
      <c r="G81" s="46">
        <f t="shared" si="62"/>
        <v>0</v>
      </c>
      <c r="H81" s="47">
        <f t="shared" si="62"/>
        <v>0</v>
      </c>
      <c r="I81" s="71">
        <f t="shared" si="61"/>
        <v>0</v>
      </c>
    </row>
    <row r="82" spans="1:9" s="3" customFormat="1" hidden="1">
      <c r="A82" s="66" t="s">
        <v>46</v>
      </c>
      <c r="B82" s="61"/>
      <c r="C82" s="46"/>
      <c r="D82" s="46"/>
      <c r="E82" s="46"/>
      <c r="F82" s="46"/>
      <c r="G82" s="46"/>
      <c r="H82" s="47"/>
      <c r="I82" s="71">
        <f t="shared" si="61"/>
        <v>0</v>
      </c>
    </row>
    <row r="83" spans="1:9" s="3" customFormat="1" hidden="1">
      <c r="A83" s="64" t="s">
        <v>47</v>
      </c>
      <c r="B83" s="65"/>
      <c r="C83" s="46">
        <f t="shared" ref="C83:H83" si="63">C85+C86+C87-C84</f>
        <v>0</v>
      </c>
      <c r="D83" s="46">
        <f t="shared" si="63"/>
        <v>0</v>
      </c>
      <c r="E83" s="46">
        <f t="shared" si="63"/>
        <v>0</v>
      </c>
      <c r="F83" s="46">
        <f t="shared" si="63"/>
        <v>0</v>
      </c>
      <c r="G83" s="46">
        <f t="shared" si="63"/>
        <v>0</v>
      </c>
      <c r="H83" s="47">
        <f t="shared" si="63"/>
        <v>0</v>
      </c>
      <c r="I83" s="71">
        <f t="shared" si="61"/>
        <v>0</v>
      </c>
    </row>
    <row r="84" spans="1:9" s="3" customFormat="1" hidden="1">
      <c r="A84" s="64" t="s">
        <v>48</v>
      </c>
      <c r="B84" s="65"/>
      <c r="C84" s="46">
        <f t="shared" ref="C84:H84" si="64">C131</f>
        <v>0</v>
      </c>
      <c r="D84" s="46">
        <f t="shared" si="64"/>
        <v>0</v>
      </c>
      <c r="E84" s="46">
        <f t="shared" si="64"/>
        <v>0</v>
      </c>
      <c r="F84" s="46">
        <f t="shared" si="64"/>
        <v>0</v>
      </c>
      <c r="G84" s="46">
        <f t="shared" si="64"/>
        <v>0</v>
      </c>
      <c r="H84" s="47">
        <f t="shared" si="64"/>
        <v>0</v>
      </c>
      <c r="I84" s="71">
        <f t="shared" si="61"/>
        <v>0</v>
      </c>
    </row>
    <row r="85" spans="1:9" s="3" customFormat="1" hidden="1">
      <c r="A85" s="37" t="s">
        <v>49</v>
      </c>
      <c r="B85" s="139" t="s">
        <v>57</v>
      </c>
      <c r="C85" s="42">
        <f t="shared" ref="C85:D87" si="65">C132</f>
        <v>0</v>
      </c>
      <c r="D85" s="42">
        <f t="shared" si="65"/>
        <v>0</v>
      </c>
      <c r="E85" s="42">
        <f>C85+D85</f>
        <v>0</v>
      </c>
      <c r="F85" s="42">
        <f t="shared" ref="F85:H87" si="66">F132</f>
        <v>0</v>
      </c>
      <c r="G85" s="42">
        <f t="shared" si="66"/>
        <v>0</v>
      </c>
      <c r="H85" s="43">
        <f t="shared" si="66"/>
        <v>0</v>
      </c>
      <c r="I85" s="71">
        <f t="shared" si="61"/>
        <v>0</v>
      </c>
    </row>
    <row r="86" spans="1:9" s="3" customFormat="1" hidden="1">
      <c r="A86" s="37" t="s">
        <v>51</v>
      </c>
      <c r="B86" s="139" t="s">
        <v>58</v>
      </c>
      <c r="C86" s="42">
        <f t="shared" si="65"/>
        <v>0</v>
      </c>
      <c r="D86" s="42">
        <f t="shared" si="65"/>
        <v>0</v>
      </c>
      <c r="E86" s="42">
        <f>C86+D86</f>
        <v>0</v>
      </c>
      <c r="F86" s="42">
        <f t="shared" si="66"/>
        <v>0</v>
      </c>
      <c r="G86" s="42">
        <f t="shared" si="66"/>
        <v>0</v>
      </c>
      <c r="H86" s="43">
        <f t="shared" si="66"/>
        <v>0</v>
      </c>
      <c r="I86" s="71">
        <f t="shared" si="61"/>
        <v>0</v>
      </c>
    </row>
    <row r="87" spans="1:9" s="3" customFormat="1" hidden="1">
      <c r="A87" s="37" t="s">
        <v>53</v>
      </c>
      <c r="B87" s="139" t="s">
        <v>59</v>
      </c>
      <c r="C87" s="42">
        <f t="shared" si="65"/>
        <v>0</v>
      </c>
      <c r="D87" s="42">
        <f t="shared" si="65"/>
        <v>0</v>
      </c>
      <c r="E87" s="42">
        <f>C87+D87</f>
        <v>0</v>
      </c>
      <c r="F87" s="42">
        <f t="shared" si="66"/>
        <v>0</v>
      </c>
      <c r="G87" s="42">
        <f t="shared" si="66"/>
        <v>0</v>
      </c>
      <c r="H87" s="43">
        <f t="shared" si="66"/>
        <v>0</v>
      </c>
      <c r="I87" s="71">
        <f t="shared" si="61"/>
        <v>0</v>
      </c>
    </row>
    <row r="88" spans="1:9" s="3" customFormat="1" hidden="1">
      <c r="A88" s="60" t="s">
        <v>60</v>
      </c>
      <c r="B88" s="67" t="s">
        <v>61</v>
      </c>
      <c r="C88" s="46">
        <f t="shared" ref="C88:H88" si="67">SUM(C92,C93,C94)</f>
        <v>0</v>
      </c>
      <c r="D88" s="46">
        <f t="shared" si="67"/>
        <v>0</v>
      </c>
      <c r="E88" s="46">
        <f t="shared" si="67"/>
        <v>0</v>
      </c>
      <c r="F88" s="46">
        <f t="shared" si="67"/>
        <v>0</v>
      </c>
      <c r="G88" s="46">
        <f t="shared" si="67"/>
        <v>0</v>
      </c>
      <c r="H88" s="47">
        <f t="shared" si="67"/>
        <v>0</v>
      </c>
      <c r="I88" s="71">
        <f t="shared" si="61"/>
        <v>0</v>
      </c>
    </row>
    <row r="89" spans="1:9" s="3" customFormat="1" hidden="1">
      <c r="A89" s="66" t="s">
        <v>46</v>
      </c>
      <c r="B89" s="67"/>
      <c r="C89" s="46"/>
      <c r="D89" s="46"/>
      <c r="E89" s="46"/>
      <c r="F89" s="46"/>
      <c r="G89" s="46"/>
      <c r="H89" s="47"/>
      <c r="I89" s="71">
        <f t="shared" si="61"/>
        <v>0</v>
      </c>
    </row>
    <row r="90" spans="1:9" s="3" customFormat="1" hidden="1">
      <c r="A90" s="64" t="s">
        <v>47</v>
      </c>
      <c r="B90" s="65"/>
      <c r="C90" s="46">
        <f t="shared" ref="C90:H90" si="68">C92+C93+C94-C91</f>
        <v>0</v>
      </c>
      <c r="D90" s="46">
        <f t="shared" si="68"/>
        <v>0</v>
      </c>
      <c r="E90" s="46">
        <f t="shared" si="68"/>
        <v>0</v>
      </c>
      <c r="F90" s="46">
        <f t="shared" si="68"/>
        <v>0</v>
      </c>
      <c r="G90" s="46">
        <f t="shared" si="68"/>
        <v>0</v>
      </c>
      <c r="H90" s="47">
        <f t="shared" si="68"/>
        <v>0</v>
      </c>
      <c r="I90" s="71">
        <f t="shared" si="61"/>
        <v>0</v>
      </c>
    </row>
    <row r="91" spans="1:9" s="3" customFormat="1" hidden="1">
      <c r="A91" s="64" t="s">
        <v>48</v>
      </c>
      <c r="B91" s="65"/>
      <c r="C91" s="46">
        <f t="shared" ref="C91:H91" si="69">C138</f>
        <v>0</v>
      </c>
      <c r="D91" s="46">
        <f t="shared" si="69"/>
        <v>0</v>
      </c>
      <c r="E91" s="46">
        <f t="shared" si="69"/>
        <v>0</v>
      </c>
      <c r="F91" s="46">
        <f t="shared" si="69"/>
        <v>0</v>
      </c>
      <c r="G91" s="46">
        <f t="shared" si="69"/>
        <v>0</v>
      </c>
      <c r="H91" s="47">
        <f t="shared" si="69"/>
        <v>0</v>
      </c>
      <c r="I91" s="71">
        <f t="shared" si="61"/>
        <v>0</v>
      </c>
    </row>
    <row r="92" spans="1:9" s="3" customFormat="1" hidden="1">
      <c r="A92" s="37" t="s">
        <v>49</v>
      </c>
      <c r="B92" s="139" t="s">
        <v>62</v>
      </c>
      <c r="C92" s="42">
        <f t="shared" ref="C92:D94" si="70">C139</f>
        <v>0</v>
      </c>
      <c r="D92" s="42">
        <f t="shared" si="70"/>
        <v>0</v>
      </c>
      <c r="E92" s="42">
        <f>C92+D92</f>
        <v>0</v>
      </c>
      <c r="F92" s="42">
        <f t="shared" ref="F92:H94" si="71">F139</f>
        <v>0</v>
      </c>
      <c r="G92" s="42">
        <f t="shared" si="71"/>
        <v>0</v>
      </c>
      <c r="H92" s="43">
        <f t="shared" si="71"/>
        <v>0</v>
      </c>
      <c r="I92" s="71">
        <f t="shared" si="61"/>
        <v>0</v>
      </c>
    </row>
    <row r="93" spans="1:9" s="3" customFormat="1" hidden="1">
      <c r="A93" s="37" t="s">
        <v>51</v>
      </c>
      <c r="B93" s="139" t="s">
        <v>63</v>
      </c>
      <c r="C93" s="42">
        <f t="shared" si="70"/>
        <v>0</v>
      </c>
      <c r="D93" s="42">
        <f t="shared" si="70"/>
        <v>0</v>
      </c>
      <c r="E93" s="42">
        <f>C93+D93</f>
        <v>0</v>
      </c>
      <c r="F93" s="42">
        <f t="shared" si="71"/>
        <v>0</v>
      </c>
      <c r="G93" s="42">
        <f t="shared" si="71"/>
        <v>0</v>
      </c>
      <c r="H93" s="43">
        <f t="shared" si="71"/>
        <v>0</v>
      </c>
      <c r="I93" s="71">
        <f t="shared" si="61"/>
        <v>0</v>
      </c>
    </row>
    <row r="94" spans="1:9" s="3" customFormat="1" hidden="1">
      <c r="A94" s="37" t="s">
        <v>53</v>
      </c>
      <c r="B94" s="139" t="s">
        <v>64</v>
      </c>
      <c r="C94" s="42">
        <f t="shared" si="70"/>
        <v>0</v>
      </c>
      <c r="D94" s="42">
        <f t="shared" si="70"/>
        <v>0</v>
      </c>
      <c r="E94" s="42">
        <f>C94+D94</f>
        <v>0</v>
      </c>
      <c r="F94" s="42">
        <f t="shared" si="71"/>
        <v>0</v>
      </c>
      <c r="G94" s="42">
        <f t="shared" si="71"/>
        <v>0</v>
      </c>
      <c r="H94" s="43">
        <f t="shared" si="71"/>
        <v>0</v>
      </c>
      <c r="I94" s="71">
        <f t="shared" si="61"/>
        <v>0</v>
      </c>
    </row>
    <row r="95" spans="1:9" s="3" customFormat="1" hidden="1">
      <c r="A95" s="68"/>
      <c r="B95" s="55"/>
      <c r="C95" s="42"/>
      <c r="D95" s="42"/>
      <c r="E95" s="42"/>
      <c r="F95" s="42"/>
      <c r="G95" s="42"/>
      <c r="H95" s="43"/>
      <c r="I95" s="71">
        <f t="shared" si="61"/>
        <v>0</v>
      </c>
    </row>
    <row r="96" spans="1:9" s="3" customFormat="1" hidden="1">
      <c r="A96" s="48" t="s">
        <v>65</v>
      </c>
      <c r="B96" s="67" t="s">
        <v>66</v>
      </c>
      <c r="C96" s="46">
        <f>C143</f>
        <v>0</v>
      </c>
      <c r="D96" s="46">
        <f>D143</f>
        <v>0</v>
      </c>
      <c r="E96" s="46">
        <f>C96+D96</f>
        <v>0</v>
      </c>
      <c r="F96" s="46">
        <f>F143</f>
        <v>0</v>
      </c>
      <c r="G96" s="46">
        <f>G143</f>
        <v>0</v>
      </c>
      <c r="H96" s="47">
        <f>H143</f>
        <v>0</v>
      </c>
      <c r="I96" s="71">
        <f t="shared" si="61"/>
        <v>0</v>
      </c>
    </row>
    <row r="97" spans="1:9" s="3" customFormat="1" hidden="1">
      <c r="A97" s="81"/>
      <c r="B97" s="82"/>
      <c r="C97" s="83"/>
      <c r="D97" s="83"/>
      <c r="E97" s="83"/>
      <c r="F97" s="83"/>
      <c r="G97" s="83"/>
      <c r="H97" s="84"/>
      <c r="I97" s="71">
        <f t="shared" si="61"/>
        <v>0</v>
      </c>
    </row>
    <row r="98" spans="1:9" s="4" customFormat="1" ht="25.5">
      <c r="A98" s="85" t="s">
        <v>72</v>
      </c>
      <c r="B98" s="86"/>
      <c r="C98" s="87">
        <f t="shared" ref="C98:H98" si="72">C99</f>
        <v>588.1</v>
      </c>
      <c r="D98" s="87">
        <f t="shared" si="72"/>
        <v>0</v>
      </c>
      <c r="E98" s="87">
        <f t="shared" si="72"/>
        <v>588.1</v>
      </c>
      <c r="F98" s="87">
        <f t="shared" si="72"/>
        <v>588.1</v>
      </c>
      <c r="G98" s="87">
        <f t="shared" si="72"/>
        <v>588.1</v>
      </c>
      <c r="H98" s="88">
        <f t="shared" si="72"/>
        <v>588.1</v>
      </c>
      <c r="I98" s="97">
        <f t="shared" si="61"/>
        <v>2352.4</v>
      </c>
    </row>
    <row r="99" spans="1:9" s="5" customFormat="1">
      <c r="A99" s="89" t="s">
        <v>73</v>
      </c>
      <c r="B99" s="90"/>
      <c r="C99" s="91">
        <f t="shared" ref="C99:H99" si="73">SUM(C100,C101,C102,C103)</f>
        <v>588.1</v>
      </c>
      <c r="D99" s="91">
        <f t="shared" si="73"/>
        <v>0</v>
      </c>
      <c r="E99" s="91">
        <f t="shared" si="73"/>
        <v>588.1</v>
      </c>
      <c r="F99" s="91">
        <f t="shared" si="73"/>
        <v>588.1</v>
      </c>
      <c r="G99" s="91">
        <f t="shared" si="73"/>
        <v>588.1</v>
      </c>
      <c r="H99" s="92">
        <f t="shared" si="73"/>
        <v>588.1</v>
      </c>
      <c r="I99" s="98">
        <f t="shared" si="61"/>
        <v>2352.4</v>
      </c>
    </row>
    <row r="100" spans="1:9" s="3" customFormat="1">
      <c r="A100" s="37" t="s">
        <v>12</v>
      </c>
      <c r="B100" s="38"/>
      <c r="C100" s="42">
        <v>588.1</v>
      </c>
      <c r="D100" s="42"/>
      <c r="E100" s="42">
        <f>SUM(C100,D100)</f>
        <v>588.1</v>
      </c>
      <c r="F100" s="42">
        <v>588.1</v>
      </c>
      <c r="G100" s="42">
        <v>588.1</v>
      </c>
      <c r="H100" s="43">
        <v>588.1</v>
      </c>
      <c r="I100" s="71">
        <f t="shared" si="61"/>
        <v>2352.4</v>
      </c>
    </row>
    <row r="101" spans="1:9" s="3" customFormat="1" hidden="1">
      <c r="A101" s="37" t="s">
        <v>13</v>
      </c>
      <c r="B101" s="41"/>
      <c r="C101" s="42"/>
      <c r="D101" s="42"/>
      <c r="E101" s="42">
        <f>SUM(C101,D101)</f>
        <v>0</v>
      </c>
      <c r="F101" s="42"/>
      <c r="G101" s="42"/>
      <c r="H101" s="43"/>
      <c r="I101" s="71">
        <f t="shared" si="61"/>
        <v>0</v>
      </c>
    </row>
    <row r="102" spans="1:9" s="3" customFormat="1" ht="38.25" hidden="1">
      <c r="A102" s="37" t="s">
        <v>14</v>
      </c>
      <c r="B102" s="38">
        <v>420269</v>
      </c>
      <c r="C102" s="42"/>
      <c r="D102" s="42"/>
      <c r="E102" s="42">
        <f>SUM(C102,D102)</f>
        <v>0</v>
      </c>
      <c r="F102" s="42"/>
      <c r="G102" s="42"/>
      <c r="H102" s="43"/>
      <c r="I102" s="71">
        <f t="shared" si="61"/>
        <v>0</v>
      </c>
    </row>
    <row r="103" spans="1:9" s="3" customFormat="1" ht="25.5" hidden="1">
      <c r="A103" s="44" t="s">
        <v>15</v>
      </c>
      <c r="B103" s="45" t="s">
        <v>16</v>
      </c>
      <c r="C103" s="46">
        <f t="shared" ref="C103:H103" si="74">SUM(C104,C108,C112)</f>
        <v>0</v>
      </c>
      <c r="D103" s="46">
        <f t="shared" si="74"/>
        <v>0</v>
      </c>
      <c r="E103" s="46">
        <f t="shared" si="74"/>
        <v>0</v>
      </c>
      <c r="F103" s="46">
        <f t="shared" si="74"/>
        <v>0</v>
      </c>
      <c r="G103" s="46">
        <f t="shared" si="74"/>
        <v>0</v>
      </c>
      <c r="H103" s="47">
        <f t="shared" si="74"/>
        <v>0</v>
      </c>
      <c r="I103" s="71">
        <f t="shared" si="61"/>
        <v>0</v>
      </c>
    </row>
    <row r="104" spans="1:9" s="3" customFormat="1" hidden="1">
      <c r="A104" s="48" t="s">
        <v>17</v>
      </c>
      <c r="B104" s="49" t="s">
        <v>18</v>
      </c>
      <c r="C104" s="46">
        <f t="shared" ref="C104:H104" si="75">SUM(C105:C107)</f>
        <v>0</v>
      </c>
      <c r="D104" s="46">
        <f t="shared" si="75"/>
        <v>0</v>
      </c>
      <c r="E104" s="46">
        <f t="shared" si="75"/>
        <v>0</v>
      </c>
      <c r="F104" s="46">
        <f t="shared" si="75"/>
        <v>0</v>
      </c>
      <c r="G104" s="46">
        <f t="shared" si="75"/>
        <v>0</v>
      </c>
      <c r="H104" s="47">
        <f t="shared" si="75"/>
        <v>0</v>
      </c>
      <c r="I104" s="71">
        <f t="shared" si="61"/>
        <v>0</v>
      </c>
    </row>
    <row r="105" spans="1:9" s="3" customFormat="1" hidden="1">
      <c r="A105" s="50" t="s">
        <v>19</v>
      </c>
      <c r="B105" s="51" t="s">
        <v>20</v>
      </c>
      <c r="C105" s="42"/>
      <c r="D105" s="42"/>
      <c r="E105" s="42">
        <f>SUM(C105,D105)</f>
        <v>0</v>
      </c>
      <c r="F105" s="42"/>
      <c r="G105" s="42"/>
      <c r="H105" s="43"/>
      <c r="I105" s="71">
        <f t="shared" si="61"/>
        <v>0</v>
      </c>
    </row>
    <row r="106" spans="1:9" s="3" customFormat="1" hidden="1">
      <c r="A106" s="50" t="s">
        <v>21</v>
      </c>
      <c r="B106" s="52" t="s">
        <v>22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61"/>
        <v>0</v>
      </c>
    </row>
    <row r="107" spans="1:9" s="3" customFormat="1" hidden="1">
      <c r="A107" s="50" t="s">
        <v>23</v>
      </c>
      <c r="B107" s="52" t="s">
        <v>24</v>
      </c>
      <c r="C107" s="42"/>
      <c r="D107" s="42"/>
      <c r="E107" s="42">
        <f>SUM(C107,D107)</f>
        <v>0</v>
      </c>
      <c r="F107" s="42"/>
      <c r="G107" s="42"/>
      <c r="H107" s="43"/>
      <c r="I107" s="71">
        <f t="shared" si="61"/>
        <v>0</v>
      </c>
    </row>
    <row r="108" spans="1:9" s="3" customFormat="1" hidden="1">
      <c r="A108" s="48" t="s">
        <v>25</v>
      </c>
      <c r="B108" s="53" t="s">
        <v>26</v>
      </c>
      <c r="C108" s="46">
        <f t="shared" ref="C108:H108" si="76">SUM(C109:C111)</f>
        <v>0</v>
      </c>
      <c r="D108" s="46">
        <f t="shared" si="76"/>
        <v>0</v>
      </c>
      <c r="E108" s="46">
        <f t="shared" si="76"/>
        <v>0</v>
      </c>
      <c r="F108" s="46">
        <f t="shared" si="76"/>
        <v>0</v>
      </c>
      <c r="G108" s="46">
        <f t="shared" si="76"/>
        <v>0</v>
      </c>
      <c r="H108" s="47">
        <f t="shared" si="76"/>
        <v>0</v>
      </c>
      <c r="I108" s="71">
        <f t="shared" si="61"/>
        <v>0</v>
      </c>
    </row>
    <row r="109" spans="1:9" s="3" customFormat="1" hidden="1">
      <c r="A109" s="50" t="s">
        <v>19</v>
      </c>
      <c r="B109" s="52" t="s">
        <v>27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61"/>
        <v>0</v>
      </c>
    </row>
    <row r="110" spans="1:9" s="3" customFormat="1" hidden="1">
      <c r="A110" s="50" t="s">
        <v>21</v>
      </c>
      <c r="B110" s="52" t="s">
        <v>28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61"/>
        <v>0</v>
      </c>
    </row>
    <row r="111" spans="1:9" s="3" customFormat="1" hidden="1">
      <c r="A111" s="50" t="s">
        <v>23</v>
      </c>
      <c r="B111" s="52" t="s">
        <v>29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61"/>
        <v>0</v>
      </c>
    </row>
    <row r="112" spans="1:9" s="3" customFormat="1" hidden="1">
      <c r="A112" s="48" t="s">
        <v>30</v>
      </c>
      <c r="B112" s="53" t="s">
        <v>31</v>
      </c>
      <c r="C112" s="46">
        <f t="shared" ref="C112:H112" si="77">SUM(C113:C115)</f>
        <v>0</v>
      </c>
      <c r="D112" s="46">
        <f t="shared" si="77"/>
        <v>0</v>
      </c>
      <c r="E112" s="46">
        <f t="shared" si="77"/>
        <v>0</v>
      </c>
      <c r="F112" s="46">
        <f t="shared" si="77"/>
        <v>0</v>
      </c>
      <c r="G112" s="46">
        <f t="shared" si="77"/>
        <v>0</v>
      </c>
      <c r="H112" s="47">
        <f t="shared" si="77"/>
        <v>0</v>
      </c>
      <c r="I112" s="71">
        <f t="shared" si="61"/>
        <v>0</v>
      </c>
    </row>
    <row r="113" spans="1:9" s="3" customFormat="1" hidden="1">
      <c r="A113" s="50" t="s">
        <v>19</v>
      </c>
      <c r="B113" s="52" t="s">
        <v>32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61"/>
        <v>0</v>
      </c>
    </row>
    <row r="114" spans="1:9" s="3" customFormat="1" hidden="1">
      <c r="A114" s="50" t="s">
        <v>21</v>
      </c>
      <c r="B114" s="52" t="s">
        <v>33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61"/>
        <v>0</v>
      </c>
    </row>
    <row r="115" spans="1:9" s="3" customFormat="1" hidden="1">
      <c r="A115" s="50" t="s">
        <v>23</v>
      </c>
      <c r="B115" s="52" t="s">
        <v>34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61"/>
        <v>0</v>
      </c>
    </row>
    <row r="116" spans="1:9" s="5" customFormat="1">
      <c r="A116" s="93" t="s">
        <v>70</v>
      </c>
      <c r="B116" s="94"/>
      <c r="C116" s="95">
        <f t="shared" ref="C116:H116" si="78">SUM(C117,C120,C143)</f>
        <v>588.1</v>
      </c>
      <c r="D116" s="95">
        <f t="shared" si="78"/>
        <v>0</v>
      </c>
      <c r="E116" s="95">
        <f t="shared" si="78"/>
        <v>588.1</v>
      </c>
      <c r="F116" s="95">
        <f t="shared" si="78"/>
        <v>588.1</v>
      </c>
      <c r="G116" s="95">
        <f t="shared" si="78"/>
        <v>588.1</v>
      </c>
      <c r="H116" s="96">
        <f t="shared" si="78"/>
        <v>588.1</v>
      </c>
      <c r="I116" s="98">
        <f t="shared" si="61"/>
        <v>2352.4</v>
      </c>
    </row>
    <row r="117" spans="1:9" s="3" customFormat="1">
      <c r="A117" s="60" t="s">
        <v>36</v>
      </c>
      <c r="B117" s="61">
        <v>20</v>
      </c>
      <c r="C117" s="46">
        <f t="shared" ref="C117:H117" si="79">SUM(C118)</f>
        <v>588.1</v>
      </c>
      <c r="D117" s="46">
        <f t="shared" si="79"/>
        <v>0</v>
      </c>
      <c r="E117" s="46">
        <f t="shared" si="79"/>
        <v>588.1</v>
      </c>
      <c r="F117" s="46">
        <f t="shared" si="79"/>
        <v>588.1</v>
      </c>
      <c r="G117" s="46">
        <f t="shared" si="79"/>
        <v>588.1</v>
      </c>
      <c r="H117" s="47">
        <f t="shared" si="79"/>
        <v>588.1</v>
      </c>
      <c r="I117" s="71">
        <f t="shared" si="61"/>
        <v>2352.4</v>
      </c>
    </row>
    <row r="118" spans="1:9" s="3" customFormat="1">
      <c r="A118" s="50" t="s">
        <v>71</v>
      </c>
      <c r="B118" s="137" t="s">
        <v>38</v>
      </c>
      <c r="C118" s="42">
        <v>588.1</v>
      </c>
      <c r="D118" s="42"/>
      <c r="E118" s="42">
        <f>C118+D118</f>
        <v>588.1</v>
      </c>
      <c r="F118" s="42">
        <v>588.1</v>
      </c>
      <c r="G118" s="42">
        <v>588.1</v>
      </c>
      <c r="H118" s="43">
        <v>588.1</v>
      </c>
      <c r="I118" s="71">
        <f t="shared" si="61"/>
        <v>2352.4</v>
      </c>
    </row>
    <row r="119" spans="1:9" s="3" customFormat="1" hidden="1">
      <c r="A119" s="50"/>
      <c r="B119" s="51"/>
      <c r="C119" s="42"/>
      <c r="D119" s="42"/>
      <c r="E119" s="42"/>
      <c r="F119" s="42"/>
      <c r="G119" s="42"/>
      <c r="H119" s="43"/>
      <c r="I119" s="71">
        <f t="shared" si="61"/>
        <v>0</v>
      </c>
    </row>
    <row r="120" spans="1:9" s="3" customFormat="1" ht="25.5" hidden="1">
      <c r="A120" s="60" t="s">
        <v>43</v>
      </c>
      <c r="B120" s="62">
        <v>58</v>
      </c>
      <c r="C120" s="46">
        <f t="shared" ref="C120:H120" si="80">SUM(C121,C128,C135)</f>
        <v>0</v>
      </c>
      <c r="D120" s="46">
        <f t="shared" si="80"/>
        <v>0</v>
      </c>
      <c r="E120" s="46">
        <f t="shared" si="80"/>
        <v>0</v>
      </c>
      <c r="F120" s="46">
        <f t="shared" si="80"/>
        <v>0</v>
      </c>
      <c r="G120" s="46">
        <f t="shared" si="80"/>
        <v>0</v>
      </c>
      <c r="H120" s="47">
        <f t="shared" si="80"/>
        <v>0</v>
      </c>
      <c r="I120" s="71">
        <f t="shared" si="61"/>
        <v>0</v>
      </c>
    </row>
    <row r="121" spans="1:9" s="3" customFormat="1" hidden="1">
      <c r="A121" s="60" t="s">
        <v>44</v>
      </c>
      <c r="B121" s="63" t="s">
        <v>45</v>
      </c>
      <c r="C121" s="46">
        <f t="shared" ref="C121:H121" si="81">SUM(C125,C126,C127)</f>
        <v>0</v>
      </c>
      <c r="D121" s="46">
        <f t="shared" si="81"/>
        <v>0</v>
      </c>
      <c r="E121" s="46">
        <f t="shared" si="81"/>
        <v>0</v>
      </c>
      <c r="F121" s="46">
        <f t="shared" si="81"/>
        <v>0</v>
      </c>
      <c r="G121" s="46">
        <f t="shared" si="81"/>
        <v>0</v>
      </c>
      <c r="H121" s="47">
        <f t="shared" si="81"/>
        <v>0</v>
      </c>
      <c r="I121" s="71">
        <f t="shared" si="61"/>
        <v>0</v>
      </c>
    </row>
    <row r="122" spans="1:9" s="3" customFormat="1" hidden="1">
      <c r="A122" s="64" t="s">
        <v>46</v>
      </c>
      <c r="B122" s="65"/>
      <c r="C122" s="46"/>
      <c r="D122" s="46"/>
      <c r="E122" s="46"/>
      <c r="F122" s="46"/>
      <c r="G122" s="46"/>
      <c r="H122" s="47"/>
      <c r="I122" s="71">
        <f t="shared" si="61"/>
        <v>0</v>
      </c>
    </row>
    <row r="123" spans="1:9" s="3" customFormat="1" hidden="1">
      <c r="A123" s="64" t="s">
        <v>47</v>
      </c>
      <c r="B123" s="65"/>
      <c r="C123" s="46">
        <f t="shared" ref="C123:H123" si="82">C125+C126+C127-C124</f>
        <v>0</v>
      </c>
      <c r="D123" s="46">
        <f t="shared" si="82"/>
        <v>0</v>
      </c>
      <c r="E123" s="46">
        <f t="shared" si="82"/>
        <v>0</v>
      </c>
      <c r="F123" s="46">
        <f t="shared" si="82"/>
        <v>0</v>
      </c>
      <c r="G123" s="46">
        <f t="shared" si="82"/>
        <v>0</v>
      </c>
      <c r="H123" s="47">
        <f t="shared" si="82"/>
        <v>0</v>
      </c>
      <c r="I123" s="71">
        <f t="shared" si="61"/>
        <v>0</v>
      </c>
    </row>
    <row r="124" spans="1:9" s="3" customFormat="1" hidden="1">
      <c r="A124" s="64" t="s">
        <v>48</v>
      </c>
      <c r="B124" s="65"/>
      <c r="C124" s="46"/>
      <c r="D124" s="46"/>
      <c r="E124" s="46"/>
      <c r="F124" s="46"/>
      <c r="G124" s="46"/>
      <c r="H124" s="47"/>
      <c r="I124" s="71">
        <f t="shared" si="61"/>
        <v>0</v>
      </c>
    </row>
    <row r="125" spans="1:9" s="3" customFormat="1" hidden="1">
      <c r="A125" s="37" t="s">
        <v>49</v>
      </c>
      <c r="B125" s="138" t="s">
        <v>50</v>
      </c>
      <c r="C125" s="42"/>
      <c r="D125" s="42"/>
      <c r="E125" s="42">
        <f>C125+D125</f>
        <v>0</v>
      </c>
      <c r="F125" s="42"/>
      <c r="G125" s="42"/>
      <c r="H125" s="43"/>
      <c r="I125" s="71">
        <f t="shared" si="61"/>
        <v>0</v>
      </c>
    </row>
    <row r="126" spans="1:9" s="3" customFormat="1" hidden="1">
      <c r="A126" s="37" t="s">
        <v>51</v>
      </c>
      <c r="B126" s="138" t="s">
        <v>52</v>
      </c>
      <c r="C126" s="42"/>
      <c r="D126" s="42"/>
      <c r="E126" s="42">
        <f>C126+D126</f>
        <v>0</v>
      </c>
      <c r="F126" s="42"/>
      <c r="G126" s="42"/>
      <c r="H126" s="43"/>
      <c r="I126" s="71">
        <f t="shared" si="61"/>
        <v>0</v>
      </c>
    </row>
    <row r="127" spans="1:9" s="3" customFormat="1" hidden="1">
      <c r="A127" s="37" t="s">
        <v>53</v>
      </c>
      <c r="B127" s="139" t="s">
        <v>54</v>
      </c>
      <c r="C127" s="42"/>
      <c r="D127" s="42"/>
      <c r="E127" s="42">
        <f>C127+D127</f>
        <v>0</v>
      </c>
      <c r="F127" s="42"/>
      <c r="G127" s="42"/>
      <c r="H127" s="43"/>
      <c r="I127" s="71">
        <f t="shared" si="61"/>
        <v>0</v>
      </c>
    </row>
    <row r="128" spans="1:9" s="3" customFormat="1" hidden="1">
      <c r="A128" s="60" t="s">
        <v>55</v>
      </c>
      <c r="B128" s="61" t="s">
        <v>56</v>
      </c>
      <c r="C128" s="46">
        <f t="shared" ref="C128:H128" si="83">SUM(C132,C133,C134)</f>
        <v>0</v>
      </c>
      <c r="D128" s="46">
        <f t="shared" si="83"/>
        <v>0</v>
      </c>
      <c r="E128" s="46">
        <f t="shared" si="83"/>
        <v>0</v>
      </c>
      <c r="F128" s="46">
        <f t="shared" si="83"/>
        <v>0</v>
      </c>
      <c r="G128" s="46">
        <f t="shared" si="83"/>
        <v>0</v>
      </c>
      <c r="H128" s="47">
        <f t="shared" si="83"/>
        <v>0</v>
      </c>
      <c r="I128" s="71">
        <f t="shared" si="61"/>
        <v>0</v>
      </c>
    </row>
    <row r="129" spans="1:9" s="3" customFormat="1" hidden="1">
      <c r="A129" s="66" t="s">
        <v>46</v>
      </c>
      <c r="B129" s="61"/>
      <c r="C129" s="46"/>
      <c r="D129" s="46"/>
      <c r="E129" s="46"/>
      <c r="F129" s="46"/>
      <c r="G129" s="46"/>
      <c r="H129" s="47"/>
      <c r="I129" s="71">
        <f t="shared" si="61"/>
        <v>0</v>
      </c>
    </row>
    <row r="130" spans="1:9" s="3" customFormat="1" hidden="1">
      <c r="A130" s="64" t="s">
        <v>47</v>
      </c>
      <c r="B130" s="65"/>
      <c r="C130" s="46">
        <f t="shared" ref="C130:H130" si="84">C132+C133+C134-C131</f>
        <v>0</v>
      </c>
      <c r="D130" s="46">
        <f t="shared" si="84"/>
        <v>0</v>
      </c>
      <c r="E130" s="46">
        <f t="shared" si="84"/>
        <v>0</v>
      </c>
      <c r="F130" s="46">
        <f t="shared" si="84"/>
        <v>0</v>
      </c>
      <c r="G130" s="46">
        <f t="shared" si="84"/>
        <v>0</v>
      </c>
      <c r="H130" s="47">
        <f t="shared" si="84"/>
        <v>0</v>
      </c>
      <c r="I130" s="71">
        <f t="shared" si="61"/>
        <v>0</v>
      </c>
    </row>
    <row r="131" spans="1:9" s="3" customFormat="1" hidden="1">
      <c r="A131" s="64" t="s">
        <v>48</v>
      </c>
      <c r="B131" s="65"/>
      <c r="C131" s="46"/>
      <c r="D131" s="46"/>
      <c r="E131" s="46">
        <f>C131+D131</f>
        <v>0</v>
      </c>
      <c r="F131" s="46"/>
      <c r="G131" s="46"/>
      <c r="H131" s="47"/>
      <c r="I131" s="71">
        <f t="shared" si="61"/>
        <v>0</v>
      </c>
    </row>
    <row r="132" spans="1:9" s="3" customFormat="1" hidden="1">
      <c r="A132" s="37" t="s">
        <v>49</v>
      </c>
      <c r="B132" s="139" t="s">
        <v>57</v>
      </c>
      <c r="C132" s="42"/>
      <c r="D132" s="42"/>
      <c r="E132" s="42">
        <f>C132+D132</f>
        <v>0</v>
      </c>
      <c r="F132" s="42"/>
      <c r="G132" s="42"/>
      <c r="H132" s="43"/>
      <c r="I132" s="71">
        <f t="shared" si="61"/>
        <v>0</v>
      </c>
    </row>
    <row r="133" spans="1:9" s="3" customFormat="1" hidden="1">
      <c r="A133" s="37" t="s">
        <v>51</v>
      </c>
      <c r="B133" s="139" t="s">
        <v>58</v>
      </c>
      <c r="C133" s="42"/>
      <c r="D133" s="42"/>
      <c r="E133" s="42">
        <f>C133+D133</f>
        <v>0</v>
      </c>
      <c r="F133" s="42"/>
      <c r="G133" s="42"/>
      <c r="H133" s="43"/>
      <c r="I133" s="71">
        <f t="shared" si="61"/>
        <v>0</v>
      </c>
    </row>
    <row r="134" spans="1:9" s="3" customFormat="1" hidden="1">
      <c r="A134" s="37" t="s">
        <v>53</v>
      </c>
      <c r="B134" s="139" t="s">
        <v>59</v>
      </c>
      <c r="C134" s="42"/>
      <c r="D134" s="42"/>
      <c r="E134" s="42">
        <f>C134+D134</f>
        <v>0</v>
      </c>
      <c r="F134" s="42"/>
      <c r="G134" s="42"/>
      <c r="H134" s="43"/>
      <c r="I134" s="71">
        <f t="shared" si="61"/>
        <v>0</v>
      </c>
    </row>
    <row r="135" spans="1:9" s="3" customFormat="1" hidden="1">
      <c r="A135" s="60" t="s">
        <v>60</v>
      </c>
      <c r="B135" s="67" t="s">
        <v>61</v>
      </c>
      <c r="C135" s="46">
        <f t="shared" ref="C135:H135" si="85">SUM(C139,C140,C141)</f>
        <v>0</v>
      </c>
      <c r="D135" s="46">
        <f t="shared" si="85"/>
        <v>0</v>
      </c>
      <c r="E135" s="46">
        <f t="shared" si="85"/>
        <v>0</v>
      </c>
      <c r="F135" s="46">
        <f t="shared" si="85"/>
        <v>0</v>
      </c>
      <c r="G135" s="46">
        <f t="shared" si="85"/>
        <v>0</v>
      </c>
      <c r="H135" s="47">
        <f t="shared" si="85"/>
        <v>0</v>
      </c>
      <c r="I135" s="71">
        <f t="shared" si="61"/>
        <v>0</v>
      </c>
    </row>
    <row r="136" spans="1:9" s="3" customFormat="1" hidden="1">
      <c r="A136" s="66" t="s">
        <v>46</v>
      </c>
      <c r="B136" s="67"/>
      <c r="C136" s="46"/>
      <c r="D136" s="46"/>
      <c r="E136" s="46"/>
      <c r="F136" s="46"/>
      <c r="G136" s="46"/>
      <c r="H136" s="47"/>
      <c r="I136" s="71">
        <f t="shared" si="61"/>
        <v>0</v>
      </c>
    </row>
    <row r="137" spans="1:9" s="3" customFormat="1" hidden="1">
      <c r="A137" s="64" t="s">
        <v>47</v>
      </c>
      <c r="B137" s="65"/>
      <c r="C137" s="46">
        <f t="shared" ref="C137:H137" si="86">C139+C140+C141-C138</f>
        <v>0</v>
      </c>
      <c r="D137" s="46">
        <f t="shared" si="86"/>
        <v>0</v>
      </c>
      <c r="E137" s="46">
        <f t="shared" si="86"/>
        <v>0</v>
      </c>
      <c r="F137" s="46">
        <f t="shared" si="86"/>
        <v>0</v>
      </c>
      <c r="G137" s="46">
        <f t="shared" si="86"/>
        <v>0</v>
      </c>
      <c r="H137" s="47">
        <f t="shared" si="86"/>
        <v>0</v>
      </c>
      <c r="I137" s="71">
        <f t="shared" si="61"/>
        <v>0</v>
      </c>
    </row>
    <row r="138" spans="1:9" s="3" customFormat="1" hidden="1">
      <c r="A138" s="64" t="s">
        <v>48</v>
      </c>
      <c r="B138" s="65"/>
      <c r="C138" s="46"/>
      <c r="D138" s="46"/>
      <c r="E138" s="46"/>
      <c r="F138" s="46"/>
      <c r="G138" s="46"/>
      <c r="H138" s="47"/>
      <c r="I138" s="71">
        <f t="shared" si="61"/>
        <v>0</v>
      </c>
    </row>
    <row r="139" spans="1:9" s="3" customFormat="1" hidden="1">
      <c r="A139" s="37" t="s">
        <v>49</v>
      </c>
      <c r="B139" s="139" t="s">
        <v>62</v>
      </c>
      <c r="C139" s="42"/>
      <c r="D139" s="42"/>
      <c r="E139" s="42">
        <f>C139+D139</f>
        <v>0</v>
      </c>
      <c r="F139" s="42"/>
      <c r="G139" s="42"/>
      <c r="H139" s="43"/>
      <c r="I139" s="71">
        <f t="shared" si="61"/>
        <v>0</v>
      </c>
    </row>
    <row r="140" spans="1:9" s="3" customFormat="1" hidden="1">
      <c r="A140" s="37" t="s">
        <v>51</v>
      </c>
      <c r="B140" s="139" t="s">
        <v>63</v>
      </c>
      <c r="C140" s="42"/>
      <c r="D140" s="42"/>
      <c r="E140" s="42">
        <f>C140+D140</f>
        <v>0</v>
      </c>
      <c r="F140" s="42"/>
      <c r="G140" s="42"/>
      <c r="H140" s="43"/>
      <c r="I140" s="71">
        <f t="shared" si="61"/>
        <v>0</v>
      </c>
    </row>
    <row r="141" spans="1:9" s="3" customFormat="1" hidden="1">
      <c r="A141" s="37" t="s">
        <v>53</v>
      </c>
      <c r="B141" s="139" t="s">
        <v>64</v>
      </c>
      <c r="C141" s="42"/>
      <c r="D141" s="42"/>
      <c r="E141" s="42">
        <f>C141+D141</f>
        <v>0</v>
      </c>
      <c r="F141" s="42"/>
      <c r="G141" s="42"/>
      <c r="H141" s="43"/>
      <c r="I141" s="71">
        <f t="shared" si="61"/>
        <v>0</v>
      </c>
    </row>
    <row r="142" spans="1:9" s="3" customFormat="1" hidden="1">
      <c r="A142" s="68"/>
      <c r="B142" s="55"/>
      <c r="C142" s="42"/>
      <c r="D142" s="42"/>
      <c r="E142" s="42"/>
      <c r="F142" s="42"/>
      <c r="G142" s="42"/>
      <c r="H142" s="43"/>
      <c r="I142" s="71">
        <f t="shared" ref="I142:I205" si="87">SUM(E142:H142)</f>
        <v>0</v>
      </c>
    </row>
    <row r="143" spans="1:9" s="3" customFormat="1" hidden="1">
      <c r="A143" s="48" t="s">
        <v>65</v>
      </c>
      <c r="B143" s="67" t="s">
        <v>66</v>
      </c>
      <c r="C143" s="46"/>
      <c r="D143" s="46"/>
      <c r="E143" s="46">
        <f>C143+D143</f>
        <v>0</v>
      </c>
      <c r="F143" s="46"/>
      <c r="G143" s="46"/>
      <c r="H143" s="47"/>
      <c r="I143" s="71">
        <f t="shared" si="87"/>
        <v>0</v>
      </c>
    </row>
    <row r="144" spans="1:9" s="3" customFormat="1" hidden="1">
      <c r="A144" s="68"/>
      <c r="B144" s="55"/>
      <c r="C144" s="42"/>
      <c r="D144" s="42"/>
      <c r="E144" s="42"/>
      <c r="F144" s="42"/>
      <c r="G144" s="42"/>
      <c r="H144" s="43"/>
      <c r="I144" s="71">
        <f t="shared" si="87"/>
        <v>0</v>
      </c>
    </row>
    <row r="145" spans="1:9" s="3" customFormat="1" hidden="1">
      <c r="A145" s="48" t="s">
        <v>67</v>
      </c>
      <c r="B145" s="67"/>
      <c r="C145" s="46">
        <f t="shared" ref="C145:H145" si="88">C98-C116</f>
        <v>0</v>
      </c>
      <c r="D145" s="46">
        <f t="shared" si="88"/>
        <v>0</v>
      </c>
      <c r="E145" s="46">
        <f t="shared" si="88"/>
        <v>0</v>
      </c>
      <c r="F145" s="46">
        <f t="shared" si="88"/>
        <v>0</v>
      </c>
      <c r="G145" s="46">
        <f t="shared" si="88"/>
        <v>0</v>
      </c>
      <c r="H145" s="47">
        <f t="shared" si="88"/>
        <v>0</v>
      </c>
      <c r="I145" s="71">
        <f t="shared" si="87"/>
        <v>0</v>
      </c>
    </row>
    <row r="146" spans="1:9" s="3" customFormat="1" hidden="1">
      <c r="A146" s="54"/>
      <c r="B146" s="55"/>
      <c r="C146" s="42"/>
      <c r="D146" s="42"/>
      <c r="E146" s="42"/>
      <c r="F146" s="42"/>
      <c r="G146" s="42"/>
      <c r="H146" s="43"/>
      <c r="I146" s="71">
        <f t="shared" si="87"/>
        <v>0</v>
      </c>
    </row>
    <row r="147" spans="1:9" s="2" customFormat="1">
      <c r="A147" s="56" t="s">
        <v>74</v>
      </c>
      <c r="B147" s="57" t="s">
        <v>75</v>
      </c>
      <c r="C147" s="58">
        <f t="shared" ref="C147" si="89">SUM(C181,C233,C282)</f>
        <v>2168.3000000000002</v>
      </c>
      <c r="D147" s="58">
        <f t="shared" ref="D147:H147" si="90">SUM(D181,D233,D282)</f>
        <v>0</v>
      </c>
      <c r="E147" s="58">
        <f t="shared" si="90"/>
        <v>2168.3000000000002</v>
      </c>
      <c r="F147" s="58">
        <f t="shared" si="90"/>
        <v>1485.1</v>
      </c>
      <c r="G147" s="58">
        <f t="shared" si="90"/>
        <v>1485.1</v>
      </c>
      <c r="H147" s="59">
        <f t="shared" si="90"/>
        <v>1485.1</v>
      </c>
      <c r="I147" s="70">
        <f t="shared" si="87"/>
        <v>6623.6</v>
      </c>
    </row>
    <row r="148" spans="1:9">
      <c r="A148" s="99" t="s">
        <v>70</v>
      </c>
      <c r="B148" s="100"/>
      <c r="C148" s="101">
        <f t="shared" ref="C148" si="91">SUM(C149,C156,C179,C153)</f>
        <v>2168.3000000000002</v>
      </c>
      <c r="D148" s="101">
        <f t="shared" ref="D148:H148" si="92">SUM(D149,D156,D179,D153)</f>
        <v>0</v>
      </c>
      <c r="E148" s="101">
        <f t="shared" si="92"/>
        <v>2168.3000000000002</v>
      </c>
      <c r="F148" s="101">
        <f t="shared" si="92"/>
        <v>1485.1</v>
      </c>
      <c r="G148" s="101">
        <f t="shared" si="92"/>
        <v>1485.1</v>
      </c>
      <c r="H148" s="102">
        <f t="shared" si="92"/>
        <v>1485.1</v>
      </c>
      <c r="I148" s="13">
        <f t="shared" si="87"/>
        <v>6623.6</v>
      </c>
    </row>
    <row r="149" spans="1:9" hidden="1">
      <c r="A149" s="60" t="s">
        <v>36</v>
      </c>
      <c r="B149" s="61">
        <v>20</v>
      </c>
      <c r="C149" s="46">
        <f t="shared" ref="C149" si="93">SUM(C150:C151)</f>
        <v>0</v>
      </c>
      <c r="D149" s="46">
        <f t="shared" ref="D149:H149" si="94">SUM(D150:D151)</f>
        <v>0</v>
      </c>
      <c r="E149" s="46">
        <f t="shared" si="94"/>
        <v>0</v>
      </c>
      <c r="F149" s="46">
        <f t="shared" si="94"/>
        <v>0</v>
      </c>
      <c r="G149" s="46">
        <f t="shared" si="94"/>
        <v>0</v>
      </c>
      <c r="H149" s="47">
        <f t="shared" si="94"/>
        <v>0</v>
      </c>
      <c r="I149" s="13">
        <f t="shared" si="87"/>
        <v>0</v>
      </c>
    </row>
    <row r="150" spans="1:9" hidden="1">
      <c r="A150" s="50" t="s">
        <v>37</v>
      </c>
      <c r="B150" s="137" t="s">
        <v>38</v>
      </c>
      <c r="C150" s="39">
        <f t="shared" ref="C150" si="95">SUM(C201)</f>
        <v>0</v>
      </c>
      <c r="D150" s="39">
        <f t="shared" ref="D150:H150" si="96">SUM(D201)</f>
        <v>0</v>
      </c>
      <c r="E150" s="39">
        <f t="shared" si="96"/>
        <v>0</v>
      </c>
      <c r="F150" s="39">
        <f t="shared" si="96"/>
        <v>0</v>
      </c>
      <c r="G150" s="39">
        <f t="shared" si="96"/>
        <v>0</v>
      </c>
      <c r="H150" s="40">
        <f t="shared" si="96"/>
        <v>0</v>
      </c>
      <c r="I150" s="13">
        <f t="shared" si="87"/>
        <v>0</v>
      </c>
    </row>
    <row r="151" spans="1:9" hidden="1">
      <c r="A151" s="50" t="s">
        <v>71</v>
      </c>
      <c r="B151" s="137" t="s">
        <v>38</v>
      </c>
      <c r="C151" s="39">
        <f t="shared" ref="C151" si="97">SUM(C202,C253,C302)</f>
        <v>0</v>
      </c>
      <c r="D151" s="39">
        <f t="shared" ref="D151:H151" si="98">SUM(D202,D253,D302)</f>
        <v>0</v>
      </c>
      <c r="E151" s="39">
        <f t="shared" si="98"/>
        <v>0</v>
      </c>
      <c r="F151" s="39">
        <f t="shared" si="98"/>
        <v>0</v>
      </c>
      <c r="G151" s="39">
        <f t="shared" si="98"/>
        <v>0</v>
      </c>
      <c r="H151" s="40">
        <f t="shared" si="98"/>
        <v>0</v>
      </c>
      <c r="I151" s="13">
        <f t="shared" si="87"/>
        <v>0</v>
      </c>
    </row>
    <row r="152" spans="1:9" s="3" customFormat="1" hidden="1">
      <c r="A152" s="50"/>
      <c r="B152" s="51"/>
      <c r="C152" s="42"/>
      <c r="D152" s="42"/>
      <c r="E152" s="42"/>
      <c r="F152" s="42"/>
      <c r="G152" s="42"/>
      <c r="H152" s="43"/>
      <c r="I152" s="71">
        <f t="shared" si="87"/>
        <v>0</v>
      </c>
    </row>
    <row r="153" spans="1:9" hidden="1">
      <c r="A153" s="60" t="s">
        <v>40</v>
      </c>
      <c r="B153" s="61">
        <v>55</v>
      </c>
      <c r="C153" s="46">
        <f t="shared" ref="C153:H153" si="99">SUM(C154:C154)</f>
        <v>0</v>
      </c>
      <c r="D153" s="46">
        <f t="shared" si="99"/>
        <v>0</v>
      </c>
      <c r="E153" s="46">
        <f t="shared" si="99"/>
        <v>0</v>
      </c>
      <c r="F153" s="46">
        <f t="shared" si="99"/>
        <v>0</v>
      </c>
      <c r="G153" s="46">
        <f t="shared" si="99"/>
        <v>0</v>
      </c>
      <c r="H153" s="47">
        <f t="shared" si="99"/>
        <v>0</v>
      </c>
      <c r="I153" s="13">
        <f t="shared" si="87"/>
        <v>0</v>
      </c>
    </row>
    <row r="154" spans="1:9" hidden="1">
      <c r="A154" s="50" t="s">
        <v>41</v>
      </c>
      <c r="B154" s="137" t="s">
        <v>42</v>
      </c>
      <c r="C154" s="39">
        <f>C205</f>
        <v>0</v>
      </c>
      <c r="D154" s="39">
        <f>D205</f>
        <v>0</v>
      </c>
      <c r="E154" s="39">
        <f>E205</f>
        <v>0</v>
      </c>
      <c r="F154" s="39"/>
      <c r="G154" s="39"/>
      <c r="H154" s="40"/>
      <c r="I154" s="13">
        <f t="shared" si="87"/>
        <v>0</v>
      </c>
    </row>
    <row r="155" spans="1:9" s="3" customFormat="1" hidden="1">
      <c r="A155" s="50"/>
      <c r="B155" s="51"/>
      <c r="C155" s="42"/>
      <c r="D155" s="42"/>
      <c r="E155" s="42"/>
      <c r="F155" s="42"/>
      <c r="G155" s="42"/>
      <c r="H155" s="43"/>
      <c r="I155" s="71">
        <f t="shared" si="87"/>
        <v>0</v>
      </c>
    </row>
    <row r="156" spans="1:9" ht="25.5">
      <c r="A156" s="60" t="s">
        <v>43</v>
      </c>
      <c r="B156" s="62">
        <v>58</v>
      </c>
      <c r="C156" s="46">
        <f t="shared" ref="C156" si="100">SUM(C157,C164,C171)</f>
        <v>683.2</v>
      </c>
      <c r="D156" s="46">
        <f t="shared" ref="D156:H156" si="101">SUM(D157,D164,D171)</f>
        <v>0</v>
      </c>
      <c r="E156" s="46">
        <f t="shared" si="101"/>
        <v>683.2</v>
      </c>
      <c r="F156" s="46">
        <f t="shared" si="101"/>
        <v>0</v>
      </c>
      <c r="G156" s="46">
        <f t="shared" si="101"/>
        <v>0</v>
      </c>
      <c r="H156" s="47">
        <f t="shared" si="101"/>
        <v>0</v>
      </c>
      <c r="I156" s="13">
        <f t="shared" si="87"/>
        <v>683.2</v>
      </c>
    </row>
    <row r="157" spans="1:9">
      <c r="A157" s="60" t="s">
        <v>44</v>
      </c>
      <c r="B157" s="63" t="s">
        <v>45</v>
      </c>
      <c r="C157" s="46">
        <f t="shared" ref="C157" si="102">SUM(C161,C162,C163)</f>
        <v>683.2</v>
      </c>
      <c r="D157" s="46">
        <f t="shared" ref="D157:H157" si="103">SUM(D161,D162,D163)</f>
        <v>0</v>
      </c>
      <c r="E157" s="46">
        <f t="shared" si="103"/>
        <v>683.2</v>
      </c>
      <c r="F157" s="46">
        <f t="shared" si="103"/>
        <v>0</v>
      </c>
      <c r="G157" s="46">
        <f t="shared" si="103"/>
        <v>0</v>
      </c>
      <c r="H157" s="47">
        <f t="shared" si="103"/>
        <v>0</v>
      </c>
      <c r="I157" s="13">
        <f t="shared" si="87"/>
        <v>683.2</v>
      </c>
    </row>
    <row r="158" spans="1:9" s="3" customFormat="1" hidden="1">
      <c r="A158" s="64" t="s">
        <v>46</v>
      </c>
      <c r="B158" s="65"/>
      <c r="C158" s="46"/>
      <c r="D158" s="46"/>
      <c r="E158" s="46"/>
      <c r="F158" s="46"/>
      <c r="G158" s="46"/>
      <c r="H158" s="47"/>
      <c r="I158" s="71">
        <f t="shared" si="87"/>
        <v>0</v>
      </c>
    </row>
    <row r="159" spans="1:9">
      <c r="A159" s="64" t="s">
        <v>47</v>
      </c>
      <c r="B159" s="65"/>
      <c r="C159" s="46">
        <f t="shared" ref="C159" si="104">C161+C162+C163-C160</f>
        <v>9.5</v>
      </c>
      <c r="D159" s="46">
        <f t="shared" ref="D159:H159" si="105">D161+D162+D163-D160</f>
        <v>0</v>
      </c>
      <c r="E159" s="46">
        <f t="shared" si="105"/>
        <v>9.5</v>
      </c>
      <c r="F159" s="46">
        <f t="shared" si="105"/>
        <v>0</v>
      </c>
      <c r="G159" s="46">
        <f t="shared" si="105"/>
        <v>0</v>
      </c>
      <c r="H159" s="47">
        <f t="shared" si="105"/>
        <v>0</v>
      </c>
      <c r="I159" s="13">
        <f t="shared" si="87"/>
        <v>9.5</v>
      </c>
    </row>
    <row r="160" spans="1:9">
      <c r="A160" s="64" t="s">
        <v>48</v>
      </c>
      <c r="B160" s="65"/>
      <c r="C160" s="46">
        <f t="shared" ref="C160" si="106">SUM(C211,C259,C308)</f>
        <v>673.7</v>
      </c>
      <c r="D160" s="46">
        <f t="shared" ref="D160:H163" si="107">SUM(D211,D259,D308)</f>
        <v>0</v>
      </c>
      <c r="E160" s="46">
        <f t="shared" si="107"/>
        <v>673.7</v>
      </c>
      <c r="F160" s="46">
        <f t="shared" si="107"/>
        <v>0</v>
      </c>
      <c r="G160" s="46">
        <f t="shared" si="107"/>
        <v>0</v>
      </c>
      <c r="H160" s="47">
        <f t="shared" si="107"/>
        <v>0</v>
      </c>
      <c r="I160" s="13">
        <f t="shared" si="87"/>
        <v>673.7</v>
      </c>
    </row>
    <row r="161" spans="1:9" hidden="1">
      <c r="A161" s="37" t="s">
        <v>49</v>
      </c>
      <c r="B161" s="138" t="s">
        <v>50</v>
      </c>
      <c r="C161" s="39">
        <f t="shared" ref="C161" si="108">SUM(C212,C260,C309)</f>
        <v>0</v>
      </c>
      <c r="D161" s="39">
        <f t="shared" si="107"/>
        <v>0</v>
      </c>
      <c r="E161" s="39">
        <f>C161+D161</f>
        <v>0</v>
      </c>
      <c r="F161" s="39">
        <f t="shared" si="107"/>
        <v>0</v>
      </c>
      <c r="G161" s="39">
        <f t="shared" si="107"/>
        <v>0</v>
      </c>
      <c r="H161" s="40">
        <f t="shared" si="107"/>
        <v>0</v>
      </c>
      <c r="I161" s="13">
        <f t="shared" si="87"/>
        <v>0</v>
      </c>
    </row>
    <row r="162" spans="1:9" hidden="1">
      <c r="A162" s="37" t="s">
        <v>51</v>
      </c>
      <c r="B162" s="138" t="s">
        <v>52</v>
      </c>
      <c r="C162" s="39">
        <f t="shared" ref="C162" si="109">SUM(C213,C261,C310)</f>
        <v>0</v>
      </c>
      <c r="D162" s="39">
        <f t="shared" si="107"/>
        <v>0</v>
      </c>
      <c r="E162" s="39">
        <f>C162+D162</f>
        <v>0</v>
      </c>
      <c r="F162" s="39">
        <f t="shared" si="107"/>
        <v>0</v>
      </c>
      <c r="G162" s="39">
        <f t="shared" si="107"/>
        <v>0</v>
      </c>
      <c r="H162" s="40">
        <f t="shared" si="107"/>
        <v>0</v>
      </c>
      <c r="I162" s="13">
        <f t="shared" si="87"/>
        <v>0</v>
      </c>
    </row>
    <row r="163" spans="1:9">
      <c r="A163" s="37" t="s">
        <v>53</v>
      </c>
      <c r="B163" s="139" t="s">
        <v>54</v>
      </c>
      <c r="C163" s="39">
        <f t="shared" ref="C163" si="110">SUM(C214,C262,C311)</f>
        <v>683.2</v>
      </c>
      <c r="D163" s="39">
        <f t="shared" si="107"/>
        <v>0</v>
      </c>
      <c r="E163" s="39">
        <f>C163+D163</f>
        <v>683.2</v>
      </c>
      <c r="F163" s="39">
        <f t="shared" si="107"/>
        <v>0</v>
      </c>
      <c r="G163" s="39">
        <f t="shared" si="107"/>
        <v>0</v>
      </c>
      <c r="H163" s="40">
        <f t="shared" si="107"/>
        <v>0</v>
      </c>
      <c r="I163" s="13">
        <f t="shared" si="87"/>
        <v>683.2</v>
      </c>
    </row>
    <row r="164" spans="1:9" s="3" customFormat="1" hidden="1">
      <c r="A164" s="60" t="s">
        <v>55</v>
      </c>
      <c r="B164" s="61" t="s">
        <v>56</v>
      </c>
      <c r="C164" s="46">
        <f t="shared" ref="C164:H164" si="111">SUM(C168,C169,C170)</f>
        <v>0</v>
      </c>
      <c r="D164" s="46">
        <f t="shared" si="111"/>
        <v>0</v>
      </c>
      <c r="E164" s="46">
        <f t="shared" si="111"/>
        <v>0</v>
      </c>
      <c r="F164" s="46">
        <f t="shared" si="111"/>
        <v>0</v>
      </c>
      <c r="G164" s="46">
        <f t="shared" si="111"/>
        <v>0</v>
      </c>
      <c r="H164" s="47">
        <f t="shared" si="111"/>
        <v>0</v>
      </c>
      <c r="I164" s="71">
        <f t="shared" si="87"/>
        <v>0</v>
      </c>
    </row>
    <row r="165" spans="1:9" s="3" customFormat="1" hidden="1">
      <c r="A165" s="66" t="s">
        <v>46</v>
      </c>
      <c r="B165" s="61"/>
      <c r="C165" s="46"/>
      <c r="D165" s="46"/>
      <c r="E165" s="46"/>
      <c r="F165" s="46"/>
      <c r="G165" s="46"/>
      <c r="H165" s="47"/>
      <c r="I165" s="71">
        <f t="shared" si="87"/>
        <v>0</v>
      </c>
    </row>
    <row r="166" spans="1:9" s="3" customFormat="1" hidden="1">
      <c r="A166" s="64" t="s">
        <v>47</v>
      </c>
      <c r="B166" s="65"/>
      <c r="C166" s="46">
        <f t="shared" ref="C166:H166" si="112">C168+C169+C170-C167</f>
        <v>0</v>
      </c>
      <c r="D166" s="46">
        <f t="shared" si="112"/>
        <v>0</v>
      </c>
      <c r="E166" s="46">
        <f t="shared" si="112"/>
        <v>0</v>
      </c>
      <c r="F166" s="46">
        <f t="shared" si="112"/>
        <v>0</v>
      </c>
      <c r="G166" s="46">
        <f t="shared" si="112"/>
        <v>0</v>
      </c>
      <c r="H166" s="47">
        <f t="shared" si="112"/>
        <v>0</v>
      </c>
      <c r="I166" s="71">
        <f t="shared" si="87"/>
        <v>0</v>
      </c>
    </row>
    <row r="167" spans="1:9" s="3" customFormat="1" hidden="1">
      <c r="A167" s="64" t="s">
        <v>48</v>
      </c>
      <c r="B167" s="65"/>
      <c r="C167" s="46">
        <f t="shared" ref="C167:H167" si="113">SUM(C218,C266,C315)</f>
        <v>0</v>
      </c>
      <c r="D167" s="46">
        <f t="shared" si="113"/>
        <v>0</v>
      </c>
      <c r="E167" s="46">
        <f t="shared" si="113"/>
        <v>0</v>
      </c>
      <c r="F167" s="46">
        <f t="shared" si="113"/>
        <v>0</v>
      </c>
      <c r="G167" s="46">
        <f t="shared" si="113"/>
        <v>0</v>
      </c>
      <c r="H167" s="47">
        <f t="shared" si="113"/>
        <v>0</v>
      </c>
      <c r="I167" s="71">
        <f t="shared" si="87"/>
        <v>0</v>
      </c>
    </row>
    <row r="168" spans="1:9" s="3" customFormat="1" hidden="1">
      <c r="A168" s="37" t="s">
        <v>49</v>
      </c>
      <c r="B168" s="139" t="s">
        <v>57</v>
      </c>
      <c r="C168" s="42">
        <f t="shared" ref="C168:D170" si="114">SUM(C219,C267,C316)</f>
        <v>0</v>
      </c>
      <c r="D168" s="42">
        <f t="shared" si="114"/>
        <v>0</v>
      </c>
      <c r="E168" s="42">
        <f>C168+D168</f>
        <v>0</v>
      </c>
      <c r="F168" s="42">
        <f t="shared" ref="F168:H170" si="115">SUM(F219,F267,F316)</f>
        <v>0</v>
      </c>
      <c r="G168" s="42">
        <f t="shared" si="115"/>
        <v>0</v>
      </c>
      <c r="H168" s="43">
        <f t="shared" si="115"/>
        <v>0</v>
      </c>
      <c r="I168" s="71">
        <f t="shared" si="87"/>
        <v>0</v>
      </c>
    </row>
    <row r="169" spans="1:9" s="3" customFormat="1" hidden="1">
      <c r="A169" s="37" t="s">
        <v>51</v>
      </c>
      <c r="B169" s="139" t="s">
        <v>58</v>
      </c>
      <c r="C169" s="42">
        <f t="shared" si="114"/>
        <v>0</v>
      </c>
      <c r="D169" s="42">
        <f t="shared" si="114"/>
        <v>0</v>
      </c>
      <c r="E169" s="42">
        <f>C169+D169</f>
        <v>0</v>
      </c>
      <c r="F169" s="42">
        <f t="shared" si="115"/>
        <v>0</v>
      </c>
      <c r="G169" s="42">
        <f t="shared" si="115"/>
        <v>0</v>
      </c>
      <c r="H169" s="43">
        <f t="shared" si="115"/>
        <v>0</v>
      </c>
      <c r="I169" s="71">
        <f t="shared" si="87"/>
        <v>0</v>
      </c>
    </row>
    <row r="170" spans="1:9" s="3" customFormat="1" hidden="1">
      <c r="A170" s="37" t="s">
        <v>53</v>
      </c>
      <c r="B170" s="139" t="s">
        <v>59</v>
      </c>
      <c r="C170" s="42">
        <f t="shared" si="114"/>
        <v>0</v>
      </c>
      <c r="D170" s="42">
        <f t="shared" si="114"/>
        <v>0</v>
      </c>
      <c r="E170" s="42">
        <f>C170+D170</f>
        <v>0</v>
      </c>
      <c r="F170" s="42">
        <f t="shared" si="115"/>
        <v>0</v>
      </c>
      <c r="G170" s="42">
        <f t="shared" si="115"/>
        <v>0</v>
      </c>
      <c r="H170" s="43">
        <f t="shared" si="115"/>
        <v>0</v>
      </c>
      <c r="I170" s="71">
        <f t="shared" si="87"/>
        <v>0</v>
      </c>
    </row>
    <row r="171" spans="1:9" s="3" customFormat="1" hidden="1">
      <c r="A171" s="60" t="s">
        <v>60</v>
      </c>
      <c r="B171" s="67" t="s">
        <v>61</v>
      </c>
      <c r="C171" s="46">
        <f t="shared" ref="C171:H171" si="116">SUM(C175,C176,C177)</f>
        <v>0</v>
      </c>
      <c r="D171" s="46">
        <f t="shared" si="116"/>
        <v>0</v>
      </c>
      <c r="E171" s="46">
        <f t="shared" si="116"/>
        <v>0</v>
      </c>
      <c r="F171" s="46">
        <f t="shared" si="116"/>
        <v>0</v>
      </c>
      <c r="G171" s="46">
        <f t="shared" si="116"/>
        <v>0</v>
      </c>
      <c r="H171" s="47">
        <f t="shared" si="116"/>
        <v>0</v>
      </c>
      <c r="I171" s="71">
        <f t="shared" si="87"/>
        <v>0</v>
      </c>
    </row>
    <row r="172" spans="1:9" s="3" customFormat="1" hidden="1">
      <c r="A172" s="66" t="s">
        <v>46</v>
      </c>
      <c r="B172" s="67"/>
      <c r="C172" s="46"/>
      <c r="D172" s="46"/>
      <c r="E172" s="46"/>
      <c r="F172" s="46"/>
      <c r="G172" s="46"/>
      <c r="H172" s="47"/>
      <c r="I172" s="71">
        <f t="shared" si="87"/>
        <v>0</v>
      </c>
    </row>
    <row r="173" spans="1:9" s="3" customFormat="1" hidden="1">
      <c r="A173" s="64" t="s">
        <v>47</v>
      </c>
      <c r="B173" s="65"/>
      <c r="C173" s="46">
        <f t="shared" ref="C173:H173" si="117">C175+C176+C177-C174</f>
        <v>0</v>
      </c>
      <c r="D173" s="46">
        <f t="shared" si="117"/>
        <v>0</v>
      </c>
      <c r="E173" s="46">
        <f t="shared" si="117"/>
        <v>0</v>
      </c>
      <c r="F173" s="46">
        <f t="shared" si="117"/>
        <v>0</v>
      </c>
      <c r="G173" s="46">
        <f t="shared" si="117"/>
        <v>0</v>
      </c>
      <c r="H173" s="47">
        <f t="shared" si="117"/>
        <v>0</v>
      </c>
      <c r="I173" s="71">
        <f t="shared" si="87"/>
        <v>0</v>
      </c>
    </row>
    <row r="174" spans="1:9" s="3" customFormat="1" hidden="1">
      <c r="A174" s="64" t="s">
        <v>48</v>
      </c>
      <c r="B174" s="65"/>
      <c r="C174" s="46">
        <f t="shared" ref="C174:H174" si="118">SUM(C225,C273,C322)</f>
        <v>0</v>
      </c>
      <c r="D174" s="46">
        <f t="shared" si="118"/>
        <v>0</v>
      </c>
      <c r="E174" s="46">
        <f t="shared" si="118"/>
        <v>0</v>
      </c>
      <c r="F174" s="46">
        <f t="shared" si="118"/>
        <v>0</v>
      </c>
      <c r="G174" s="46">
        <f t="shared" si="118"/>
        <v>0</v>
      </c>
      <c r="H174" s="47">
        <f t="shared" si="118"/>
        <v>0</v>
      </c>
      <c r="I174" s="71">
        <f t="shared" si="87"/>
        <v>0</v>
      </c>
    </row>
    <row r="175" spans="1:9" s="3" customFormat="1" hidden="1">
      <c r="A175" s="37" t="s">
        <v>49</v>
      </c>
      <c r="B175" s="139" t="s">
        <v>62</v>
      </c>
      <c r="C175" s="42">
        <f t="shared" ref="C175:D177" si="119">SUM(C226,C274,C323)</f>
        <v>0</v>
      </c>
      <c r="D175" s="42">
        <f t="shared" si="119"/>
        <v>0</v>
      </c>
      <c r="E175" s="42">
        <f>C175+D175</f>
        <v>0</v>
      </c>
      <c r="F175" s="42">
        <f t="shared" ref="F175:H177" si="120">SUM(F226,F274,F323)</f>
        <v>0</v>
      </c>
      <c r="G175" s="42">
        <f t="shared" si="120"/>
        <v>0</v>
      </c>
      <c r="H175" s="43">
        <f t="shared" si="120"/>
        <v>0</v>
      </c>
      <c r="I175" s="71">
        <f t="shared" si="87"/>
        <v>0</v>
      </c>
    </row>
    <row r="176" spans="1:9" s="3" customFormat="1" hidden="1">
      <c r="A176" s="37" t="s">
        <v>51</v>
      </c>
      <c r="B176" s="139" t="s">
        <v>63</v>
      </c>
      <c r="C176" s="42">
        <f t="shared" si="119"/>
        <v>0</v>
      </c>
      <c r="D176" s="42">
        <f t="shared" si="119"/>
        <v>0</v>
      </c>
      <c r="E176" s="42">
        <f>C176+D176</f>
        <v>0</v>
      </c>
      <c r="F176" s="42">
        <f t="shared" si="120"/>
        <v>0</v>
      </c>
      <c r="G176" s="42">
        <f t="shared" si="120"/>
        <v>0</v>
      </c>
      <c r="H176" s="43">
        <f t="shared" si="120"/>
        <v>0</v>
      </c>
      <c r="I176" s="71">
        <f t="shared" si="87"/>
        <v>0</v>
      </c>
    </row>
    <row r="177" spans="1:12" s="3" customFormat="1" hidden="1">
      <c r="A177" s="37" t="s">
        <v>53</v>
      </c>
      <c r="B177" s="139" t="s">
        <v>64</v>
      </c>
      <c r="C177" s="42">
        <f t="shared" si="119"/>
        <v>0</v>
      </c>
      <c r="D177" s="42">
        <f t="shared" si="119"/>
        <v>0</v>
      </c>
      <c r="E177" s="42">
        <f>C177+D177</f>
        <v>0</v>
      </c>
      <c r="F177" s="42">
        <f t="shared" si="120"/>
        <v>0</v>
      </c>
      <c r="G177" s="42">
        <f t="shared" si="120"/>
        <v>0</v>
      </c>
      <c r="H177" s="43">
        <f t="shared" si="120"/>
        <v>0</v>
      </c>
      <c r="I177" s="71">
        <f t="shared" si="87"/>
        <v>0</v>
      </c>
    </row>
    <row r="178" spans="1:12" s="3" customFormat="1" hidden="1">
      <c r="A178" s="68"/>
      <c r="B178" s="55"/>
      <c r="C178" s="42"/>
      <c r="D178" s="42"/>
      <c r="E178" s="42"/>
      <c r="F178" s="42"/>
      <c r="G178" s="42"/>
      <c r="H178" s="43"/>
      <c r="I178" s="71">
        <f t="shared" si="87"/>
        <v>0</v>
      </c>
    </row>
    <row r="179" spans="1:12" s="3" customFormat="1">
      <c r="A179" s="48" t="s">
        <v>65</v>
      </c>
      <c r="B179" s="67" t="s">
        <v>66</v>
      </c>
      <c r="C179" s="46">
        <f>SUM(C230,C278,C327)</f>
        <v>1485.1</v>
      </c>
      <c r="D179" s="46">
        <f>SUM(D230,D278,D327)</f>
        <v>0</v>
      </c>
      <c r="E179" s="46">
        <f>C179+D179</f>
        <v>1485.1</v>
      </c>
      <c r="F179" s="46">
        <f>SUM(F230,F278,F327)</f>
        <v>1485.1</v>
      </c>
      <c r="G179" s="46">
        <f>SUM(G230,G278,G327)</f>
        <v>1485.1</v>
      </c>
      <c r="H179" s="47">
        <f>SUM(H230,H278,H327)</f>
        <v>1485.1</v>
      </c>
      <c r="I179" s="71">
        <f t="shared" si="87"/>
        <v>5940.4</v>
      </c>
    </row>
    <row r="180" spans="1:12" s="3" customFormat="1" hidden="1">
      <c r="A180" s="54"/>
      <c r="B180" s="55"/>
      <c r="C180" s="42"/>
      <c r="D180" s="42"/>
      <c r="E180" s="42"/>
      <c r="F180" s="42"/>
      <c r="G180" s="42"/>
      <c r="H180" s="43"/>
      <c r="I180" s="71">
        <f t="shared" si="87"/>
        <v>0</v>
      </c>
    </row>
    <row r="181" spans="1:12" s="2" customFormat="1" ht="25.5" hidden="1">
      <c r="A181" s="103" t="s">
        <v>76</v>
      </c>
      <c r="B181" s="104"/>
      <c r="C181" s="105">
        <f t="shared" ref="C181:H181" si="121">C182</f>
        <v>0</v>
      </c>
      <c r="D181" s="105">
        <f t="shared" si="121"/>
        <v>0</v>
      </c>
      <c r="E181" s="105">
        <f t="shared" si="121"/>
        <v>0</v>
      </c>
      <c r="F181" s="105">
        <f t="shared" si="121"/>
        <v>0</v>
      </c>
      <c r="G181" s="105">
        <f t="shared" si="121"/>
        <v>0</v>
      </c>
      <c r="H181" s="106">
        <f t="shared" si="121"/>
        <v>0</v>
      </c>
      <c r="I181" s="70">
        <f t="shared" si="87"/>
        <v>0</v>
      </c>
    </row>
    <row r="182" spans="1:12" s="6" customFormat="1" hidden="1">
      <c r="A182" s="107" t="s">
        <v>73</v>
      </c>
      <c r="B182" s="108"/>
      <c r="C182" s="109">
        <f t="shared" ref="C182" si="122">SUM(C183,C184,C185,C186)</f>
        <v>0</v>
      </c>
      <c r="D182" s="109">
        <f t="shared" ref="D182:H182" si="123">SUM(D183,D184,D185,D186)</f>
        <v>0</v>
      </c>
      <c r="E182" s="109">
        <f t="shared" si="123"/>
        <v>0</v>
      </c>
      <c r="F182" s="109">
        <f t="shared" si="123"/>
        <v>0</v>
      </c>
      <c r="G182" s="109">
        <f t="shared" si="123"/>
        <v>0</v>
      </c>
      <c r="H182" s="110">
        <f t="shared" si="123"/>
        <v>0</v>
      </c>
      <c r="I182" s="111">
        <f t="shared" si="87"/>
        <v>0</v>
      </c>
    </row>
    <row r="183" spans="1:12" hidden="1">
      <c r="A183" s="37" t="s">
        <v>12</v>
      </c>
      <c r="B183" s="38"/>
      <c r="C183" s="39"/>
      <c r="D183" s="39"/>
      <c r="E183" s="39">
        <f>SUM(C183,D183)</f>
        <v>0</v>
      </c>
      <c r="F183" s="39"/>
      <c r="G183" s="39"/>
      <c r="H183" s="40"/>
      <c r="I183" s="13">
        <f t="shared" si="87"/>
        <v>0</v>
      </c>
      <c r="K183" s="8">
        <v>0.50529999999999997</v>
      </c>
    </row>
    <row r="184" spans="1:12" s="3" customFormat="1" hidden="1">
      <c r="A184" s="37" t="s">
        <v>13</v>
      </c>
      <c r="B184" s="41"/>
      <c r="C184" s="42"/>
      <c r="D184" s="42"/>
      <c r="E184" s="42">
        <f>SUM(C184,D184)</f>
        <v>0</v>
      </c>
      <c r="F184" s="42"/>
      <c r="G184" s="42"/>
      <c r="H184" s="43"/>
      <c r="I184" s="71">
        <f t="shared" si="87"/>
        <v>0</v>
      </c>
    </row>
    <row r="185" spans="1:12" ht="38.25" hidden="1">
      <c r="A185" s="37" t="s">
        <v>14</v>
      </c>
      <c r="B185" s="38">
        <v>420269</v>
      </c>
      <c r="C185" s="39"/>
      <c r="D185" s="39"/>
      <c r="E185" s="39">
        <f>SUM(C185,D185)</f>
        <v>0</v>
      </c>
      <c r="F185" s="39"/>
      <c r="G185" s="39"/>
      <c r="H185" s="40"/>
      <c r="I185" s="13">
        <f t="shared" si="87"/>
        <v>0</v>
      </c>
      <c r="K185" s="8">
        <v>6.5600000000000006E-2</v>
      </c>
      <c r="L185" s="8">
        <f>K185/(K185+K187)</f>
        <v>0.13260561956741501</v>
      </c>
    </row>
    <row r="186" spans="1:12" ht="25.5" hidden="1">
      <c r="A186" s="44" t="s">
        <v>15</v>
      </c>
      <c r="B186" s="45" t="s">
        <v>16</v>
      </c>
      <c r="C186" s="46">
        <f t="shared" ref="C186:H186" si="124">SUM(C187,C191,C195)</f>
        <v>0</v>
      </c>
      <c r="D186" s="46">
        <f t="shared" si="124"/>
        <v>0</v>
      </c>
      <c r="E186" s="46">
        <f t="shared" si="124"/>
        <v>0</v>
      </c>
      <c r="F186" s="46">
        <f t="shared" si="124"/>
        <v>0</v>
      </c>
      <c r="G186" s="46">
        <f t="shared" si="124"/>
        <v>0</v>
      </c>
      <c r="H186" s="47">
        <f t="shared" si="124"/>
        <v>0</v>
      </c>
      <c r="I186" s="13">
        <f t="shared" si="87"/>
        <v>0</v>
      </c>
    </row>
    <row r="187" spans="1:12" hidden="1">
      <c r="A187" s="48" t="s">
        <v>17</v>
      </c>
      <c r="B187" s="49" t="s">
        <v>18</v>
      </c>
      <c r="C187" s="46">
        <f t="shared" ref="C187:H187" si="125">SUM(C188:C190)</f>
        <v>0</v>
      </c>
      <c r="D187" s="46">
        <f t="shared" si="125"/>
        <v>0</v>
      </c>
      <c r="E187" s="46">
        <f t="shared" si="125"/>
        <v>0</v>
      </c>
      <c r="F187" s="46">
        <f t="shared" si="125"/>
        <v>0</v>
      </c>
      <c r="G187" s="46">
        <f t="shared" si="125"/>
        <v>0</v>
      </c>
      <c r="H187" s="47">
        <f t="shared" si="125"/>
        <v>0</v>
      </c>
      <c r="I187" s="13">
        <f t="shared" si="87"/>
        <v>0</v>
      </c>
      <c r="K187" s="8">
        <v>0.42909999999999998</v>
      </c>
      <c r="L187" s="8">
        <f>K187/(K185+K187)</f>
        <v>0.86739438043258499</v>
      </c>
    </row>
    <row r="188" spans="1:12" hidden="1">
      <c r="A188" s="50" t="s">
        <v>19</v>
      </c>
      <c r="B188" s="51" t="s">
        <v>20</v>
      </c>
      <c r="C188" s="39"/>
      <c r="D188" s="39"/>
      <c r="E188" s="39">
        <f>SUM(C188,D188)</f>
        <v>0</v>
      </c>
      <c r="F188" s="39"/>
      <c r="G188" s="39"/>
      <c r="H188" s="40"/>
      <c r="I188" s="13">
        <f t="shared" si="87"/>
        <v>0</v>
      </c>
    </row>
    <row r="189" spans="1:12" s="3" customFormat="1" hidden="1">
      <c r="A189" s="50" t="s">
        <v>21</v>
      </c>
      <c r="B189" s="52" t="s">
        <v>22</v>
      </c>
      <c r="C189" s="42"/>
      <c r="D189" s="42"/>
      <c r="E189" s="42">
        <f>SUM(C189,D189)</f>
        <v>0</v>
      </c>
      <c r="F189" s="42"/>
      <c r="G189" s="42"/>
      <c r="H189" s="43"/>
      <c r="I189" s="71">
        <f t="shared" si="87"/>
        <v>0</v>
      </c>
    </row>
    <row r="190" spans="1:12" s="3" customFormat="1" hidden="1">
      <c r="A190" s="50" t="s">
        <v>23</v>
      </c>
      <c r="B190" s="52" t="s">
        <v>24</v>
      </c>
      <c r="C190" s="42"/>
      <c r="D190" s="42"/>
      <c r="E190" s="42">
        <f>SUM(C190,D190)</f>
        <v>0</v>
      </c>
      <c r="F190" s="42"/>
      <c r="G190" s="42"/>
      <c r="H190" s="43"/>
      <c r="I190" s="71">
        <f t="shared" si="87"/>
        <v>0</v>
      </c>
    </row>
    <row r="191" spans="1:12" s="3" customFormat="1" hidden="1">
      <c r="A191" s="48" t="s">
        <v>25</v>
      </c>
      <c r="B191" s="53" t="s">
        <v>26</v>
      </c>
      <c r="C191" s="46">
        <f t="shared" ref="C191:H191" si="126">SUM(C192:C194)</f>
        <v>0</v>
      </c>
      <c r="D191" s="46">
        <f t="shared" si="126"/>
        <v>0</v>
      </c>
      <c r="E191" s="46">
        <f t="shared" si="126"/>
        <v>0</v>
      </c>
      <c r="F191" s="46">
        <f t="shared" si="126"/>
        <v>0</v>
      </c>
      <c r="G191" s="46">
        <f t="shared" si="126"/>
        <v>0</v>
      </c>
      <c r="H191" s="47">
        <f t="shared" si="126"/>
        <v>0</v>
      </c>
      <c r="I191" s="71">
        <f t="shared" si="87"/>
        <v>0</v>
      </c>
    </row>
    <row r="192" spans="1:12" s="3" customFormat="1" hidden="1">
      <c r="A192" s="50" t="s">
        <v>19</v>
      </c>
      <c r="B192" s="52" t="s">
        <v>27</v>
      </c>
      <c r="C192" s="42"/>
      <c r="D192" s="42"/>
      <c r="E192" s="42">
        <f>SUM(C192,D192)</f>
        <v>0</v>
      </c>
      <c r="F192" s="42"/>
      <c r="G192" s="42"/>
      <c r="H192" s="43"/>
      <c r="I192" s="71">
        <f t="shared" si="87"/>
        <v>0</v>
      </c>
    </row>
    <row r="193" spans="1:9" s="3" customFormat="1" hidden="1">
      <c r="A193" s="50" t="s">
        <v>21</v>
      </c>
      <c r="B193" s="52" t="s">
        <v>28</v>
      </c>
      <c r="C193" s="42"/>
      <c r="D193" s="42"/>
      <c r="E193" s="42">
        <f>SUM(C193,D193)</f>
        <v>0</v>
      </c>
      <c r="F193" s="42"/>
      <c r="G193" s="42"/>
      <c r="H193" s="43"/>
      <c r="I193" s="71">
        <f t="shared" si="87"/>
        <v>0</v>
      </c>
    </row>
    <row r="194" spans="1:9" s="3" customFormat="1" hidden="1">
      <c r="A194" s="50" t="s">
        <v>23</v>
      </c>
      <c r="B194" s="52" t="s">
        <v>29</v>
      </c>
      <c r="C194" s="42"/>
      <c r="D194" s="42"/>
      <c r="E194" s="42">
        <f>SUM(C194,D194)</f>
        <v>0</v>
      </c>
      <c r="F194" s="42"/>
      <c r="G194" s="42"/>
      <c r="H194" s="43"/>
      <c r="I194" s="71">
        <f t="shared" si="87"/>
        <v>0</v>
      </c>
    </row>
    <row r="195" spans="1:9" s="3" customFormat="1" hidden="1">
      <c r="A195" s="48" t="s">
        <v>30</v>
      </c>
      <c r="B195" s="53" t="s">
        <v>31</v>
      </c>
      <c r="C195" s="46">
        <f t="shared" ref="C195:H195" si="127">SUM(C196:C198)</f>
        <v>0</v>
      </c>
      <c r="D195" s="46">
        <f t="shared" si="127"/>
        <v>0</v>
      </c>
      <c r="E195" s="46">
        <f t="shared" si="127"/>
        <v>0</v>
      </c>
      <c r="F195" s="46">
        <f t="shared" si="127"/>
        <v>0</v>
      </c>
      <c r="G195" s="46">
        <f t="shared" si="127"/>
        <v>0</v>
      </c>
      <c r="H195" s="47">
        <f t="shared" si="127"/>
        <v>0</v>
      </c>
      <c r="I195" s="71">
        <f t="shared" si="87"/>
        <v>0</v>
      </c>
    </row>
    <row r="196" spans="1:9" s="3" customFormat="1" hidden="1">
      <c r="A196" s="50" t="s">
        <v>19</v>
      </c>
      <c r="B196" s="52" t="s">
        <v>32</v>
      </c>
      <c r="C196" s="42"/>
      <c r="D196" s="42"/>
      <c r="E196" s="42">
        <f>SUM(C196,D196)</f>
        <v>0</v>
      </c>
      <c r="F196" s="42"/>
      <c r="G196" s="42"/>
      <c r="H196" s="43"/>
      <c r="I196" s="71">
        <f t="shared" si="87"/>
        <v>0</v>
      </c>
    </row>
    <row r="197" spans="1:9" s="3" customFormat="1" hidden="1">
      <c r="A197" s="50" t="s">
        <v>21</v>
      </c>
      <c r="B197" s="52" t="s">
        <v>33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87"/>
        <v>0</v>
      </c>
    </row>
    <row r="198" spans="1:9" s="3" customFormat="1" hidden="1">
      <c r="A198" s="50" t="s">
        <v>23</v>
      </c>
      <c r="B198" s="52" t="s">
        <v>34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87"/>
        <v>0</v>
      </c>
    </row>
    <row r="199" spans="1:9" s="6" customFormat="1" hidden="1">
      <c r="A199" s="107" t="s">
        <v>77</v>
      </c>
      <c r="B199" s="108"/>
      <c r="C199" s="109">
        <f>SUM(C200,C207,C230,C204)</f>
        <v>0</v>
      </c>
      <c r="D199" s="109">
        <f>SUM(D200,D207,D230,D204)</f>
        <v>0</v>
      </c>
      <c r="E199" s="109">
        <f>SUM(E200,E207,E230,E204)</f>
        <v>0</v>
      </c>
      <c r="F199" s="109">
        <f>SUM(F200,F207,F230,F204)</f>
        <v>0</v>
      </c>
      <c r="G199" s="109">
        <f>SUM(G200,G207,G230)</f>
        <v>0</v>
      </c>
      <c r="H199" s="110">
        <f>SUM(H200,H207,H230)</f>
        <v>0</v>
      </c>
      <c r="I199" s="111">
        <f t="shared" si="87"/>
        <v>0</v>
      </c>
    </row>
    <row r="200" spans="1:9" hidden="1">
      <c r="A200" s="60" t="s">
        <v>36</v>
      </c>
      <c r="B200" s="61">
        <v>20</v>
      </c>
      <c r="C200" s="46">
        <f t="shared" ref="C200" si="128">SUM(C201:C202)</f>
        <v>0</v>
      </c>
      <c r="D200" s="46">
        <f t="shared" ref="D200:H200" si="129">SUM(D201:D202)</f>
        <v>0</v>
      </c>
      <c r="E200" s="46">
        <f t="shared" si="129"/>
        <v>0</v>
      </c>
      <c r="F200" s="46">
        <f t="shared" si="129"/>
        <v>0</v>
      </c>
      <c r="G200" s="46">
        <f t="shared" si="129"/>
        <v>0</v>
      </c>
      <c r="H200" s="47">
        <f t="shared" si="129"/>
        <v>0</v>
      </c>
      <c r="I200" s="13">
        <f t="shared" si="87"/>
        <v>0</v>
      </c>
    </row>
    <row r="201" spans="1:9" hidden="1">
      <c r="A201" s="50" t="s">
        <v>37</v>
      </c>
      <c r="B201" s="137" t="s">
        <v>38</v>
      </c>
      <c r="C201" s="39"/>
      <c r="D201" s="39"/>
      <c r="E201" s="39">
        <f>C201+D201</f>
        <v>0</v>
      </c>
      <c r="F201" s="39"/>
      <c r="G201" s="39"/>
      <c r="H201" s="40"/>
      <c r="I201" s="13">
        <f t="shared" si="87"/>
        <v>0</v>
      </c>
    </row>
    <row r="202" spans="1:9" hidden="1">
      <c r="A202" s="50" t="s">
        <v>71</v>
      </c>
      <c r="B202" s="137" t="s">
        <v>38</v>
      </c>
      <c r="C202" s="39"/>
      <c r="D202" s="39"/>
      <c r="E202" s="39">
        <f>C202+D202</f>
        <v>0</v>
      </c>
      <c r="F202" s="39"/>
      <c r="G202" s="39"/>
      <c r="H202" s="40"/>
      <c r="I202" s="13">
        <f t="shared" si="87"/>
        <v>0</v>
      </c>
    </row>
    <row r="203" spans="1:9" s="3" customFormat="1" hidden="1">
      <c r="A203" s="50"/>
      <c r="B203" s="51"/>
      <c r="C203" s="42"/>
      <c r="D203" s="42"/>
      <c r="E203" s="42"/>
      <c r="F203" s="42"/>
      <c r="G203" s="42"/>
      <c r="H203" s="43"/>
      <c r="I203" s="71">
        <f t="shared" si="87"/>
        <v>0</v>
      </c>
    </row>
    <row r="204" spans="1:9" hidden="1">
      <c r="A204" s="60" t="s">
        <v>40</v>
      </c>
      <c r="B204" s="61">
        <v>55</v>
      </c>
      <c r="C204" s="46">
        <f t="shared" ref="C204:H204" si="130">SUM(C205:C205)</f>
        <v>0</v>
      </c>
      <c r="D204" s="46">
        <f t="shared" si="130"/>
        <v>0</v>
      </c>
      <c r="E204" s="46">
        <f t="shared" si="130"/>
        <v>0</v>
      </c>
      <c r="F204" s="46">
        <f t="shared" si="130"/>
        <v>0</v>
      </c>
      <c r="G204" s="46">
        <f t="shared" si="130"/>
        <v>0</v>
      </c>
      <c r="H204" s="47">
        <f t="shared" si="130"/>
        <v>0</v>
      </c>
      <c r="I204" s="13">
        <f t="shared" si="87"/>
        <v>0</v>
      </c>
    </row>
    <row r="205" spans="1:9" hidden="1">
      <c r="A205" s="50" t="s">
        <v>41</v>
      </c>
      <c r="B205" s="137" t="s">
        <v>78</v>
      </c>
      <c r="C205" s="39"/>
      <c r="D205" s="39"/>
      <c r="E205" s="39">
        <f>C205+D205</f>
        <v>0</v>
      </c>
      <c r="F205" s="39"/>
      <c r="G205" s="39"/>
      <c r="H205" s="40"/>
      <c r="I205" s="13">
        <f t="shared" si="87"/>
        <v>0</v>
      </c>
    </row>
    <row r="206" spans="1:9" s="3" customFormat="1" hidden="1">
      <c r="A206" s="50"/>
      <c r="B206" s="51"/>
      <c r="C206" s="42"/>
      <c r="D206" s="42"/>
      <c r="E206" s="42"/>
      <c r="F206" s="42"/>
      <c r="G206" s="42"/>
      <c r="H206" s="43"/>
      <c r="I206" s="71">
        <f t="shared" ref="I206:I269" si="131">SUM(E206:H206)</f>
        <v>0</v>
      </c>
    </row>
    <row r="207" spans="1:9" ht="25.5" hidden="1">
      <c r="A207" s="60" t="s">
        <v>43</v>
      </c>
      <c r="B207" s="62">
        <v>58</v>
      </c>
      <c r="C207" s="46">
        <f t="shared" ref="C207:H207" si="132">SUM(C208,C215,C222)</f>
        <v>0</v>
      </c>
      <c r="D207" s="46">
        <f t="shared" si="132"/>
        <v>0</v>
      </c>
      <c r="E207" s="46">
        <f t="shared" si="132"/>
        <v>0</v>
      </c>
      <c r="F207" s="46">
        <f t="shared" si="132"/>
        <v>0</v>
      </c>
      <c r="G207" s="46">
        <f t="shared" si="132"/>
        <v>0</v>
      </c>
      <c r="H207" s="47">
        <f t="shared" si="132"/>
        <v>0</v>
      </c>
      <c r="I207" s="13">
        <f t="shared" si="131"/>
        <v>0</v>
      </c>
    </row>
    <row r="208" spans="1:9" hidden="1">
      <c r="A208" s="60" t="s">
        <v>44</v>
      </c>
      <c r="B208" s="63" t="s">
        <v>45</v>
      </c>
      <c r="C208" s="46">
        <f t="shared" ref="C208:H208" si="133">SUM(C212,C213,C214)</f>
        <v>0</v>
      </c>
      <c r="D208" s="46">
        <f t="shared" si="133"/>
        <v>0</v>
      </c>
      <c r="E208" s="46">
        <f t="shared" si="133"/>
        <v>0</v>
      </c>
      <c r="F208" s="46">
        <f t="shared" si="133"/>
        <v>0</v>
      </c>
      <c r="G208" s="46">
        <f t="shared" si="133"/>
        <v>0</v>
      </c>
      <c r="H208" s="47">
        <f t="shared" si="133"/>
        <v>0</v>
      </c>
      <c r="I208" s="13">
        <f t="shared" si="131"/>
        <v>0</v>
      </c>
    </row>
    <row r="209" spans="1:11" s="3" customFormat="1" hidden="1">
      <c r="A209" s="64" t="s">
        <v>46</v>
      </c>
      <c r="B209" s="65"/>
      <c r="C209" s="46"/>
      <c r="D209" s="46"/>
      <c r="E209" s="46"/>
      <c r="F209" s="46"/>
      <c r="G209" s="46"/>
      <c r="H209" s="47"/>
      <c r="I209" s="71">
        <f t="shared" si="131"/>
        <v>0</v>
      </c>
    </row>
    <row r="210" spans="1:11" s="3" customFormat="1" hidden="1">
      <c r="A210" s="64" t="s">
        <v>47</v>
      </c>
      <c r="B210" s="65"/>
      <c r="C210" s="46">
        <f t="shared" ref="C210:H210" si="134">C212+C213+C214-C211</f>
        <v>0</v>
      </c>
      <c r="D210" s="46">
        <f t="shared" si="134"/>
        <v>0</v>
      </c>
      <c r="E210" s="46">
        <f t="shared" si="134"/>
        <v>0</v>
      </c>
      <c r="F210" s="46">
        <f t="shared" si="134"/>
        <v>0</v>
      </c>
      <c r="G210" s="46">
        <f t="shared" si="134"/>
        <v>0</v>
      </c>
      <c r="H210" s="47">
        <f t="shared" si="134"/>
        <v>0</v>
      </c>
      <c r="I210" s="71">
        <f t="shared" si="131"/>
        <v>0</v>
      </c>
    </row>
    <row r="211" spans="1:11" hidden="1">
      <c r="A211" s="64" t="s">
        <v>48</v>
      </c>
      <c r="B211" s="65"/>
      <c r="C211" s="46">
        <f>SUM(C212:C214)</f>
        <v>0</v>
      </c>
      <c r="D211" s="46">
        <f>SUM(D212:D214)</f>
        <v>0</v>
      </c>
      <c r="E211" s="46">
        <f>C211+D211</f>
        <v>0</v>
      </c>
      <c r="F211" s="46"/>
      <c r="G211" s="46"/>
      <c r="H211" s="47"/>
      <c r="I211" s="13">
        <f t="shared" si="131"/>
        <v>0</v>
      </c>
    </row>
    <row r="212" spans="1:11" hidden="1">
      <c r="A212" s="37" t="s">
        <v>49</v>
      </c>
      <c r="B212" s="138" t="s">
        <v>50</v>
      </c>
      <c r="C212" s="39"/>
      <c r="D212" s="39"/>
      <c r="E212" s="39">
        <f>C212+D212</f>
        <v>0</v>
      </c>
      <c r="F212" s="39"/>
      <c r="G212" s="39"/>
      <c r="H212" s="40"/>
      <c r="I212" s="13">
        <f t="shared" si="131"/>
        <v>0</v>
      </c>
      <c r="J212" s="8">
        <v>0.50529999999999997</v>
      </c>
      <c r="K212" s="8">
        <v>6.5600000000000006E-2</v>
      </c>
    </row>
    <row r="213" spans="1:11" hidden="1">
      <c r="A213" s="37" t="s">
        <v>51</v>
      </c>
      <c r="B213" s="138" t="s">
        <v>52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131"/>
        <v>0</v>
      </c>
      <c r="J213" s="8">
        <v>0.42909999999999998</v>
      </c>
    </row>
    <row r="214" spans="1:11" s="3" customFormat="1" hidden="1">
      <c r="A214" s="37" t="s">
        <v>53</v>
      </c>
      <c r="B214" s="139" t="s">
        <v>54</v>
      </c>
      <c r="C214" s="42"/>
      <c r="D214" s="42"/>
      <c r="E214" s="42">
        <f>C214+D214</f>
        <v>0</v>
      </c>
      <c r="F214" s="42"/>
      <c r="G214" s="42"/>
      <c r="H214" s="43"/>
      <c r="I214" s="71">
        <f t="shared" si="131"/>
        <v>0</v>
      </c>
    </row>
    <row r="215" spans="1:11" s="3" customFormat="1" hidden="1">
      <c r="A215" s="60" t="s">
        <v>55</v>
      </c>
      <c r="B215" s="61" t="s">
        <v>56</v>
      </c>
      <c r="C215" s="46">
        <f t="shared" ref="C215:H215" si="135">SUM(C219,C220,C221)</f>
        <v>0</v>
      </c>
      <c r="D215" s="46">
        <f t="shared" si="135"/>
        <v>0</v>
      </c>
      <c r="E215" s="46">
        <f t="shared" si="135"/>
        <v>0</v>
      </c>
      <c r="F215" s="46">
        <f t="shared" si="135"/>
        <v>0</v>
      </c>
      <c r="G215" s="46">
        <f t="shared" si="135"/>
        <v>0</v>
      </c>
      <c r="H215" s="47">
        <f t="shared" si="135"/>
        <v>0</v>
      </c>
      <c r="I215" s="71">
        <f t="shared" si="131"/>
        <v>0</v>
      </c>
    </row>
    <row r="216" spans="1:11" s="3" customFormat="1" hidden="1">
      <c r="A216" s="66" t="s">
        <v>46</v>
      </c>
      <c r="B216" s="61"/>
      <c r="C216" s="46"/>
      <c r="D216" s="46"/>
      <c r="E216" s="46"/>
      <c r="F216" s="46"/>
      <c r="G216" s="46"/>
      <c r="H216" s="47"/>
      <c r="I216" s="71">
        <f t="shared" si="131"/>
        <v>0</v>
      </c>
    </row>
    <row r="217" spans="1:11" s="3" customFormat="1" hidden="1">
      <c r="A217" s="64" t="s">
        <v>47</v>
      </c>
      <c r="B217" s="65"/>
      <c r="C217" s="46">
        <f t="shared" ref="C217:H217" si="136">C219+C220+C221-C218</f>
        <v>0</v>
      </c>
      <c r="D217" s="46">
        <f t="shared" si="136"/>
        <v>0</v>
      </c>
      <c r="E217" s="46">
        <f t="shared" si="136"/>
        <v>0</v>
      </c>
      <c r="F217" s="46">
        <f t="shared" si="136"/>
        <v>0</v>
      </c>
      <c r="G217" s="46">
        <f t="shared" si="136"/>
        <v>0</v>
      </c>
      <c r="H217" s="47">
        <f t="shared" si="136"/>
        <v>0</v>
      </c>
      <c r="I217" s="71">
        <f t="shared" si="131"/>
        <v>0</v>
      </c>
    </row>
    <row r="218" spans="1:11" s="3" customFormat="1" hidden="1">
      <c r="A218" s="64" t="s">
        <v>48</v>
      </c>
      <c r="B218" s="65"/>
      <c r="C218" s="46"/>
      <c r="D218" s="46"/>
      <c r="E218" s="46"/>
      <c r="F218" s="46"/>
      <c r="G218" s="46"/>
      <c r="H218" s="47"/>
      <c r="I218" s="71">
        <f t="shared" si="131"/>
        <v>0</v>
      </c>
    </row>
    <row r="219" spans="1:11" s="3" customFormat="1" hidden="1">
      <c r="A219" s="37" t="s">
        <v>49</v>
      </c>
      <c r="B219" s="139" t="s">
        <v>57</v>
      </c>
      <c r="C219" s="42"/>
      <c r="D219" s="42"/>
      <c r="E219" s="42">
        <f>C219+D219</f>
        <v>0</v>
      </c>
      <c r="F219" s="42"/>
      <c r="G219" s="42"/>
      <c r="H219" s="43"/>
      <c r="I219" s="71">
        <f t="shared" si="131"/>
        <v>0</v>
      </c>
    </row>
    <row r="220" spans="1:11" s="3" customFormat="1" hidden="1">
      <c r="A220" s="37" t="s">
        <v>51</v>
      </c>
      <c r="B220" s="139" t="s">
        <v>58</v>
      </c>
      <c r="C220" s="42"/>
      <c r="D220" s="42"/>
      <c r="E220" s="42">
        <f>C220+D220</f>
        <v>0</v>
      </c>
      <c r="F220" s="42"/>
      <c r="G220" s="42"/>
      <c r="H220" s="43"/>
      <c r="I220" s="71">
        <f t="shared" si="131"/>
        <v>0</v>
      </c>
    </row>
    <row r="221" spans="1:11" s="3" customFormat="1" hidden="1">
      <c r="A221" s="37" t="s">
        <v>53</v>
      </c>
      <c r="B221" s="139" t="s">
        <v>59</v>
      </c>
      <c r="C221" s="42"/>
      <c r="D221" s="42"/>
      <c r="E221" s="42">
        <f>C221+D221</f>
        <v>0</v>
      </c>
      <c r="F221" s="42"/>
      <c r="G221" s="42"/>
      <c r="H221" s="43"/>
      <c r="I221" s="71">
        <f t="shared" si="131"/>
        <v>0</v>
      </c>
    </row>
    <row r="222" spans="1:11" s="3" customFormat="1" hidden="1">
      <c r="A222" s="60" t="s">
        <v>60</v>
      </c>
      <c r="B222" s="67" t="s">
        <v>61</v>
      </c>
      <c r="C222" s="46">
        <f t="shared" ref="C222:H222" si="137">SUM(C226,C227,C228)</f>
        <v>0</v>
      </c>
      <c r="D222" s="46">
        <f t="shared" si="137"/>
        <v>0</v>
      </c>
      <c r="E222" s="46">
        <f t="shared" si="137"/>
        <v>0</v>
      </c>
      <c r="F222" s="46">
        <f t="shared" si="137"/>
        <v>0</v>
      </c>
      <c r="G222" s="46">
        <f t="shared" si="137"/>
        <v>0</v>
      </c>
      <c r="H222" s="47">
        <f t="shared" si="137"/>
        <v>0</v>
      </c>
      <c r="I222" s="71">
        <f t="shared" si="131"/>
        <v>0</v>
      </c>
    </row>
    <row r="223" spans="1:11" s="3" customFormat="1" hidden="1">
      <c r="A223" s="66" t="s">
        <v>46</v>
      </c>
      <c r="B223" s="67"/>
      <c r="C223" s="46"/>
      <c r="D223" s="46"/>
      <c r="E223" s="46"/>
      <c r="F223" s="46"/>
      <c r="G223" s="46"/>
      <c r="H223" s="47"/>
      <c r="I223" s="71">
        <f t="shared" si="131"/>
        <v>0</v>
      </c>
    </row>
    <row r="224" spans="1:11" s="3" customFormat="1" hidden="1">
      <c r="A224" s="64" t="s">
        <v>47</v>
      </c>
      <c r="B224" s="65"/>
      <c r="C224" s="46">
        <f t="shared" ref="C224:H224" si="138">C226+C227+C228-C225</f>
        <v>0</v>
      </c>
      <c r="D224" s="46">
        <f t="shared" si="138"/>
        <v>0</v>
      </c>
      <c r="E224" s="46">
        <f t="shared" si="138"/>
        <v>0</v>
      </c>
      <c r="F224" s="46">
        <f t="shared" si="138"/>
        <v>0</v>
      </c>
      <c r="G224" s="46">
        <f t="shared" si="138"/>
        <v>0</v>
      </c>
      <c r="H224" s="47">
        <f t="shared" si="138"/>
        <v>0</v>
      </c>
      <c r="I224" s="71">
        <f t="shared" si="131"/>
        <v>0</v>
      </c>
    </row>
    <row r="225" spans="1:9" s="3" customFormat="1" hidden="1">
      <c r="A225" s="64" t="s">
        <v>48</v>
      </c>
      <c r="B225" s="65"/>
      <c r="C225" s="46"/>
      <c r="D225" s="46"/>
      <c r="E225" s="46"/>
      <c r="F225" s="46"/>
      <c r="G225" s="46"/>
      <c r="H225" s="47"/>
      <c r="I225" s="71">
        <f t="shared" si="131"/>
        <v>0</v>
      </c>
    </row>
    <row r="226" spans="1:9" s="3" customFormat="1" hidden="1">
      <c r="A226" s="37" t="s">
        <v>49</v>
      </c>
      <c r="B226" s="139" t="s">
        <v>62</v>
      </c>
      <c r="C226" s="42"/>
      <c r="D226" s="42"/>
      <c r="E226" s="42">
        <f>C226+D226</f>
        <v>0</v>
      </c>
      <c r="F226" s="42"/>
      <c r="G226" s="42"/>
      <c r="H226" s="43"/>
      <c r="I226" s="71">
        <f t="shared" si="131"/>
        <v>0</v>
      </c>
    </row>
    <row r="227" spans="1:9" s="3" customFormat="1" hidden="1">
      <c r="A227" s="37" t="s">
        <v>51</v>
      </c>
      <c r="B227" s="139" t="s">
        <v>63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31"/>
        <v>0</v>
      </c>
    </row>
    <row r="228" spans="1:9" s="3" customFormat="1" hidden="1">
      <c r="A228" s="37" t="s">
        <v>53</v>
      </c>
      <c r="B228" s="139" t="s">
        <v>64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31"/>
        <v>0</v>
      </c>
    </row>
    <row r="229" spans="1:9" s="3" customFormat="1" hidden="1">
      <c r="A229" s="68"/>
      <c r="B229" s="55"/>
      <c r="C229" s="42"/>
      <c r="D229" s="42"/>
      <c r="E229" s="42"/>
      <c r="F229" s="42"/>
      <c r="G229" s="42"/>
      <c r="H229" s="43"/>
      <c r="I229" s="71">
        <f t="shared" si="131"/>
        <v>0</v>
      </c>
    </row>
    <row r="230" spans="1:9" s="3" customFormat="1" hidden="1">
      <c r="A230" s="48" t="s">
        <v>65</v>
      </c>
      <c r="B230" s="67" t="s">
        <v>66</v>
      </c>
      <c r="C230" s="46"/>
      <c r="D230" s="46"/>
      <c r="E230" s="46">
        <f>C230+D230</f>
        <v>0</v>
      </c>
      <c r="F230" s="46"/>
      <c r="G230" s="46"/>
      <c r="H230" s="47"/>
      <c r="I230" s="71">
        <f t="shared" si="131"/>
        <v>0</v>
      </c>
    </row>
    <row r="231" spans="1:9" s="3" customFormat="1" hidden="1">
      <c r="A231" s="68"/>
      <c r="B231" s="55"/>
      <c r="C231" s="42"/>
      <c r="D231" s="42"/>
      <c r="E231" s="42"/>
      <c r="F231" s="42"/>
      <c r="G231" s="42"/>
      <c r="H231" s="43"/>
      <c r="I231" s="71">
        <f t="shared" si="131"/>
        <v>0</v>
      </c>
    </row>
    <row r="232" spans="1:9" s="3" customFormat="1" hidden="1">
      <c r="A232" s="48" t="s">
        <v>67</v>
      </c>
      <c r="B232" s="67"/>
      <c r="C232" s="46">
        <f t="shared" ref="C232:H232" si="139">C181-C199</f>
        <v>0</v>
      </c>
      <c r="D232" s="46">
        <f t="shared" si="139"/>
        <v>0</v>
      </c>
      <c r="E232" s="46">
        <f t="shared" si="139"/>
        <v>0</v>
      </c>
      <c r="F232" s="46">
        <f t="shared" si="139"/>
        <v>0</v>
      </c>
      <c r="G232" s="46">
        <f t="shared" si="139"/>
        <v>0</v>
      </c>
      <c r="H232" s="47">
        <f t="shared" si="139"/>
        <v>0</v>
      </c>
      <c r="I232" s="71">
        <f t="shared" si="131"/>
        <v>0</v>
      </c>
    </row>
    <row r="233" spans="1:9" s="2" customFormat="1" ht="25.5">
      <c r="A233" s="103" t="s">
        <v>79</v>
      </c>
      <c r="B233" s="104"/>
      <c r="C233" s="105">
        <f t="shared" ref="C233:H233" si="140">SUM(C234)</f>
        <v>2168.3000000000002</v>
      </c>
      <c r="D233" s="105">
        <f t="shared" si="140"/>
        <v>0</v>
      </c>
      <c r="E233" s="105">
        <f t="shared" si="140"/>
        <v>2168.3000000000002</v>
      </c>
      <c r="F233" s="105">
        <f t="shared" si="140"/>
        <v>1485.1</v>
      </c>
      <c r="G233" s="105">
        <f t="shared" si="140"/>
        <v>1485.1</v>
      </c>
      <c r="H233" s="106">
        <f t="shared" si="140"/>
        <v>1485.1</v>
      </c>
      <c r="I233" s="70">
        <f t="shared" si="131"/>
        <v>6623.6</v>
      </c>
    </row>
    <row r="234" spans="1:9" s="6" customFormat="1">
      <c r="A234" s="107" t="s">
        <v>73</v>
      </c>
      <c r="B234" s="108"/>
      <c r="C234" s="109">
        <f t="shared" ref="C234" si="141">SUM(C235,C236,C237,C238)</f>
        <v>2168.3000000000002</v>
      </c>
      <c r="D234" s="109">
        <f t="shared" ref="D234:H234" si="142">SUM(D235,D236,D237,D238)</f>
        <v>0</v>
      </c>
      <c r="E234" s="109">
        <f t="shared" si="142"/>
        <v>2168.3000000000002</v>
      </c>
      <c r="F234" s="109">
        <f t="shared" si="142"/>
        <v>1485.1</v>
      </c>
      <c r="G234" s="109">
        <f t="shared" si="142"/>
        <v>1485.1</v>
      </c>
      <c r="H234" s="110">
        <f t="shared" si="142"/>
        <v>1485.1</v>
      </c>
      <c r="I234" s="111">
        <f t="shared" si="131"/>
        <v>6623.6</v>
      </c>
    </row>
    <row r="235" spans="1:9">
      <c r="A235" s="37" t="s">
        <v>12</v>
      </c>
      <c r="B235" s="38"/>
      <c r="C235" s="39">
        <v>2168.3000000000002</v>
      </c>
      <c r="D235" s="39"/>
      <c r="E235" s="39">
        <f>SUM(C235,D235)</f>
        <v>2168.3000000000002</v>
      </c>
      <c r="F235" s="39">
        <v>1485.1</v>
      </c>
      <c r="G235" s="39">
        <v>1485.1</v>
      </c>
      <c r="H235" s="40">
        <v>1485.1</v>
      </c>
      <c r="I235" s="13">
        <f t="shared" si="131"/>
        <v>6623.6</v>
      </c>
    </row>
    <row r="236" spans="1:9" s="3" customFormat="1" hidden="1">
      <c r="A236" s="37" t="s">
        <v>13</v>
      </c>
      <c r="B236" s="41"/>
      <c r="C236" s="42"/>
      <c r="D236" s="42"/>
      <c r="E236" s="42">
        <f>SUM(C236,D236)</f>
        <v>0</v>
      </c>
      <c r="F236" s="42"/>
      <c r="G236" s="42"/>
      <c r="H236" s="43"/>
      <c r="I236" s="71">
        <f t="shared" si="131"/>
        <v>0</v>
      </c>
    </row>
    <row r="237" spans="1:9" s="3" customFormat="1" ht="38.25" hidden="1">
      <c r="A237" s="37" t="s">
        <v>14</v>
      </c>
      <c r="B237" s="38">
        <v>420269</v>
      </c>
      <c r="C237" s="42"/>
      <c r="D237" s="42"/>
      <c r="E237" s="42">
        <f>SUM(C237,D237)</f>
        <v>0</v>
      </c>
      <c r="F237" s="42"/>
      <c r="G237" s="42"/>
      <c r="H237" s="43"/>
      <c r="I237" s="71">
        <f t="shared" si="131"/>
        <v>0</v>
      </c>
    </row>
    <row r="238" spans="1:9" ht="25.5" hidden="1">
      <c r="A238" s="44" t="s">
        <v>15</v>
      </c>
      <c r="B238" s="45" t="s">
        <v>16</v>
      </c>
      <c r="C238" s="46">
        <f t="shared" ref="C238" si="143">SUM(C239,C243,C247)</f>
        <v>0</v>
      </c>
      <c r="D238" s="46">
        <f t="shared" ref="D238:H238" si="144">SUM(D239,D243,D247)</f>
        <v>0</v>
      </c>
      <c r="E238" s="46">
        <f t="shared" si="144"/>
        <v>0</v>
      </c>
      <c r="F238" s="46">
        <f t="shared" si="144"/>
        <v>0</v>
      </c>
      <c r="G238" s="46">
        <f t="shared" si="144"/>
        <v>0</v>
      </c>
      <c r="H238" s="47">
        <f t="shared" si="144"/>
        <v>0</v>
      </c>
      <c r="I238" s="13">
        <f t="shared" si="131"/>
        <v>0</v>
      </c>
    </row>
    <row r="239" spans="1:9" hidden="1">
      <c r="A239" s="48" t="s">
        <v>17</v>
      </c>
      <c r="B239" s="49" t="s">
        <v>18</v>
      </c>
      <c r="C239" s="46">
        <f t="shared" ref="C239" si="145">SUM(C240:C242)</f>
        <v>0</v>
      </c>
      <c r="D239" s="46">
        <f t="shared" ref="D239:H239" si="146">SUM(D240:D242)</f>
        <v>0</v>
      </c>
      <c r="E239" s="46">
        <f t="shared" si="146"/>
        <v>0</v>
      </c>
      <c r="F239" s="46">
        <f t="shared" si="146"/>
        <v>0</v>
      </c>
      <c r="G239" s="46">
        <f t="shared" si="146"/>
        <v>0</v>
      </c>
      <c r="H239" s="47">
        <f t="shared" si="146"/>
        <v>0</v>
      </c>
      <c r="I239" s="13">
        <f t="shared" si="131"/>
        <v>0</v>
      </c>
    </row>
    <row r="240" spans="1:9" s="3" customFormat="1" hidden="1">
      <c r="A240" s="50" t="s">
        <v>19</v>
      </c>
      <c r="B240" s="51" t="s">
        <v>20</v>
      </c>
      <c r="C240" s="42"/>
      <c r="D240" s="42"/>
      <c r="E240" s="42">
        <f>SUM(C240,D240)</f>
        <v>0</v>
      </c>
      <c r="F240" s="42"/>
      <c r="G240" s="42"/>
      <c r="H240" s="43"/>
      <c r="I240" s="71">
        <f t="shared" si="131"/>
        <v>0</v>
      </c>
    </row>
    <row r="241" spans="1:9" s="3" customFormat="1" hidden="1">
      <c r="A241" s="50" t="s">
        <v>21</v>
      </c>
      <c r="B241" s="52" t="s">
        <v>22</v>
      </c>
      <c r="C241" s="42"/>
      <c r="D241" s="42"/>
      <c r="E241" s="42">
        <f>SUM(C241,D241)</f>
        <v>0</v>
      </c>
      <c r="F241" s="42"/>
      <c r="G241" s="42"/>
      <c r="H241" s="43"/>
      <c r="I241" s="71">
        <f t="shared" si="131"/>
        <v>0</v>
      </c>
    </row>
    <row r="242" spans="1:9" hidden="1">
      <c r="A242" s="50" t="s">
        <v>23</v>
      </c>
      <c r="B242" s="52" t="s">
        <v>24</v>
      </c>
      <c r="C242" s="39"/>
      <c r="D242" s="39"/>
      <c r="E242" s="39">
        <f>SUM(C242,D242)</f>
        <v>0</v>
      </c>
      <c r="F242" s="39"/>
      <c r="G242" s="39"/>
      <c r="H242" s="40"/>
      <c r="I242" s="13">
        <f t="shared" si="131"/>
        <v>0</v>
      </c>
    </row>
    <row r="243" spans="1:9" s="3" customFormat="1" hidden="1">
      <c r="A243" s="48" t="s">
        <v>25</v>
      </c>
      <c r="B243" s="53" t="s">
        <v>26</v>
      </c>
      <c r="C243" s="46">
        <f t="shared" ref="C243:H243" si="147">SUM(C244:C246)</f>
        <v>0</v>
      </c>
      <c r="D243" s="46">
        <f t="shared" si="147"/>
        <v>0</v>
      </c>
      <c r="E243" s="46">
        <f t="shared" si="147"/>
        <v>0</v>
      </c>
      <c r="F243" s="46">
        <f t="shared" si="147"/>
        <v>0</v>
      </c>
      <c r="G243" s="46">
        <f t="shared" si="147"/>
        <v>0</v>
      </c>
      <c r="H243" s="47">
        <f t="shared" si="147"/>
        <v>0</v>
      </c>
      <c r="I243" s="71">
        <f t="shared" si="131"/>
        <v>0</v>
      </c>
    </row>
    <row r="244" spans="1:9" s="3" customFormat="1" hidden="1">
      <c r="A244" s="50" t="s">
        <v>19</v>
      </c>
      <c r="B244" s="52" t="s">
        <v>27</v>
      </c>
      <c r="C244" s="42"/>
      <c r="D244" s="42"/>
      <c r="E244" s="42">
        <f>SUM(C244,D244)</f>
        <v>0</v>
      </c>
      <c r="F244" s="42"/>
      <c r="G244" s="42"/>
      <c r="H244" s="43"/>
      <c r="I244" s="71">
        <f t="shared" si="131"/>
        <v>0</v>
      </c>
    </row>
    <row r="245" spans="1:9" s="3" customFormat="1" hidden="1">
      <c r="A245" s="50" t="s">
        <v>21</v>
      </c>
      <c r="B245" s="52" t="s">
        <v>28</v>
      </c>
      <c r="C245" s="42"/>
      <c r="D245" s="42"/>
      <c r="E245" s="42">
        <f>SUM(C245,D245)</f>
        <v>0</v>
      </c>
      <c r="F245" s="42"/>
      <c r="G245" s="42"/>
      <c r="H245" s="43"/>
      <c r="I245" s="71">
        <f t="shared" si="131"/>
        <v>0</v>
      </c>
    </row>
    <row r="246" spans="1:9" s="3" customFormat="1" hidden="1">
      <c r="A246" s="50" t="s">
        <v>23</v>
      </c>
      <c r="B246" s="52" t="s">
        <v>29</v>
      </c>
      <c r="C246" s="42"/>
      <c r="D246" s="42"/>
      <c r="E246" s="42">
        <f>SUM(C246,D246)</f>
        <v>0</v>
      </c>
      <c r="F246" s="42"/>
      <c r="G246" s="42"/>
      <c r="H246" s="43"/>
      <c r="I246" s="71">
        <f t="shared" si="131"/>
        <v>0</v>
      </c>
    </row>
    <row r="247" spans="1:9" s="3" customFormat="1" hidden="1">
      <c r="A247" s="48" t="s">
        <v>30</v>
      </c>
      <c r="B247" s="53" t="s">
        <v>31</v>
      </c>
      <c r="C247" s="46">
        <f t="shared" ref="C247:H247" si="148">SUM(C248:C250)</f>
        <v>0</v>
      </c>
      <c r="D247" s="46">
        <f t="shared" si="148"/>
        <v>0</v>
      </c>
      <c r="E247" s="46">
        <f t="shared" si="148"/>
        <v>0</v>
      </c>
      <c r="F247" s="46">
        <f t="shared" si="148"/>
        <v>0</v>
      </c>
      <c r="G247" s="46">
        <f t="shared" si="148"/>
        <v>0</v>
      </c>
      <c r="H247" s="47">
        <f t="shared" si="148"/>
        <v>0</v>
      </c>
      <c r="I247" s="71">
        <f t="shared" si="131"/>
        <v>0</v>
      </c>
    </row>
    <row r="248" spans="1:9" s="3" customFormat="1" hidden="1">
      <c r="A248" s="50" t="s">
        <v>19</v>
      </c>
      <c r="B248" s="52" t="s">
        <v>32</v>
      </c>
      <c r="C248" s="42"/>
      <c r="D248" s="42"/>
      <c r="E248" s="42">
        <f>SUM(C248,D248)</f>
        <v>0</v>
      </c>
      <c r="F248" s="42"/>
      <c r="G248" s="42"/>
      <c r="H248" s="43"/>
      <c r="I248" s="71">
        <f t="shared" si="131"/>
        <v>0</v>
      </c>
    </row>
    <row r="249" spans="1:9" s="3" customFormat="1" hidden="1">
      <c r="A249" s="50" t="s">
        <v>21</v>
      </c>
      <c r="B249" s="52" t="s">
        <v>33</v>
      </c>
      <c r="C249" s="42"/>
      <c r="D249" s="42"/>
      <c r="E249" s="42">
        <f>SUM(C249,D249)</f>
        <v>0</v>
      </c>
      <c r="F249" s="42"/>
      <c r="G249" s="42"/>
      <c r="H249" s="43"/>
      <c r="I249" s="71">
        <f t="shared" si="131"/>
        <v>0</v>
      </c>
    </row>
    <row r="250" spans="1:9" s="3" customFormat="1" hidden="1">
      <c r="A250" s="50" t="s">
        <v>23</v>
      </c>
      <c r="B250" s="52" t="s">
        <v>34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31"/>
        <v>0</v>
      </c>
    </row>
    <row r="251" spans="1:9" s="6" customFormat="1">
      <c r="A251" s="107" t="s">
        <v>70</v>
      </c>
      <c r="B251" s="108"/>
      <c r="C251" s="109">
        <f>SUM(C252,C255,C278)</f>
        <v>2168.3000000000002</v>
      </c>
      <c r="D251" s="109">
        <f>SUM(D252,D255,D278)</f>
        <v>0</v>
      </c>
      <c r="E251" s="109">
        <f t="shared" ref="E251:H251" si="149">SUM(E252,E255,E278)</f>
        <v>2168.3000000000002</v>
      </c>
      <c r="F251" s="109">
        <f t="shared" si="149"/>
        <v>1485.1</v>
      </c>
      <c r="G251" s="109">
        <f t="shared" si="149"/>
        <v>1485.1</v>
      </c>
      <c r="H251" s="110">
        <f t="shared" si="149"/>
        <v>1485.1</v>
      </c>
      <c r="I251" s="111">
        <f t="shared" si="131"/>
        <v>6623.6</v>
      </c>
    </row>
    <row r="252" spans="1:9" s="3" customFormat="1" hidden="1">
      <c r="A252" s="60" t="s">
        <v>36</v>
      </c>
      <c r="B252" s="61">
        <v>20</v>
      </c>
      <c r="C252" s="46">
        <f t="shared" ref="C252:H252" si="150">SUM(C253)</f>
        <v>0</v>
      </c>
      <c r="D252" s="46">
        <f t="shared" si="150"/>
        <v>0</v>
      </c>
      <c r="E252" s="46">
        <f t="shared" si="150"/>
        <v>0</v>
      </c>
      <c r="F252" s="46">
        <f t="shared" si="150"/>
        <v>0</v>
      </c>
      <c r="G252" s="46">
        <f t="shared" si="150"/>
        <v>0</v>
      </c>
      <c r="H252" s="47">
        <f t="shared" si="150"/>
        <v>0</v>
      </c>
      <c r="I252" s="71">
        <f t="shared" si="131"/>
        <v>0</v>
      </c>
    </row>
    <row r="253" spans="1:9" s="3" customFormat="1" hidden="1">
      <c r="A253" s="50" t="s">
        <v>71</v>
      </c>
      <c r="B253" s="137" t="s">
        <v>38</v>
      </c>
      <c r="C253" s="42"/>
      <c r="D253" s="42"/>
      <c r="E253" s="42">
        <f>C253+D253</f>
        <v>0</v>
      </c>
      <c r="F253" s="42"/>
      <c r="G253" s="42"/>
      <c r="H253" s="43"/>
      <c r="I253" s="71">
        <f t="shared" si="131"/>
        <v>0</v>
      </c>
    </row>
    <row r="254" spans="1:9" s="3" customFormat="1" hidden="1">
      <c r="A254" s="50"/>
      <c r="B254" s="51"/>
      <c r="C254" s="42"/>
      <c r="D254" s="42"/>
      <c r="E254" s="42"/>
      <c r="F254" s="42"/>
      <c r="G254" s="42"/>
      <c r="H254" s="43"/>
      <c r="I254" s="71">
        <f t="shared" si="131"/>
        <v>0</v>
      </c>
    </row>
    <row r="255" spans="1:9" ht="25.5">
      <c r="A255" s="60" t="s">
        <v>43</v>
      </c>
      <c r="B255" s="62">
        <v>58</v>
      </c>
      <c r="C255" s="46">
        <f t="shared" ref="C255" si="151">SUM(C256,C263,C270)</f>
        <v>683.2</v>
      </c>
      <c r="D255" s="46">
        <f t="shared" ref="D255:H255" si="152">SUM(D256,D263,D270)</f>
        <v>0</v>
      </c>
      <c r="E255" s="46">
        <f t="shared" si="152"/>
        <v>683.2</v>
      </c>
      <c r="F255" s="46">
        <f t="shared" si="152"/>
        <v>0</v>
      </c>
      <c r="G255" s="46">
        <f t="shared" si="152"/>
        <v>0</v>
      </c>
      <c r="H255" s="47">
        <f t="shared" si="152"/>
        <v>0</v>
      </c>
      <c r="I255" s="13">
        <f t="shared" si="131"/>
        <v>683.2</v>
      </c>
    </row>
    <row r="256" spans="1:9">
      <c r="A256" s="60" t="s">
        <v>44</v>
      </c>
      <c r="B256" s="63" t="s">
        <v>45</v>
      </c>
      <c r="C256" s="46">
        <f t="shared" ref="C256" si="153">SUM(C260,C261,C262)</f>
        <v>683.2</v>
      </c>
      <c r="D256" s="46">
        <f t="shared" ref="D256:H256" si="154">SUM(D260,D261,D262)</f>
        <v>0</v>
      </c>
      <c r="E256" s="46">
        <f t="shared" si="154"/>
        <v>683.2</v>
      </c>
      <c r="F256" s="46">
        <f t="shared" si="154"/>
        <v>0</v>
      </c>
      <c r="G256" s="46">
        <f t="shared" si="154"/>
        <v>0</v>
      </c>
      <c r="H256" s="47">
        <f t="shared" si="154"/>
        <v>0</v>
      </c>
      <c r="I256" s="13">
        <f t="shared" si="131"/>
        <v>683.2</v>
      </c>
    </row>
    <row r="257" spans="1:9" s="3" customFormat="1" hidden="1">
      <c r="A257" s="64" t="s">
        <v>46</v>
      </c>
      <c r="B257" s="65"/>
      <c r="C257" s="46"/>
      <c r="D257" s="46"/>
      <c r="E257" s="46"/>
      <c r="F257" s="46"/>
      <c r="G257" s="46"/>
      <c r="H257" s="47"/>
      <c r="I257" s="71">
        <f t="shared" si="131"/>
        <v>0</v>
      </c>
    </row>
    <row r="258" spans="1:9">
      <c r="A258" s="64" t="s">
        <v>47</v>
      </c>
      <c r="B258" s="65"/>
      <c r="C258" s="46">
        <f t="shared" ref="C258" si="155">C260+C261+C262-C259</f>
        <v>9.5</v>
      </c>
      <c r="D258" s="46">
        <f t="shared" ref="D258:H258" si="156">D260+D261+D262-D259</f>
        <v>0</v>
      </c>
      <c r="E258" s="46">
        <f t="shared" si="156"/>
        <v>9.5</v>
      </c>
      <c r="F258" s="46">
        <f t="shared" si="156"/>
        <v>0</v>
      </c>
      <c r="G258" s="46">
        <f t="shared" si="156"/>
        <v>0</v>
      </c>
      <c r="H258" s="47">
        <f t="shared" si="156"/>
        <v>0</v>
      </c>
      <c r="I258" s="13">
        <f t="shared" si="131"/>
        <v>9.5</v>
      </c>
    </row>
    <row r="259" spans="1:9">
      <c r="A259" s="64" t="s">
        <v>48</v>
      </c>
      <c r="B259" s="65"/>
      <c r="C259" s="46">
        <f>683.2-9.5</f>
        <v>673.7</v>
      </c>
      <c r="D259" s="46"/>
      <c r="E259" s="46">
        <f>C259+D259</f>
        <v>673.7</v>
      </c>
      <c r="F259" s="46"/>
      <c r="G259" s="46"/>
      <c r="H259" s="47"/>
      <c r="I259" s="13">
        <f t="shared" si="131"/>
        <v>673.7</v>
      </c>
    </row>
    <row r="260" spans="1:9" hidden="1">
      <c r="A260" s="37" t="s">
        <v>49</v>
      </c>
      <c r="B260" s="138" t="s">
        <v>50</v>
      </c>
      <c r="C260" s="39"/>
      <c r="D260" s="39"/>
      <c r="E260" s="39">
        <f>C260+D260</f>
        <v>0</v>
      </c>
      <c r="F260" s="39"/>
      <c r="G260" s="39"/>
      <c r="H260" s="40"/>
      <c r="I260" s="13">
        <f t="shared" si="131"/>
        <v>0</v>
      </c>
    </row>
    <row r="261" spans="1:9" hidden="1">
      <c r="A261" s="37" t="s">
        <v>51</v>
      </c>
      <c r="B261" s="138" t="s">
        <v>52</v>
      </c>
      <c r="C261" s="39"/>
      <c r="D261" s="39"/>
      <c r="E261" s="39">
        <f>C261+D261</f>
        <v>0</v>
      </c>
      <c r="F261" s="39"/>
      <c r="G261" s="39"/>
      <c r="H261" s="40"/>
      <c r="I261" s="13">
        <f t="shared" si="131"/>
        <v>0</v>
      </c>
    </row>
    <row r="262" spans="1:9">
      <c r="A262" s="37" t="s">
        <v>53</v>
      </c>
      <c r="B262" s="139" t="s">
        <v>54</v>
      </c>
      <c r="C262" s="39">
        <v>683.2</v>
      </c>
      <c r="D262" s="39"/>
      <c r="E262" s="39">
        <f>C262+D262</f>
        <v>683.2</v>
      </c>
      <c r="F262" s="39"/>
      <c r="G262" s="39"/>
      <c r="H262" s="40"/>
      <c r="I262" s="13">
        <f t="shared" si="131"/>
        <v>683.2</v>
      </c>
    </row>
    <row r="263" spans="1:9" s="3" customFormat="1" hidden="1">
      <c r="A263" s="60" t="s">
        <v>55</v>
      </c>
      <c r="B263" s="61" t="s">
        <v>56</v>
      </c>
      <c r="C263" s="46">
        <f t="shared" ref="C263:H263" si="157">SUM(C267,C268,C269)</f>
        <v>0</v>
      </c>
      <c r="D263" s="46">
        <f t="shared" si="157"/>
        <v>0</v>
      </c>
      <c r="E263" s="46">
        <f t="shared" si="157"/>
        <v>0</v>
      </c>
      <c r="F263" s="46">
        <f t="shared" si="157"/>
        <v>0</v>
      </c>
      <c r="G263" s="46">
        <f t="shared" si="157"/>
        <v>0</v>
      </c>
      <c r="H263" s="47">
        <f t="shared" si="157"/>
        <v>0</v>
      </c>
      <c r="I263" s="71">
        <f t="shared" si="131"/>
        <v>0</v>
      </c>
    </row>
    <row r="264" spans="1:9" s="3" customFormat="1" hidden="1">
      <c r="A264" s="66" t="s">
        <v>46</v>
      </c>
      <c r="B264" s="61"/>
      <c r="C264" s="46"/>
      <c r="D264" s="46"/>
      <c r="E264" s="46"/>
      <c r="F264" s="46"/>
      <c r="G264" s="46"/>
      <c r="H264" s="47"/>
      <c r="I264" s="71">
        <f t="shared" si="131"/>
        <v>0</v>
      </c>
    </row>
    <row r="265" spans="1:9" s="3" customFormat="1" hidden="1">
      <c r="A265" s="64" t="s">
        <v>47</v>
      </c>
      <c r="B265" s="65"/>
      <c r="C265" s="46">
        <f t="shared" ref="C265:H265" si="158">C267+C268+C269-C266</f>
        <v>0</v>
      </c>
      <c r="D265" s="46">
        <f t="shared" si="158"/>
        <v>0</v>
      </c>
      <c r="E265" s="46">
        <f t="shared" si="158"/>
        <v>0</v>
      </c>
      <c r="F265" s="46">
        <f t="shared" si="158"/>
        <v>0</v>
      </c>
      <c r="G265" s="46">
        <f t="shared" si="158"/>
        <v>0</v>
      </c>
      <c r="H265" s="47">
        <f t="shared" si="158"/>
        <v>0</v>
      </c>
      <c r="I265" s="71">
        <f t="shared" si="131"/>
        <v>0</v>
      </c>
    </row>
    <row r="266" spans="1:9" s="3" customFormat="1" hidden="1">
      <c r="A266" s="64" t="s">
        <v>48</v>
      </c>
      <c r="B266" s="65"/>
      <c r="C266" s="46"/>
      <c r="D266" s="46"/>
      <c r="E266" s="46"/>
      <c r="F266" s="46"/>
      <c r="G266" s="46"/>
      <c r="H266" s="47"/>
      <c r="I266" s="71">
        <f t="shared" si="131"/>
        <v>0</v>
      </c>
    </row>
    <row r="267" spans="1:9" s="3" customFormat="1" hidden="1">
      <c r="A267" s="37" t="s">
        <v>49</v>
      </c>
      <c r="B267" s="139" t="s">
        <v>57</v>
      </c>
      <c r="C267" s="42"/>
      <c r="D267" s="42"/>
      <c r="E267" s="42">
        <f>C267+D267</f>
        <v>0</v>
      </c>
      <c r="F267" s="42"/>
      <c r="G267" s="42"/>
      <c r="H267" s="43"/>
      <c r="I267" s="71">
        <f t="shared" si="131"/>
        <v>0</v>
      </c>
    </row>
    <row r="268" spans="1:9" s="3" customFormat="1" hidden="1">
      <c r="A268" s="37" t="s">
        <v>51</v>
      </c>
      <c r="B268" s="139" t="s">
        <v>58</v>
      </c>
      <c r="C268" s="42"/>
      <c r="D268" s="42"/>
      <c r="E268" s="42">
        <f>C268+D268</f>
        <v>0</v>
      </c>
      <c r="F268" s="42"/>
      <c r="G268" s="42"/>
      <c r="H268" s="43"/>
      <c r="I268" s="71">
        <f t="shared" si="131"/>
        <v>0</v>
      </c>
    </row>
    <row r="269" spans="1:9" s="3" customFormat="1" hidden="1">
      <c r="A269" s="37" t="s">
        <v>53</v>
      </c>
      <c r="B269" s="139" t="s">
        <v>59</v>
      </c>
      <c r="C269" s="42"/>
      <c r="D269" s="42"/>
      <c r="E269" s="42">
        <f>C269+D269</f>
        <v>0</v>
      </c>
      <c r="F269" s="42"/>
      <c r="G269" s="42"/>
      <c r="H269" s="43"/>
      <c r="I269" s="71">
        <f t="shared" si="131"/>
        <v>0</v>
      </c>
    </row>
    <row r="270" spans="1:9" s="3" customFormat="1" hidden="1">
      <c r="A270" s="60" t="s">
        <v>60</v>
      </c>
      <c r="B270" s="67" t="s">
        <v>61</v>
      </c>
      <c r="C270" s="46">
        <f t="shared" ref="C270:H270" si="159">SUM(C274,C275,C276)</f>
        <v>0</v>
      </c>
      <c r="D270" s="46">
        <f t="shared" si="159"/>
        <v>0</v>
      </c>
      <c r="E270" s="46">
        <f t="shared" si="159"/>
        <v>0</v>
      </c>
      <c r="F270" s="46">
        <f t="shared" si="159"/>
        <v>0</v>
      </c>
      <c r="G270" s="46">
        <f t="shared" si="159"/>
        <v>0</v>
      </c>
      <c r="H270" s="47">
        <f t="shared" si="159"/>
        <v>0</v>
      </c>
      <c r="I270" s="71">
        <f t="shared" ref="I270:I333" si="160">SUM(E270:H270)</f>
        <v>0</v>
      </c>
    </row>
    <row r="271" spans="1:9" s="3" customFormat="1" hidden="1">
      <c r="A271" s="66" t="s">
        <v>46</v>
      </c>
      <c r="B271" s="67"/>
      <c r="C271" s="46"/>
      <c r="D271" s="46"/>
      <c r="E271" s="46"/>
      <c r="F271" s="46"/>
      <c r="G271" s="46"/>
      <c r="H271" s="47"/>
      <c r="I271" s="71">
        <f t="shared" si="160"/>
        <v>0</v>
      </c>
    </row>
    <row r="272" spans="1:9" s="3" customFormat="1" hidden="1">
      <c r="A272" s="64" t="s">
        <v>47</v>
      </c>
      <c r="B272" s="65"/>
      <c r="C272" s="46">
        <f t="shared" ref="C272:H272" si="161">C274+C275+C276-C273</f>
        <v>0</v>
      </c>
      <c r="D272" s="46">
        <f t="shared" si="161"/>
        <v>0</v>
      </c>
      <c r="E272" s="46">
        <f t="shared" si="161"/>
        <v>0</v>
      </c>
      <c r="F272" s="46">
        <f t="shared" si="161"/>
        <v>0</v>
      </c>
      <c r="G272" s="46">
        <f t="shared" si="161"/>
        <v>0</v>
      </c>
      <c r="H272" s="47">
        <f t="shared" si="161"/>
        <v>0</v>
      </c>
      <c r="I272" s="71">
        <f t="shared" si="160"/>
        <v>0</v>
      </c>
    </row>
    <row r="273" spans="1:9" s="3" customFormat="1" hidden="1">
      <c r="A273" s="64" t="s">
        <v>48</v>
      </c>
      <c r="B273" s="65"/>
      <c r="C273" s="46"/>
      <c r="D273" s="46"/>
      <c r="E273" s="46"/>
      <c r="F273" s="46"/>
      <c r="G273" s="46"/>
      <c r="H273" s="47"/>
      <c r="I273" s="71">
        <f t="shared" si="160"/>
        <v>0</v>
      </c>
    </row>
    <row r="274" spans="1:9" s="3" customFormat="1" hidden="1">
      <c r="A274" s="37" t="s">
        <v>49</v>
      </c>
      <c r="B274" s="139" t="s">
        <v>62</v>
      </c>
      <c r="C274" s="42"/>
      <c r="D274" s="42"/>
      <c r="E274" s="42">
        <f>C274+D274</f>
        <v>0</v>
      </c>
      <c r="F274" s="42"/>
      <c r="G274" s="42"/>
      <c r="H274" s="43"/>
      <c r="I274" s="71">
        <f t="shared" si="160"/>
        <v>0</v>
      </c>
    </row>
    <row r="275" spans="1:9" s="3" customFormat="1" hidden="1">
      <c r="A275" s="37" t="s">
        <v>51</v>
      </c>
      <c r="B275" s="139" t="s">
        <v>63</v>
      </c>
      <c r="C275" s="42"/>
      <c r="D275" s="42"/>
      <c r="E275" s="42">
        <f>C275+D275</f>
        <v>0</v>
      </c>
      <c r="F275" s="42"/>
      <c r="G275" s="42"/>
      <c r="H275" s="43"/>
      <c r="I275" s="71">
        <f t="shared" si="160"/>
        <v>0</v>
      </c>
    </row>
    <row r="276" spans="1:9" s="3" customFormat="1" hidden="1">
      <c r="A276" s="37" t="s">
        <v>53</v>
      </c>
      <c r="B276" s="139" t="s">
        <v>64</v>
      </c>
      <c r="C276" s="42"/>
      <c r="D276" s="42"/>
      <c r="E276" s="42">
        <f>C276+D276</f>
        <v>0</v>
      </c>
      <c r="F276" s="42"/>
      <c r="G276" s="42"/>
      <c r="H276" s="43"/>
      <c r="I276" s="71">
        <f t="shared" si="160"/>
        <v>0</v>
      </c>
    </row>
    <row r="277" spans="1:9" s="3" customFormat="1" hidden="1">
      <c r="A277" s="68"/>
      <c r="B277" s="55"/>
      <c r="C277" s="42"/>
      <c r="D277" s="42"/>
      <c r="E277" s="42"/>
      <c r="F277" s="42"/>
      <c r="G277" s="42"/>
      <c r="H277" s="43"/>
      <c r="I277" s="71">
        <f t="shared" si="160"/>
        <v>0</v>
      </c>
    </row>
    <row r="278" spans="1:9" s="3" customFormat="1">
      <c r="A278" s="48" t="s">
        <v>65</v>
      </c>
      <c r="B278" s="67" t="s">
        <v>66</v>
      </c>
      <c r="C278" s="46">
        <v>1485.1</v>
      </c>
      <c r="D278" s="46"/>
      <c r="E278" s="46">
        <f>C278+D278</f>
        <v>1485.1</v>
      </c>
      <c r="F278" s="46">
        <v>1485.1</v>
      </c>
      <c r="G278" s="46">
        <v>1485.1</v>
      </c>
      <c r="H278" s="47">
        <v>1485.1</v>
      </c>
      <c r="I278" s="71">
        <f t="shared" si="160"/>
        <v>5940.4</v>
      </c>
    </row>
    <row r="279" spans="1:9" s="3" customFormat="1" hidden="1">
      <c r="A279" s="68"/>
      <c r="B279" s="55"/>
      <c r="C279" s="42"/>
      <c r="D279" s="42"/>
      <c r="E279" s="42"/>
      <c r="F279" s="42"/>
      <c r="G279" s="42"/>
      <c r="H279" s="43"/>
      <c r="I279" s="71">
        <f t="shared" si="160"/>
        <v>0</v>
      </c>
    </row>
    <row r="280" spans="1:9" s="3" customFormat="1" hidden="1">
      <c r="A280" s="48" t="s">
        <v>67</v>
      </c>
      <c r="B280" s="67"/>
      <c r="C280" s="46">
        <f t="shared" ref="C280" si="162">C233-C251</f>
        <v>0</v>
      </c>
      <c r="D280" s="46">
        <f t="shared" ref="D280:H280" si="163">D233-D251</f>
        <v>0</v>
      </c>
      <c r="E280" s="46">
        <f t="shared" si="163"/>
        <v>0</v>
      </c>
      <c r="F280" s="46">
        <f t="shared" si="163"/>
        <v>0</v>
      </c>
      <c r="G280" s="46">
        <f t="shared" si="163"/>
        <v>0</v>
      </c>
      <c r="H280" s="47">
        <f t="shared" si="163"/>
        <v>0</v>
      </c>
      <c r="I280" s="71">
        <f t="shared" si="160"/>
        <v>0</v>
      </c>
    </row>
    <row r="281" spans="1:9" s="3" customFormat="1" hidden="1">
      <c r="A281" s="54"/>
      <c r="B281" s="55"/>
      <c r="C281" s="42"/>
      <c r="D281" s="42"/>
      <c r="E281" s="42"/>
      <c r="F281" s="42"/>
      <c r="G281" s="42"/>
      <c r="H281" s="43"/>
      <c r="I281" s="71">
        <f t="shared" si="160"/>
        <v>0</v>
      </c>
    </row>
    <row r="282" spans="1:9" s="2" customFormat="1" hidden="1">
      <c r="A282" s="103" t="s">
        <v>80</v>
      </c>
      <c r="B282" s="104"/>
      <c r="C282" s="105">
        <f t="shared" ref="C282:H282" si="164">C283</f>
        <v>0</v>
      </c>
      <c r="D282" s="105">
        <f t="shared" si="164"/>
        <v>0</v>
      </c>
      <c r="E282" s="105">
        <f t="shared" si="164"/>
        <v>0</v>
      </c>
      <c r="F282" s="105">
        <f t="shared" si="164"/>
        <v>0</v>
      </c>
      <c r="G282" s="105">
        <f t="shared" si="164"/>
        <v>0</v>
      </c>
      <c r="H282" s="106">
        <f t="shared" si="164"/>
        <v>0</v>
      </c>
      <c r="I282" s="70">
        <f t="shared" si="160"/>
        <v>0</v>
      </c>
    </row>
    <row r="283" spans="1:9" s="6" customFormat="1" hidden="1">
      <c r="A283" s="107" t="s">
        <v>73</v>
      </c>
      <c r="B283" s="108"/>
      <c r="C283" s="109">
        <f t="shared" ref="C283" si="165">SUM(C284,C285,C286,C287)</f>
        <v>0</v>
      </c>
      <c r="D283" s="109">
        <f t="shared" ref="D283:H283" si="166">SUM(D284,D285,D286,D287)</f>
        <v>0</v>
      </c>
      <c r="E283" s="109">
        <f t="shared" si="166"/>
        <v>0</v>
      </c>
      <c r="F283" s="109">
        <f t="shared" si="166"/>
        <v>0</v>
      </c>
      <c r="G283" s="109">
        <f t="shared" si="166"/>
        <v>0</v>
      </c>
      <c r="H283" s="110">
        <f t="shared" si="166"/>
        <v>0</v>
      </c>
      <c r="I283" s="111">
        <f t="shared" si="160"/>
        <v>0</v>
      </c>
    </row>
    <row r="284" spans="1:9" hidden="1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60"/>
        <v>0</v>
      </c>
    </row>
    <row r="285" spans="1:9" s="3" customFormat="1" hidden="1">
      <c r="A285" s="37" t="s">
        <v>13</v>
      </c>
      <c r="B285" s="41"/>
      <c r="C285" s="42"/>
      <c r="D285" s="42"/>
      <c r="E285" s="42">
        <f>SUM(C285,D285)</f>
        <v>0</v>
      </c>
      <c r="F285" s="42"/>
      <c r="G285" s="42"/>
      <c r="H285" s="43"/>
      <c r="I285" s="71">
        <f t="shared" si="160"/>
        <v>0</v>
      </c>
    </row>
    <row r="286" spans="1:9" s="3" customFormat="1" ht="38.25" hidden="1">
      <c r="A286" s="37" t="s">
        <v>14</v>
      </c>
      <c r="B286" s="38">
        <v>420269</v>
      </c>
      <c r="C286" s="42"/>
      <c r="D286" s="42"/>
      <c r="E286" s="42">
        <f>SUM(C286,D286)</f>
        <v>0</v>
      </c>
      <c r="F286" s="42"/>
      <c r="G286" s="42"/>
      <c r="H286" s="43"/>
      <c r="I286" s="71">
        <f t="shared" si="160"/>
        <v>0</v>
      </c>
    </row>
    <row r="287" spans="1:9" s="3" customFormat="1" ht="25.5" hidden="1">
      <c r="A287" s="44" t="s">
        <v>15</v>
      </c>
      <c r="B287" s="45" t="s">
        <v>16</v>
      </c>
      <c r="C287" s="46">
        <f t="shared" ref="C287:H287" si="167">SUM(C288,C292,C296)</f>
        <v>0</v>
      </c>
      <c r="D287" s="46">
        <f t="shared" si="167"/>
        <v>0</v>
      </c>
      <c r="E287" s="46">
        <f t="shared" si="167"/>
        <v>0</v>
      </c>
      <c r="F287" s="46">
        <f t="shared" si="167"/>
        <v>0</v>
      </c>
      <c r="G287" s="46">
        <f t="shared" si="167"/>
        <v>0</v>
      </c>
      <c r="H287" s="47">
        <f t="shared" si="167"/>
        <v>0</v>
      </c>
      <c r="I287" s="71">
        <f t="shared" si="160"/>
        <v>0</v>
      </c>
    </row>
    <row r="288" spans="1:9" s="3" customFormat="1" hidden="1">
      <c r="A288" s="48" t="s">
        <v>17</v>
      </c>
      <c r="B288" s="49" t="s">
        <v>18</v>
      </c>
      <c r="C288" s="46">
        <f t="shared" ref="C288:H288" si="168">SUM(C289:C291)</f>
        <v>0</v>
      </c>
      <c r="D288" s="46">
        <f t="shared" si="168"/>
        <v>0</v>
      </c>
      <c r="E288" s="46">
        <f t="shared" si="168"/>
        <v>0</v>
      </c>
      <c r="F288" s="46">
        <f t="shared" si="168"/>
        <v>0</v>
      </c>
      <c r="G288" s="46">
        <f t="shared" si="168"/>
        <v>0</v>
      </c>
      <c r="H288" s="47">
        <f t="shared" si="168"/>
        <v>0</v>
      </c>
      <c r="I288" s="71">
        <f t="shared" si="160"/>
        <v>0</v>
      </c>
    </row>
    <row r="289" spans="1:9" s="3" customFormat="1" hidden="1">
      <c r="A289" s="50" t="s">
        <v>19</v>
      </c>
      <c r="B289" s="51" t="s">
        <v>20</v>
      </c>
      <c r="C289" s="42"/>
      <c r="D289" s="42"/>
      <c r="E289" s="42">
        <f>SUM(C289,D289)</f>
        <v>0</v>
      </c>
      <c r="F289" s="42"/>
      <c r="G289" s="42"/>
      <c r="H289" s="43"/>
      <c r="I289" s="71">
        <f t="shared" si="160"/>
        <v>0</v>
      </c>
    </row>
    <row r="290" spans="1:9" s="3" customFormat="1" hidden="1">
      <c r="A290" s="50" t="s">
        <v>21</v>
      </c>
      <c r="B290" s="52" t="s">
        <v>22</v>
      </c>
      <c r="C290" s="42"/>
      <c r="D290" s="42"/>
      <c r="E290" s="42">
        <f>SUM(C290,D290)</f>
        <v>0</v>
      </c>
      <c r="F290" s="42"/>
      <c r="G290" s="42"/>
      <c r="H290" s="43"/>
      <c r="I290" s="71">
        <f t="shared" si="160"/>
        <v>0</v>
      </c>
    </row>
    <row r="291" spans="1:9" s="3" customFormat="1" hidden="1">
      <c r="A291" s="50" t="s">
        <v>23</v>
      </c>
      <c r="B291" s="52" t="s">
        <v>24</v>
      </c>
      <c r="C291" s="42"/>
      <c r="D291" s="42"/>
      <c r="E291" s="42">
        <f>SUM(C291,D291)</f>
        <v>0</v>
      </c>
      <c r="F291" s="42"/>
      <c r="G291" s="42"/>
      <c r="H291" s="43"/>
      <c r="I291" s="71">
        <f t="shared" si="160"/>
        <v>0</v>
      </c>
    </row>
    <row r="292" spans="1:9" s="3" customFormat="1" hidden="1">
      <c r="A292" s="48" t="s">
        <v>25</v>
      </c>
      <c r="B292" s="53" t="s">
        <v>26</v>
      </c>
      <c r="C292" s="46">
        <f t="shared" ref="C292:H292" si="169">SUM(C293:C295)</f>
        <v>0</v>
      </c>
      <c r="D292" s="46">
        <f t="shared" si="169"/>
        <v>0</v>
      </c>
      <c r="E292" s="46">
        <f t="shared" si="169"/>
        <v>0</v>
      </c>
      <c r="F292" s="46">
        <f t="shared" si="169"/>
        <v>0</v>
      </c>
      <c r="G292" s="46">
        <f t="shared" si="169"/>
        <v>0</v>
      </c>
      <c r="H292" s="47">
        <f t="shared" si="169"/>
        <v>0</v>
      </c>
      <c r="I292" s="71">
        <f t="shared" si="160"/>
        <v>0</v>
      </c>
    </row>
    <row r="293" spans="1:9" s="3" customFormat="1" hidden="1">
      <c r="A293" s="50" t="s">
        <v>19</v>
      </c>
      <c r="B293" s="52" t="s">
        <v>27</v>
      </c>
      <c r="C293" s="42"/>
      <c r="D293" s="42"/>
      <c r="E293" s="42">
        <f>SUM(C293,D293)</f>
        <v>0</v>
      </c>
      <c r="F293" s="42"/>
      <c r="G293" s="42"/>
      <c r="H293" s="43"/>
      <c r="I293" s="71">
        <f t="shared" si="160"/>
        <v>0</v>
      </c>
    </row>
    <row r="294" spans="1:9" s="3" customFormat="1" hidden="1">
      <c r="A294" s="50" t="s">
        <v>21</v>
      </c>
      <c r="B294" s="52" t="s">
        <v>28</v>
      </c>
      <c r="C294" s="42"/>
      <c r="D294" s="42"/>
      <c r="E294" s="42">
        <f>SUM(C294,D294)</f>
        <v>0</v>
      </c>
      <c r="F294" s="42"/>
      <c r="G294" s="42"/>
      <c r="H294" s="43"/>
      <c r="I294" s="71">
        <f t="shared" si="160"/>
        <v>0</v>
      </c>
    </row>
    <row r="295" spans="1:9" s="3" customFormat="1" hidden="1">
      <c r="A295" s="50" t="s">
        <v>23</v>
      </c>
      <c r="B295" s="52" t="s">
        <v>29</v>
      </c>
      <c r="C295" s="42"/>
      <c r="D295" s="42"/>
      <c r="E295" s="42">
        <f>SUM(C295,D295)</f>
        <v>0</v>
      </c>
      <c r="F295" s="42"/>
      <c r="G295" s="42"/>
      <c r="H295" s="43"/>
      <c r="I295" s="71">
        <f t="shared" si="160"/>
        <v>0</v>
      </c>
    </row>
    <row r="296" spans="1:9" s="3" customFormat="1" hidden="1">
      <c r="A296" s="48" t="s">
        <v>30</v>
      </c>
      <c r="B296" s="53" t="s">
        <v>31</v>
      </c>
      <c r="C296" s="46">
        <f t="shared" ref="C296:H296" si="170">SUM(C297:C299)</f>
        <v>0</v>
      </c>
      <c r="D296" s="46">
        <f t="shared" si="170"/>
        <v>0</v>
      </c>
      <c r="E296" s="46">
        <f t="shared" si="170"/>
        <v>0</v>
      </c>
      <c r="F296" s="46">
        <f t="shared" si="170"/>
        <v>0</v>
      </c>
      <c r="G296" s="46">
        <f t="shared" si="170"/>
        <v>0</v>
      </c>
      <c r="H296" s="47">
        <f t="shared" si="170"/>
        <v>0</v>
      </c>
      <c r="I296" s="71">
        <f t="shared" si="160"/>
        <v>0</v>
      </c>
    </row>
    <row r="297" spans="1:9" s="3" customFormat="1" hidden="1">
      <c r="A297" s="50" t="s">
        <v>19</v>
      </c>
      <c r="B297" s="52" t="s">
        <v>32</v>
      </c>
      <c r="C297" s="42"/>
      <c r="D297" s="42"/>
      <c r="E297" s="42">
        <f>SUM(C297,D297)</f>
        <v>0</v>
      </c>
      <c r="F297" s="42"/>
      <c r="G297" s="42"/>
      <c r="H297" s="43"/>
      <c r="I297" s="71">
        <f t="shared" si="160"/>
        <v>0</v>
      </c>
    </row>
    <row r="298" spans="1:9" s="3" customFormat="1" hidden="1">
      <c r="A298" s="50" t="s">
        <v>21</v>
      </c>
      <c r="B298" s="52" t="s">
        <v>33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60"/>
        <v>0</v>
      </c>
    </row>
    <row r="299" spans="1:9" s="3" customFormat="1" hidden="1">
      <c r="A299" s="50" t="s">
        <v>23</v>
      </c>
      <c r="B299" s="52" t="s">
        <v>34</v>
      </c>
      <c r="C299" s="42"/>
      <c r="D299" s="42"/>
      <c r="E299" s="42">
        <f>SUM(C299,D299)</f>
        <v>0</v>
      </c>
      <c r="F299" s="42"/>
      <c r="G299" s="42"/>
      <c r="H299" s="43"/>
      <c r="I299" s="71">
        <f t="shared" si="160"/>
        <v>0</v>
      </c>
    </row>
    <row r="300" spans="1:9" s="6" customFormat="1" hidden="1">
      <c r="A300" s="107" t="s">
        <v>70</v>
      </c>
      <c r="B300" s="108"/>
      <c r="C300" s="109">
        <f t="shared" ref="C300" si="171">SUM(C301,C304,C327)</f>
        <v>0</v>
      </c>
      <c r="D300" s="109">
        <f t="shared" ref="D300:H300" si="172">SUM(D301,D304,D327)</f>
        <v>0</v>
      </c>
      <c r="E300" s="109">
        <f t="shared" si="172"/>
        <v>0</v>
      </c>
      <c r="F300" s="109">
        <f t="shared" si="172"/>
        <v>0</v>
      </c>
      <c r="G300" s="109">
        <f t="shared" si="172"/>
        <v>0</v>
      </c>
      <c r="H300" s="110">
        <f t="shared" si="172"/>
        <v>0</v>
      </c>
      <c r="I300" s="111">
        <f t="shared" si="160"/>
        <v>0</v>
      </c>
    </row>
    <row r="301" spans="1:9" hidden="1">
      <c r="A301" s="60" t="s">
        <v>36</v>
      </c>
      <c r="B301" s="61">
        <v>20</v>
      </c>
      <c r="C301" s="46">
        <f t="shared" ref="C301:H301" si="173">SUM(C302)</f>
        <v>0</v>
      </c>
      <c r="D301" s="46">
        <f t="shared" si="173"/>
        <v>0</v>
      </c>
      <c r="E301" s="46">
        <f t="shared" si="173"/>
        <v>0</v>
      </c>
      <c r="F301" s="46">
        <f t="shared" si="173"/>
        <v>0</v>
      </c>
      <c r="G301" s="46">
        <f t="shared" si="173"/>
        <v>0</v>
      </c>
      <c r="H301" s="47">
        <f t="shared" si="173"/>
        <v>0</v>
      </c>
      <c r="I301" s="13">
        <f t="shared" si="160"/>
        <v>0</v>
      </c>
    </row>
    <row r="302" spans="1:9" hidden="1">
      <c r="A302" s="50" t="s">
        <v>71</v>
      </c>
      <c r="B302" s="137" t="s">
        <v>38</v>
      </c>
      <c r="C302" s="39"/>
      <c r="D302" s="39"/>
      <c r="E302" s="39">
        <f>C302+D302</f>
        <v>0</v>
      </c>
      <c r="F302" s="39"/>
      <c r="G302" s="39"/>
      <c r="H302" s="40"/>
      <c r="I302" s="13">
        <f t="shared" si="160"/>
        <v>0</v>
      </c>
    </row>
    <row r="303" spans="1:9" s="3" customFormat="1" hidden="1">
      <c r="A303" s="50"/>
      <c r="B303" s="51"/>
      <c r="C303" s="42"/>
      <c r="D303" s="42"/>
      <c r="E303" s="42"/>
      <c r="F303" s="42"/>
      <c r="G303" s="42"/>
      <c r="H303" s="43"/>
      <c r="I303" s="71">
        <f t="shared" si="160"/>
        <v>0</v>
      </c>
    </row>
    <row r="304" spans="1:9" ht="25.5" hidden="1">
      <c r="A304" s="60" t="s">
        <v>43</v>
      </c>
      <c r="B304" s="62">
        <v>58</v>
      </c>
      <c r="C304" s="46">
        <f t="shared" ref="C304" si="174">SUM(C305,C312,C319)</f>
        <v>0</v>
      </c>
      <c r="D304" s="46">
        <f t="shared" ref="D304:H304" si="175">SUM(D305,D312,D319)</f>
        <v>0</v>
      </c>
      <c r="E304" s="46">
        <f t="shared" si="175"/>
        <v>0</v>
      </c>
      <c r="F304" s="46">
        <f t="shared" si="175"/>
        <v>0</v>
      </c>
      <c r="G304" s="46">
        <f t="shared" si="175"/>
        <v>0</v>
      </c>
      <c r="H304" s="47">
        <f t="shared" si="175"/>
        <v>0</v>
      </c>
      <c r="I304" s="13">
        <f t="shared" si="160"/>
        <v>0</v>
      </c>
    </row>
    <row r="305" spans="1:11" hidden="1">
      <c r="A305" s="60" t="s">
        <v>44</v>
      </c>
      <c r="B305" s="63" t="s">
        <v>45</v>
      </c>
      <c r="C305" s="46">
        <f t="shared" ref="C305" si="176">SUM(C309,C310,C311)</f>
        <v>0</v>
      </c>
      <c r="D305" s="46">
        <f t="shared" ref="D305:H305" si="177">SUM(D309,D310,D311)</f>
        <v>0</v>
      </c>
      <c r="E305" s="46">
        <f t="shared" si="177"/>
        <v>0</v>
      </c>
      <c r="F305" s="46">
        <f t="shared" si="177"/>
        <v>0</v>
      </c>
      <c r="G305" s="46">
        <f t="shared" si="177"/>
        <v>0</v>
      </c>
      <c r="H305" s="47">
        <f t="shared" si="177"/>
        <v>0</v>
      </c>
      <c r="I305" s="13">
        <f t="shared" si="160"/>
        <v>0</v>
      </c>
    </row>
    <row r="306" spans="1:11" s="3" customFormat="1" hidden="1">
      <c r="A306" s="64" t="s">
        <v>46</v>
      </c>
      <c r="B306" s="65"/>
      <c r="C306" s="46"/>
      <c r="D306" s="46"/>
      <c r="E306" s="46"/>
      <c r="F306" s="46"/>
      <c r="G306" s="46"/>
      <c r="H306" s="47"/>
      <c r="I306" s="71">
        <f t="shared" si="160"/>
        <v>0</v>
      </c>
    </row>
    <row r="307" spans="1:11" hidden="1">
      <c r="A307" s="64" t="s">
        <v>47</v>
      </c>
      <c r="B307" s="65"/>
      <c r="C307" s="46">
        <f t="shared" ref="C307" si="178">C309+C310+C311-C308</f>
        <v>0</v>
      </c>
      <c r="D307" s="46">
        <f t="shared" ref="D307:H307" si="179">D309+D310+D311-D308</f>
        <v>0</v>
      </c>
      <c r="E307" s="46">
        <f t="shared" si="179"/>
        <v>0</v>
      </c>
      <c r="F307" s="46">
        <f t="shared" si="179"/>
        <v>0</v>
      </c>
      <c r="G307" s="46">
        <f t="shared" si="179"/>
        <v>0</v>
      </c>
      <c r="H307" s="47">
        <f t="shared" si="179"/>
        <v>0</v>
      </c>
      <c r="I307" s="13">
        <f t="shared" si="160"/>
        <v>0</v>
      </c>
    </row>
    <row r="308" spans="1:11" s="3" customFormat="1" hidden="1">
      <c r="A308" s="64" t="s">
        <v>48</v>
      </c>
      <c r="B308" s="65"/>
      <c r="C308" s="46"/>
      <c r="D308" s="46"/>
      <c r="E308" s="46">
        <f>C308+D308</f>
        <v>0</v>
      </c>
      <c r="F308" s="46"/>
      <c r="G308" s="46"/>
      <c r="H308" s="47"/>
      <c r="I308" s="71">
        <f t="shared" si="160"/>
        <v>0</v>
      </c>
    </row>
    <row r="309" spans="1:11" hidden="1">
      <c r="A309" s="37" t="s">
        <v>49</v>
      </c>
      <c r="B309" s="138" t="s">
        <v>50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60"/>
        <v>0</v>
      </c>
      <c r="J309" s="8">
        <v>0.02</v>
      </c>
      <c r="K309" s="8">
        <v>0.13</v>
      </c>
    </row>
    <row r="310" spans="1:11" hidden="1">
      <c r="A310" s="37" t="s">
        <v>51</v>
      </c>
      <c r="B310" s="138" t="s">
        <v>52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60"/>
        <v>0</v>
      </c>
      <c r="J310" s="8">
        <v>0.85</v>
      </c>
    </row>
    <row r="311" spans="1:11" s="3" customFormat="1" hidden="1">
      <c r="A311" s="37" t="s">
        <v>53</v>
      </c>
      <c r="B311" s="139" t="s">
        <v>54</v>
      </c>
      <c r="C311" s="42"/>
      <c r="D311" s="42"/>
      <c r="E311" s="42">
        <f>C311+D311</f>
        <v>0</v>
      </c>
      <c r="F311" s="42"/>
      <c r="G311" s="42"/>
      <c r="H311" s="43"/>
      <c r="I311" s="71">
        <f t="shared" si="160"/>
        <v>0</v>
      </c>
    </row>
    <row r="312" spans="1:11" s="3" customFormat="1" hidden="1">
      <c r="A312" s="60" t="s">
        <v>55</v>
      </c>
      <c r="B312" s="61" t="s">
        <v>56</v>
      </c>
      <c r="C312" s="46">
        <f t="shared" ref="C312:H312" si="180">SUM(C316,C317,C318)</f>
        <v>0</v>
      </c>
      <c r="D312" s="46">
        <f t="shared" si="180"/>
        <v>0</v>
      </c>
      <c r="E312" s="46">
        <f t="shared" si="180"/>
        <v>0</v>
      </c>
      <c r="F312" s="46">
        <f t="shared" si="180"/>
        <v>0</v>
      </c>
      <c r="G312" s="46">
        <f t="shared" si="180"/>
        <v>0</v>
      </c>
      <c r="H312" s="47">
        <f t="shared" si="180"/>
        <v>0</v>
      </c>
      <c r="I312" s="71">
        <f t="shared" si="160"/>
        <v>0</v>
      </c>
    </row>
    <row r="313" spans="1:11" s="3" customFormat="1" hidden="1">
      <c r="A313" s="66" t="s">
        <v>46</v>
      </c>
      <c r="B313" s="61"/>
      <c r="C313" s="46"/>
      <c r="D313" s="46"/>
      <c r="E313" s="46"/>
      <c r="F313" s="46"/>
      <c r="G313" s="46"/>
      <c r="H313" s="47"/>
      <c r="I313" s="71">
        <f t="shared" si="160"/>
        <v>0</v>
      </c>
    </row>
    <row r="314" spans="1:11" s="3" customFormat="1" hidden="1">
      <c r="A314" s="64" t="s">
        <v>47</v>
      </c>
      <c r="B314" s="65"/>
      <c r="C314" s="46">
        <f t="shared" ref="C314:H314" si="181">C316+C317+C318-C315</f>
        <v>0</v>
      </c>
      <c r="D314" s="46">
        <f t="shared" si="181"/>
        <v>0</v>
      </c>
      <c r="E314" s="46">
        <f t="shared" si="181"/>
        <v>0</v>
      </c>
      <c r="F314" s="46">
        <f t="shared" si="181"/>
        <v>0</v>
      </c>
      <c r="G314" s="46">
        <f t="shared" si="181"/>
        <v>0</v>
      </c>
      <c r="H314" s="47">
        <f t="shared" si="181"/>
        <v>0</v>
      </c>
      <c r="I314" s="71">
        <f t="shared" si="160"/>
        <v>0</v>
      </c>
    </row>
    <row r="315" spans="1:11" s="3" customFormat="1" hidden="1">
      <c r="A315" s="64" t="s">
        <v>48</v>
      </c>
      <c r="B315" s="65"/>
      <c r="C315" s="46"/>
      <c r="D315" s="46"/>
      <c r="E315" s="46">
        <f>C315+D315</f>
        <v>0</v>
      </c>
      <c r="F315" s="46"/>
      <c r="G315" s="46"/>
      <c r="H315" s="47"/>
      <c r="I315" s="71">
        <f t="shared" si="160"/>
        <v>0</v>
      </c>
    </row>
    <row r="316" spans="1:11" s="3" customFormat="1" hidden="1">
      <c r="A316" s="37" t="s">
        <v>49</v>
      </c>
      <c r="B316" s="139" t="s">
        <v>57</v>
      </c>
      <c r="C316" s="42"/>
      <c r="D316" s="42"/>
      <c r="E316" s="42">
        <f>C316+D316</f>
        <v>0</v>
      </c>
      <c r="F316" s="42"/>
      <c r="G316" s="42"/>
      <c r="H316" s="43"/>
      <c r="I316" s="71">
        <f t="shared" si="160"/>
        <v>0</v>
      </c>
    </row>
    <row r="317" spans="1:11" s="3" customFormat="1" hidden="1">
      <c r="A317" s="37" t="s">
        <v>51</v>
      </c>
      <c r="B317" s="139" t="s">
        <v>58</v>
      </c>
      <c r="C317" s="42"/>
      <c r="D317" s="42"/>
      <c r="E317" s="42">
        <f>C317+D317</f>
        <v>0</v>
      </c>
      <c r="F317" s="42"/>
      <c r="G317" s="42"/>
      <c r="H317" s="43"/>
      <c r="I317" s="71">
        <f t="shared" si="160"/>
        <v>0</v>
      </c>
    </row>
    <row r="318" spans="1:11" s="3" customFormat="1" hidden="1">
      <c r="A318" s="37" t="s">
        <v>53</v>
      </c>
      <c r="B318" s="139" t="s">
        <v>59</v>
      </c>
      <c r="C318" s="42"/>
      <c r="D318" s="42"/>
      <c r="E318" s="42">
        <f>C318+D318</f>
        <v>0</v>
      </c>
      <c r="F318" s="42"/>
      <c r="G318" s="42"/>
      <c r="H318" s="43"/>
      <c r="I318" s="71">
        <f t="shared" si="160"/>
        <v>0</v>
      </c>
    </row>
    <row r="319" spans="1:11" s="3" customFormat="1" hidden="1">
      <c r="A319" s="60" t="s">
        <v>60</v>
      </c>
      <c r="B319" s="67" t="s">
        <v>61</v>
      </c>
      <c r="C319" s="46">
        <f t="shared" ref="C319:H319" si="182">SUM(C323,C324,C325)</f>
        <v>0</v>
      </c>
      <c r="D319" s="46">
        <f t="shared" si="182"/>
        <v>0</v>
      </c>
      <c r="E319" s="46">
        <f t="shared" si="182"/>
        <v>0</v>
      </c>
      <c r="F319" s="46">
        <f t="shared" si="182"/>
        <v>0</v>
      </c>
      <c r="G319" s="46">
        <f t="shared" si="182"/>
        <v>0</v>
      </c>
      <c r="H319" s="47">
        <f t="shared" si="182"/>
        <v>0</v>
      </c>
      <c r="I319" s="71">
        <f t="shared" si="160"/>
        <v>0</v>
      </c>
    </row>
    <row r="320" spans="1:11" s="3" customFormat="1" hidden="1">
      <c r="A320" s="66" t="s">
        <v>46</v>
      </c>
      <c r="B320" s="67"/>
      <c r="C320" s="46"/>
      <c r="D320" s="46"/>
      <c r="E320" s="46"/>
      <c r="F320" s="46"/>
      <c r="G320" s="46"/>
      <c r="H320" s="47"/>
      <c r="I320" s="71">
        <f t="shared" si="160"/>
        <v>0</v>
      </c>
    </row>
    <row r="321" spans="1:9" s="3" customFormat="1" hidden="1">
      <c r="A321" s="64" t="s">
        <v>47</v>
      </c>
      <c r="B321" s="65"/>
      <c r="C321" s="46">
        <f t="shared" ref="C321:H321" si="183">C323+C324+C325-C322</f>
        <v>0</v>
      </c>
      <c r="D321" s="46">
        <f t="shared" si="183"/>
        <v>0</v>
      </c>
      <c r="E321" s="46">
        <f t="shared" si="183"/>
        <v>0</v>
      </c>
      <c r="F321" s="46">
        <f t="shared" si="183"/>
        <v>0</v>
      </c>
      <c r="G321" s="46">
        <f t="shared" si="183"/>
        <v>0</v>
      </c>
      <c r="H321" s="47">
        <f t="shared" si="183"/>
        <v>0</v>
      </c>
      <c r="I321" s="71">
        <f t="shared" si="160"/>
        <v>0</v>
      </c>
    </row>
    <row r="322" spans="1:9" s="3" customFormat="1" hidden="1">
      <c r="A322" s="64" t="s">
        <v>48</v>
      </c>
      <c r="B322" s="65"/>
      <c r="C322" s="46"/>
      <c r="D322" s="46"/>
      <c r="E322" s="46">
        <f>C322+D322</f>
        <v>0</v>
      </c>
      <c r="F322" s="46"/>
      <c r="G322" s="46"/>
      <c r="H322" s="47"/>
      <c r="I322" s="71">
        <f t="shared" si="160"/>
        <v>0</v>
      </c>
    </row>
    <row r="323" spans="1:9" s="3" customFormat="1" hidden="1">
      <c r="A323" s="37" t="s">
        <v>49</v>
      </c>
      <c r="B323" s="139" t="s">
        <v>62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60"/>
        <v>0</v>
      </c>
    </row>
    <row r="324" spans="1:9" s="3" customFormat="1" hidden="1">
      <c r="A324" s="37" t="s">
        <v>51</v>
      </c>
      <c r="B324" s="139" t="s">
        <v>63</v>
      </c>
      <c r="C324" s="42"/>
      <c r="D324" s="42"/>
      <c r="E324" s="42">
        <f>C324+D324</f>
        <v>0</v>
      </c>
      <c r="F324" s="42"/>
      <c r="G324" s="42"/>
      <c r="H324" s="43"/>
      <c r="I324" s="71">
        <f t="shared" si="160"/>
        <v>0</v>
      </c>
    </row>
    <row r="325" spans="1:9" s="3" customFormat="1" hidden="1">
      <c r="A325" s="37" t="s">
        <v>53</v>
      </c>
      <c r="B325" s="139" t="s">
        <v>64</v>
      </c>
      <c r="C325" s="42"/>
      <c r="D325" s="42"/>
      <c r="E325" s="42">
        <f>C325+D325</f>
        <v>0</v>
      </c>
      <c r="F325" s="42"/>
      <c r="G325" s="42"/>
      <c r="H325" s="43"/>
      <c r="I325" s="71">
        <f t="shared" si="160"/>
        <v>0</v>
      </c>
    </row>
    <row r="326" spans="1:9" s="3" customFormat="1" hidden="1">
      <c r="A326" s="68"/>
      <c r="B326" s="55"/>
      <c r="C326" s="42"/>
      <c r="D326" s="42"/>
      <c r="E326" s="42"/>
      <c r="F326" s="42"/>
      <c r="G326" s="42"/>
      <c r="H326" s="43"/>
      <c r="I326" s="71">
        <f t="shared" si="160"/>
        <v>0</v>
      </c>
    </row>
    <row r="327" spans="1:9" s="3" customFormat="1" hidden="1">
      <c r="A327" s="48" t="s">
        <v>65</v>
      </c>
      <c r="B327" s="67" t="s">
        <v>66</v>
      </c>
      <c r="C327" s="46"/>
      <c r="D327" s="46"/>
      <c r="E327" s="46">
        <f>C327+D327</f>
        <v>0</v>
      </c>
      <c r="F327" s="46"/>
      <c r="G327" s="46"/>
      <c r="H327" s="47"/>
      <c r="I327" s="71">
        <f t="shared" si="160"/>
        <v>0</v>
      </c>
    </row>
    <row r="328" spans="1:9" s="3" customFormat="1" hidden="1">
      <c r="A328" s="68"/>
      <c r="B328" s="55"/>
      <c r="C328" s="42"/>
      <c r="D328" s="42"/>
      <c r="E328" s="42"/>
      <c r="F328" s="42"/>
      <c r="G328" s="42"/>
      <c r="H328" s="43"/>
      <c r="I328" s="71">
        <f t="shared" si="160"/>
        <v>0</v>
      </c>
    </row>
    <row r="329" spans="1:9" s="3" customFormat="1" hidden="1">
      <c r="A329" s="48" t="s">
        <v>67</v>
      </c>
      <c r="B329" s="67"/>
      <c r="C329" s="46">
        <f t="shared" ref="C329:H329" si="184">C282-C300</f>
        <v>0</v>
      </c>
      <c r="D329" s="46">
        <f t="shared" si="184"/>
        <v>0</v>
      </c>
      <c r="E329" s="46">
        <f t="shared" si="184"/>
        <v>0</v>
      </c>
      <c r="F329" s="46">
        <f t="shared" si="184"/>
        <v>0</v>
      </c>
      <c r="G329" s="46">
        <f t="shared" si="184"/>
        <v>0</v>
      </c>
      <c r="H329" s="47">
        <f t="shared" si="184"/>
        <v>0</v>
      </c>
      <c r="I329" s="71">
        <f t="shared" si="160"/>
        <v>0</v>
      </c>
    </row>
    <row r="330" spans="1:9" s="3" customFormat="1" hidden="1">
      <c r="A330" s="54"/>
      <c r="B330" s="55"/>
      <c r="C330" s="42"/>
      <c r="D330" s="42"/>
      <c r="E330" s="42"/>
      <c r="F330" s="42"/>
      <c r="G330" s="42"/>
      <c r="H330" s="43"/>
      <c r="I330" s="71">
        <f t="shared" si="160"/>
        <v>0</v>
      </c>
    </row>
    <row r="331" spans="1:9" s="3" customFormat="1" hidden="1">
      <c r="A331" s="54"/>
      <c r="B331" s="55"/>
      <c r="C331" s="42"/>
      <c r="D331" s="42"/>
      <c r="E331" s="42"/>
      <c r="F331" s="42"/>
      <c r="G331" s="42"/>
      <c r="H331" s="43"/>
      <c r="I331" s="71">
        <f t="shared" si="160"/>
        <v>0</v>
      </c>
    </row>
    <row r="332" spans="1:9" s="2" customFormat="1">
      <c r="A332" s="56" t="s">
        <v>81</v>
      </c>
      <c r="B332" s="57" t="s">
        <v>82</v>
      </c>
      <c r="C332" s="58">
        <f t="shared" ref="C332" si="185">SUM(C362)</f>
        <v>6365.5</v>
      </c>
      <c r="D332" s="58">
        <f t="shared" ref="D332:H332" si="186">SUM(D362)</f>
        <v>0</v>
      </c>
      <c r="E332" s="58">
        <f t="shared" si="186"/>
        <v>6365.5</v>
      </c>
      <c r="F332" s="58">
        <f t="shared" si="186"/>
        <v>2082.5</v>
      </c>
      <c r="G332" s="58">
        <f t="shared" si="186"/>
        <v>2082.5</v>
      </c>
      <c r="H332" s="59">
        <f t="shared" si="186"/>
        <v>2082.5</v>
      </c>
      <c r="I332" s="70">
        <f t="shared" si="160"/>
        <v>12613</v>
      </c>
    </row>
    <row r="333" spans="1:9">
      <c r="A333" s="99" t="s">
        <v>70</v>
      </c>
      <c r="B333" s="100"/>
      <c r="C333" s="101">
        <f t="shared" ref="C333" si="187">SUM(C334,C337,C360)</f>
        <v>6365.5</v>
      </c>
      <c r="D333" s="101">
        <f t="shared" ref="D333:H333" si="188">SUM(D334,D337,D360)</f>
        <v>0</v>
      </c>
      <c r="E333" s="101">
        <f t="shared" si="188"/>
        <v>6365.5</v>
      </c>
      <c r="F333" s="101">
        <f t="shared" si="188"/>
        <v>2082.5</v>
      </c>
      <c r="G333" s="101">
        <f t="shared" si="188"/>
        <v>2082.5</v>
      </c>
      <c r="H333" s="102">
        <f t="shared" si="188"/>
        <v>2082.5</v>
      </c>
      <c r="I333" s="13">
        <f t="shared" si="160"/>
        <v>12613</v>
      </c>
    </row>
    <row r="334" spans="1:9" hidden="1">
      <c r="A334" s="60" t="s">
        <v>36</v>
      </c>
      <c r="B334" s="61">
        <v>20</v>
      </c>
      <c r="C334" s="46">
        <f t="shared" ref="C334:H334" si="189">SUM(C335)</f>
        <v>0</v>
      </c>
      <c r="D334" s="46">
        <f t="shared" si="189"/>
        <v>0</v>
      </c>
      <c r="E334" s="46">
        <f t="shared" si="189"/>
        <v>0</v>
      </c>
      <c r="F334" s="46">
        <f t="shared" si="189"/>
        <v>0</v>
      </c>
      <c r="G334" s="46">
        <f t="shared" si="189"/>
        <v>0</v>
      </c>
      <c r="H334" s="47">
        <f t="shared" si="189"/>
        <v>0</v>
      </c>
      <c r="I334" s="13">
        <f t="shared" ref="I334:I397" si="190">SUM(E334:H334)</f>
        <v>0</v>
      </c>
    </row>
    <row r="335" spans="1:9" hidden="1">
      <c r="A335" s="50" t="s">
        <v>71</v>
      </c>
      <c r="B335" s="137" t="s">
        <v>38</v>
      </c>
      <c r="C335" s="39">
        <f>C382</f>
        <v>0</v>
      </c>
      <c r="D335" s="39">
        <f>D382</f>
        <v>0</v>
      </c>
      <c r="E335" s="39">
        <f>C335+D335</f>
        <v>0</v>
      </c>
      <c r="F335" s="39">
        <f>F382</f>
        <v>0</v>
      </c>
      <c r="G335" s="39">
        <f>G382</f>
        <v>0</v>
      </c>
      <c r="H335" s="40">
        <f>H382</f>
        <v>0</v>
      </c>
      <c r="I335" s="13">
        <f t="shared" si="190"/>
        <v>0</v>
      </c>
    </row>
    <row r="336" spans="1:9" s="3" customFormat="1" hidden="1">
      <c r="A336" s="50"/>
      <c r="B336" s="51"/>
      <c r="C336" s="42"/>
      <c r="D336" s="42"/>
      <c r="E336" s="42"/>
      <c r="F336" s="42"/>
      <c r="G336" s="42"/>
      <c r="H336" s="43"/>
      <c r="I336" s="71">
        <f t="shared" si="190"/>
        <v>0</v>
      </c>
    </row>
    <row r="337" spans="1:9" ht="25.5">
      <c r="A337" s="60" t="s">
        <v>43</v>
      </c>
      <c r="B337" s="62">
        <v>58</v>
      </c>
      <c r="C337" s="46">
        <f t="shared" ref="C337" si="191">SUM(C338,C345,C352)</f>
        <v>4283</v>
      </c>
      <c r="D337" s="46">
        <f t="shared" ref="D337:H337" si="192">SUM(D338,D345,D352)</f>
        <v>0</v>
      </c>
      <c r="E337" s="46">
        <f t="shared" si="192"/>
        <v>4283</v>
      </c>
      <c r="F337" s="46">
        <f t="shared" si="192"/>
        <v>0</v>
      </c>
      <c r="G337" s="46">
        <f t="shared" si="192"/>
        <v>0</v>
      </c>
      <c r="H337" s="47">
        <f t="shared" si="192"/>
        <v>0</v>
      </c>
      <c r="I337" s="13">
        <f t="shared" si="190"/>
        <v>4283</v>
      </c>
    </row>
    <row r="338" spans="1:9">
      <c r="A338" s="60" t="s">
        <v>44</v>
      </c>
      <c r="B338" s="63" t="s">
        <v>45</v>
      </c>
      <c r="C338" s="46">
        <f t="shared" ref="C338" si="193">SUM(C342,C343,C344)</f>
        <v>4283</v>
      </c>
      <c r="D338" s="46">
        <f t="shared" ref="D338:H338" si="194">SUM(D342,D343,D344)</f>
        <v>0</v>
      </c>
      <c r="E338" s="46">
        <f t="shared" si="194"/>
        <v>4283</v>
      </c>
      <c r="F338" s="46">
        <f t="shared" si="194"/>
        <v>0</v>
      </c>
      <c r="G338" s="46">
        <f t="shared" si="194"/>
        <v>0</v>
      </c>
      <c r="H338" s="47">
        <f t="shared" si="194"/>
        <v>0</v>
      </c>
      <c r="I338" s="13">
        <f t="shared" si="190"/>
        <v>4283</v>
      </c>
    </row>
    <row r="339" spans="1:9" s="3" customFormat="1" hidden="1">
      <c r="A339" s="64" t="s">
        <v>46</v>
      </c>
      <c r="B339" s="65"/>
      <c r="C339" s="46"/>
      <c r="D339" s="46"/>
      <c r="E339" s="46"/>
      <c r="F339" s="46"/>
      <c r="G339" s="46"/>
      <c r="H339" s="47"/>
      <c r="I339" s="71">
        <f t="shared" si="190"/>
        <v>0</v>
      </c>
    </row>
    <row r="340" spans="1:9" s="3" customFormat="1">
      <c r="A340" s="64" t="s">
        <v>47</v>
      </c>
      <c r="B340" s="65"/>
      <c r="C340" s="46">
        <f t="shared" ref="C340:H340" si="195">C342+C343+C344-C341</f>
        <v>0</v>
      </c>
      <c r="D340" s="46">
        <f t="shared" si="195"/>
        <v>0</v>
      </c>
      <c r="E340" s="46">
        <f t="shared" si="195"/>
        <v>0</v>
      </c>
      <c r="F340" s="46">
        <f t="shared" si="195"/>
        <v>0</v>
      </c>
      <c r="G340" s="46">
        <f t="shared" si="195"/>
        <v>0</v>
      </c>
      <c r="H340" s="47">
        <f t="shared" si="195"/>
        <v>0</v>
      </c>
      <c r="I340" s="71">
        <f t="shared" si="190"/>
        <v>0</v>
      </c>
    </row>
    <row r="341" spans="1:9">
      <c r="A341" s="64" t="s">
        <v>48</v>
      </c>
      <c r="B341" s="65"/>
      <c r="C341" s="46">
        <f t="shared" ref="C341" si="196">C388</f>
        <v>4283</v>
      </c>
      <c r="D341" s="46">
        <f t="shared" ref="D341:H344" si="197">D388</f>
        <v>0</v>
      </c>
      <c r="E341" s="46">
        <f t="shared" si="197"/>
        <v>4283</v>
      </c>
      <c r="F341" s="46">
        <f t="shared" si="197"/>
        <v>0</v>
      </c>
      <c r="G341" s="46">
        <f t="shared" si="197"/>
        <v>0</v>
      </c>
      <c r="H341" s="47">
        <f t="shared" si="197"/>
        <v>0</v>
      </c>
      <c r="I341" s="13">
        <f t="shared" si="190"/>
        <v>4283</v>
      </c>
    </row>
    <row r="342" spans="1:9" hidden="1">
      <c r="A342" s="37" t="s">
        <v>49</v>
      </c>
      <c r="B342" s="138" t="s">
        <v>50</v>
      </c>
      <c r="C342" s="39">
        <f t="shared" ref="C342" si="198">C389</f>
        <v>0</v>
      </c>
      <c r="D342" s="39">
        <f t="shared" si="197"/>
        <v>0</v>
      </c>
      <c r="E342" s="39">
        <f>C342+D342</f>
        <v>0</v>
      </c>
      <c r="F342" s="39">
        <f t="shared" si="197"/>
        <v>0</v>
      </c>
      <c r="G342" s="39">
        <f t="shared" si="197"/>
        <v>0</v>
      </c>
      <c r="H342" s="40">
        <f t="shared" si="197"/>
        <v>0</v>
      </c>
      <c r="I342" s="13">
        <f t="shared" si="190"/>
        <v>0</v>
      </c>
    </row>
    <row r="343" spans="1:9" hidden="1">
      <c r="A343" s="37" t="s">
        <v>51</v>
      </c>
      <c r="B343" s="138" t="s">
        <v>52</v>
      </c>
      <c r="C343" s="39">
        <f t="shared" ref="C343" si="199">C390</f>
        <v>0</v>
      </c>
      <c r="D343" s="39">
        <f t="shared" si="197"/>
        <v>0</v>
      </c>
      <c r="E343" s="39">
        <f>C343+D343</f>
        <v>0</v>
      </c>
      <c r="F343" s="39">
        <f t="shared" si="197"/>
        <v>0</v>
      </c>
      <c r="G343" s="39">
        <f t="shared" si="197"/>
        <v>0</v>
      </c>
      <c r="H343" s="40">
        <f t="shared" si="197"/>
        <v>0</v>
      </c>
      <c r="I343" s="13">
        <f t="shared" si="190"/>
        <v>0</v>
      </c>
    </row>
    <row r="344" spans="1:9">
      <c r="A344" s="37" t="s">
        <v>53</v>
      </c>
      <c r="B344" s="139" t="s">
        <v>54</v>
      </c>
      <c r="C344" s="39">
        <f t="shared" ref="C344" si="200">C391</f>
        <v>4283</v>
      </c>
      <c r="D344" s="39">
        <f t="shared" si="197"/>
        <v>0</v>
      </c>
      <c r="E344" s="39">
        <f>C344+D344</f>
        <v>4283</v>
      </c>
      <c r="F344" s="39">
        <f t="shared" si="197"/>
        <v>0</v>
      </c>
      <c r="G344" s="39">
        <f t="shared" si="197"/>
        <v>0</v>
      </c>
      <c r="H344" s="40">
        <f t="shared" si="197"/>
        <v>0</v>
      </c>
      <c r="I344" s="13">
        <f t="shared" si="190"/>
        <v>4283</v>
      </c>
    </row>
    <row r="345" spans="1:9" s="3" customFormat="1" hidden="1">
      <c r="A345" s="60" t="s">
        <v>55</v>
      </c>
      <c r="B345" s="61" t="s">
        <v>56</v>
      </c>
      <c r="C345" s="46">
        <f t="shared" ref="C345:H345" si="201">SUM(C349,C350,C351)</f>
        <v>0</v>
      </c>
      <c r="D345" s="46">
        <f t="shared" si="201"/>
        <v>0</v>
      </c>
      <c r="E345" s="46">
        <f t="shared" si="201"/>
        <v>0</v>
      </c>
      <c r="F345" s="46">
        <f t="shared" si="201"/>
        <v>0</v>
      </c>
      <c r="G345" s="46">
        <f t="shared" si="201"/>
        <v>0</v>
      </c>
      <c r="H345" s="47">
        <f t="shared" si="201"/>
        <v>0</v>
      </c>
      <c r="I345" s="71">
        <f t="shared" si="190"/>
        <v>0</v>
      </c>
    </row>
    <row r="346" spans="1:9" s="3" customFormat="1" hidden="1">
      <c r="A346" s="66" t="s">
        <v>46</v>
      </c>
      <c r="B346" s="61"/>
      <c r="C346" s="46"/>
      <c r="D346" s="46"/>
      <c r="E346" s="46"/>
      <c r="F346" s="46"/>
      <c r="G346" s="46"/>
      <c r="H346" s="47"/>
      <c r="I346" s="71">
        <f t="shared" si="190"/>
        <v>0</v>
      </c>
    </row>
    <row r="347" spans="1:9" s="3" customFormat="1" hidden="1">
      <c r="A347" s="64" t="s">
        <v>47</v>
      </c>
      <c r="B347" s="65"/>
      <c r="C347" s="46">
        <f t="shared" ref="C347:H347" si="202">C349+C350+C351-C348</f>
        <v>0</v>
      </c>
      <c r="D347" s="46">
        <f t="shared" si="202"/>
        <v>0</v>
      </c>
      <c r="E347" s="46">
        <f t="shared" si="202"/>
        <v>0</v>
      </c>
      <c r="F347" s="46">
        <f t="shared" si="202"/>
        <v>0</v>
      </c>
      <c r="G347" s="46">
        <f t="shared" si="202"/>
        <v>0</v>
      </c>
      <c r="H347" s="47">
        <f t="shared" si="202"/>
        <v>0</v>
      </c>
      <c r="I347" s="71">
        <f t="shared" si="190"/>
        <v>0</v>
      </c>
    </row>
    <row r="348" spans="1:9" s="3" customFormat="1" hidden="1">
      <c r="A348" s="64" t="s">
        <v>48</v>
      </c>
      <c r="B348" s="65"/>
      <c r="C348" s="46">
        <f t="shared" ref="C348:H348" si="203">C395</f>
        <v>0</v>
      </c>
      <c r="D348" s="46">
        <f t="shared" si="203"/>
        <v>0</v>
      </c>
      <c r="E348" s="46">
        <f t="shared" si="203"/>
        <v>0</v>
      </c>
      <c r="F348" s="46">
        <f t="shared" si="203"/>
        <v>0</v>
      </c>
      <c r="G348" s="46">
        <f t="shared" si="203"/>
        <v>0</v>
      </c>
      <c r="H348" s="47">
        <f t="shared" si="203"/>
        <v>0</v>
      </c>
      <c r="I348" s="71">
        <f t="shared" si="190"/>
        <v>0</v>
      </c>
    </row>
    <row r="349" spans="1:9" s="3" customFormat="1" hidden="1">
      <c r="A349" s="37" t="s">
        <v>49</v>
      </c>
      <c r="B349" s="139" t="s">
        <v>57</v>
      </c>
      <c r="C349" s="42">
        <f t="shared" ref="C349:D351" si="204">C396</f>
        <v>0</v>
      </c>
      <c r="D349" s="42">
        <f t="shared" si="204"/>
        <v>0</v>
      </c>
      <c r="E349" s="42">
        <f>C349+D349</f>
        <v>0</v>
      </c>
      <c r="F349" s="42">
        <f t="shared" ref="F349:H351" si="205">F396</f>
        <v>0</v>
      </c>
      <c r="G349" s="42">
        <f t="shared" si="205"/>
        <v>0</v>
      </c>
      <c r="H349" s="43">
        <f t="shared" si="205"/>
        <v>0</v>
      </c>
      <c r="I349" s="71">
        <f t="shared" si="190"/>
        <v>0</v>
      </c>
    </row>
    <row r="350" spans="1:9" s="3" customFormat="1" hidden="1">
      <c r="A350" s="37" t="s">
        <v>51</v>
      </c>
      <c r="B350" s="139" t="s">
        <v>58</v>
      </c>
      <c r="C350" s="42">
        <f t="shared" si="204"/>
        <v>0</v>
      </c>
      <c r="D350" s="42">
        <f t="shared" si="204"/>
        <v>0</v>
      </c>
      <c r="E350" s="42">
        <f>C350+D350</f>
        <v>0</v>
      </c>
      <c r="F350" s="42">
        <f t="shared" si="205"/>
        <v>0</v>
      </c>
      <c r="G350" s="42">
        <f t="shared" si="205"/>
        <v>0</v>
      </c>
      <c r="H350" s="43">
        <f t="shared" si="205"/>
        <v>0</v>
      </c>
      <c r="I350" s="71">
        <f t="shared" si="190"/>
        <v>0</v>
      </c>
    </row>
    <row r="351" spans="1:9" s="3" customFormat="1" hidden="1">
      <c r="A351" s="37" t="s">
        <v>53</v>
      </c>
      <c r="B351" s="139" t="s">
        <v>59</v>
      </c>
      <c r="C351" s="42">
        <f t="shared" si="204"/>
        <v>0</v>
      </c>
      <c r="D351" s="42">
        <f t="shared" si="204"/>
        <v>0</v>
      </c>
      <c r="E351" s="42">
        <f>C351+D351</f>
        <v>0</v>
      </c>
      <c r="F351" s="42">
        <f t="shared" si="205"/>
        <v>0</v>
      </c>
      <c r="G351" s="42">
        <f t="shared" si="205"/>
        <v>0</v>
      </c>
      <c r="H351" s="43">
        <f t="shared" si="205"/>
        <v>0</v>
      </c>
      <c r="I351" s="71">
        <f t="shared" si="190"/>
        <v>0</v>
      </c>
    </row>
    <row r="352" spans="1:9" s="3" customFormat="1" hidden="1">
      <c r="A352" s="60" t="s">
        <v>60</v>
      </c>
      <c r="B352" s="67" t="s">
        <v>61</v>
      </c>
      <c r="C352" s="46">
        <f t="shared" ref="C352:H352" si="206">SUM(C356,C357,C358)</f>
        <v>0</v>
      </c>
      <c r="D352" s="46">
        <f t="shared" si="206"/>
        <v>0</v>
      </c>
      <c r="E352" s="46">
        <f t="shared" si="206"/>
        <v>0</v>
      </c>
      <c r="F352" s="46">
        <f t="shared" si="206"/>
        <v>0</v>
      </c>
      <c r="G352" s="46">
        <f t="shared" si="206"/>
        <v>0</v>
      </c>
      <c r="H352" s="47">
        <f t="shared" si="206"/>
        <v>0</v>
      </c>
      <c r="I352" s="71">
        <f t="shared" si="190"/>
        <v>0</v>
      </c>
    </row>
    <row r="353" spans="1:11" s="3" customFormat="1" hidden="1">
      <c r="A353" s="66" t="s">
        <v>46</v>
      </c>
      <c r="B353" s="67"/>
      <c r="C353" s="46"/>
      <c r="D353" s="46"/>
      <c r="E353" s="46"/>
      <c r="F353" s="46"/>
      <c r="G353" s="46"/>
      <c r="H353" s="47"/>
      <c r="I353" s="71">
        <f t="shared" si="190"/>
        <v>0</v>
      </c>
    </row>
    <row r="354" spans="1:11" s="3" customFormat="1" hidden="1">
      <c r="A354" s="64" t="s">
        <v>47</v>
      </c>
      <c r="B354" s="65"/>
      <c r="C354" s="46">
        <f t="shared" ref="C354:H354" si="207">C356+C357+C358-C355</f>
        <v>0</v>
      </c>
      <c r="D354" s="46">
        <f t="shared" si="207"/>
        <v>0</v>
      </c>
      <c r="E354" s="46">
        <f t="shared" si="207"/>
        <v>0</v>
      </c>
      <c r="F354" s="46">
        <f t="shared" si="207"/>
        <v>0</v>
      </c>
      <c r="G354" s="46">
        <f t="shared" si="207"/>
        <v>0</v>
      </c>
      <c r="H354" s="47">
        <f t="shared" si="207"/>
        <v>0</v>
      </c>
      <c r="I354" s="71">
        <f t="shared" si="190"/>
        <v>0</v>
      </c>
    </row>
    <row r="355" spans="1:11" s="3" customFormat="1" hidden="1">
      <c r="A355" s="64" t="s">
        <v>48</v>
      </c>
      <c r="B355" s="65"/>
      <c r="C355" s="46">
        <f t="shared" ref="C355:H355" si="208">C402</f>
        <v>0</v>
      </c>
      <c r="D355" s="46">
        <f t="shared" si="208"/>
        <v>0</v>
      </c>
      <c r="E355" s="46">
        <f t="shared" si="208"/>
        <v>0</v>
      </c>
      <c r="F355" s="46">
        <f t="shared" si="208"/>
        <v>0</v>
      </c>
      <c r="G355" s="46">
        <f t="shared" si="208"/>
        <v>0</v>
      </c>
      <c r="H355" s="47">
        <f t="shared" si="208"/>
        <v>0</v>
      </c>
      <c r="I355" s="71">
        <f t="shared" si="190"/>
        <v>0</v>
      </c>
    </row>
    <row r="356" spans="1:11" s="3" customFormat="1" hidden="1">
      <c r="A356" s="37" t="s">
        <v>49</v>
      </c>
      <c r="B356" s="139" t="s">
        <v>62</v>
      </c>
      <c r="C356" s="42">
        <f t="shared" ref="C356:D358" si="209">C403</f>
        <v>0</v>
      </c>
      <c r="D356" s="42">
        <f t="shared" si="209"/>
        <v>0</v>
      </c>
      <c r="E356" s="42">
        <f>C356+D356</f>
        <v>0</v>
      </c>
      <c r="F356" s="42">
        <f t="shared" ref="F356:H358" si="210">F403</f>
        <v>0</v>
      </c>
      <c r="G356" s="42">
        <f t="shared" si="210"/>
        <v>0</v>
      </c>
      <c r="H356" s="43">
        <f t="shared" si="210"/>
        <v>0</v>
      </c>
      <c r="I356" s="71">
        <f t="shared" si="190"/>
        <v>0</v>
      </c>
    </row>
    <row r="357" spans="1:11" s="3" customFormat="1" hidden="1">
      <c r="A357" s="37" t="s">
        <v>51</v>
      </c>
      <c r="B357" s="139" t="s">
        <v>63</v>
      </c>
      <c r="C357" s="42">
        <f t="shared" si="209"/>
        <v>0</v>
      </c>
      <c r="D357" s="42">
        <f t="shared" si="209"/>
        <v>0</v>
      </c>
      <c r="E357" s="42">
        <f>C357+D357</f>
        <v>0</v>
      </c>
      <c r="F357" s="42">
        <f t="shared" si="210"/>
        <v>0</v>
      </c>
      <c r="G357" s="42">
        <f t="shared" si="210"/>
        <v>0</v>
      </c>
      <c r="H357" s="43">
        <f t="shared" si="210"/>
        <v>0</v>
      </c>
      <c r="I357" s="71">
        <f t="shared" si="190"/>
        <v>0</v>
      </c>
    </row>
    <row r="358" spans="1:11" s="3" customFormat="1" hidden="1">
      <c r="A358" s="37" t="s">
        <v>53</v>
      </c>
      <c r="B358" s="139" t="s">
        <v>64</v>
      </c>
      <c r="C358" s="42">
        <f t="shared" si="209"/>
        <v>0</v>
      </c>
      <c r="D358" s="42">
        <f t="shared" si="209"/>
        <v>0</v>
      </c>
      <c r="E358" s="42">
        <f>C358+D358</f>
        <v>0</v>
      </c>
      <c r="F358" s="42">
        <f t="shared" si="210"/>
        <v>0</v>
      </c>
      <c r="G358" s="42">
        <f t="shared" si="210"/>
        <v>0</v>
      </c>
      <c r="H358" s="43">
        <f t="shared" si="210"/>
        <v>0</v>
      </c>
      <c r="I358" s="71">
        <f t="shared" si="190"/>
        <v>0</v>
      </c>
    </row>
    <row r="359" spans="1:11" s="3" customFormat="1" hidden="1">
      <c r="A359" s="68"/>
      <c r="B359" s="55"/>
      <c r="C359" s="42"/>
      <c r="D359" s="42"/>
      <c r="E359" s="42"/>
      <c r="F359" s="42"/>
      <c r="G359" s="42"/>
      <c r="H359" s="43"/>
      <c r="I359" s="71">
        <f t="shared" si="190"/>
        <v>0</v>
      </c>
    </row>
    <row r="360" spans="1:11" s="3" customFormat="1">
      <c r="A360" s="48" t="s">
        <v>65</v>
      </c>
      <c r="B360" s="67" t="s">
        <v>66</v>
      </c>
      <c r="C360" s="46">
        <f>C407</f>
        <v>2082.5</v>
      </c>
      <c r="D360" s="46">
        <f>D407</f>
        <v>0</v>
      </c>
      <c r="E360" s="46">
        <f>C360+D360</f>
        <v>2082.5</v>
      </c>
      <c r="F360" s="46">
        <f>F407</f>
        <v>2082.5</v>
      </c>
      <c r="G360" s="46">
        <f>G407</f>
        <v>2082.5</v>
      </c>
      <c r="H360" s="47">
        <f>H407</f>
        <v>2082.5</v>
      </c>
      <c r="I360" s="71">
        <f t="shared" si="190"/>
        <v>8330</v>
      </c>
    </row>
    <row r="361" spans="1:11" s="3" customFormat="1" hidden="1">
      <c r="A361" s="54"/>
      <c r="B361" s="55"/>
      <c r="C361" s="42"/>
      <c r="D361" s="42"/>
      <c r="E361" s="42"/>
      <c r="F361" s="42"/>
      <c r="G361" s="42"/>
      <c r="H361" s="43"/>
      <c r="I361" s="71">
        <f t="shared" si="190"/>
        <v>0</v>
      </c>
    </row>
    <row r="362" spans="1:11" s="2" customFormat="1" ht="25.5">
      <c r="A362" s="103" t="s">
        <v>83</v>
      </c>
      <c r="B362" s="104"/>
      <c r="C362" s="105">
        <f t="shared" ref="C362:H362" si="211">C363</f>
        <v>6365.5</v>
      </c>
      <c r="D362" s="105">
        <f t="shared" si="211"/>
        <v>0</v>
      </c>
      <c r="E362" s="105">
        <f t="shared" si="211"/>
        <v>6365.5</v>
      </c>
      <c r="F362" s="105">
        <f t="shared" si="211"/>
        <v>2082.5</v>
      </c>
      <c r="G362" s="105">
        <f t="shared" si="211"/>
        <v>2082.5</v>
      </c>
      <c r="H362" s="106">
        <f t="shared" si="211"/>
        <v>2082.5</v>
      </c>
      <c r="I362" s="70">
        <f t="shared" si="190"/>
        <v>12613</v>
      </c>
    </row>
    <row r="363" spans="1:11" s="6" customFormat="1">
      <c r="A363" s="107" t="s">
        <v>73</v>
      </c>
      <c r="B363" s="108"/>
      <c r="C363" s="109">
        <f t="shared" ref="C363" si="212">SUM(C364,C365,C366,C367)</f>
        <v>6365.5</v>
      </c>
      <c r="D363" s="109">
        <f t="shared" ref="D363:H363" si="213">SUM(D364,D365,D366,D367)</f>
        <v>0</v>
      </c>
      <c r="E363" s="109">
        <f t="shared" si="213"/>
        <v>6365.5</v>
      </c>
      <c r="F363" s="109">
        <f t="shared" si="213"/>
        <v>2082.5</v>
      </c>
      <c r="G363" s="109">
        <f t="shared" si="213"/>
        <v>2082.5</v>
      </c>
      <c r="H363" s="110">
        <f t="shared" si="213"/>
        <v>2082.5</v>
      </c>
      <c r="I363" s="111">
        <f t="shared" si="190"/>
        <v>12613</v>
      </c>
    </row>
    <row r="364" spans="1:11">
      <c r="A364" s="37" t="s">
        <v>12</v>
      </c>
      <c r="B364" s="38"/>
      <c r="C364" s="39">
        <v>6365.5</v>
      </c>
      <c r="D364" s="39"/>
      <c r="E364" s="39">
        <f>SUM(C364,D364)</f>
        <v>6365.5</v>
      </c>
      <c r="F364" s="39">
        <v>2082.5</v>
      </c>
      <c r="G364" s="39">
        <v>2082.5</v>
      </c>
      <c r="H364" s="40">
        <v>2082.5</v>
      </c>
      <c r="I364" s="13">
        <f t="shared" si="190"/>
        <v>12613</v>
      </c>
      <c r="K364" s="8">
        <v>2.5899999999999999E-2</v>
      </c>
    </row>
    <row r="365" spans="1:11" s="3" customFormat="1" hidden="1">
      <c r="A365" s="37" t="s">
        <v>13</v>
      </c>
      <c r="B365" s="41"/>
      <c r="C365" s="42"/>
      <c r="D365" s="42"/>
      <c r="E365" s="42">
        <f>SUM(C365,D365)</f>
        <v>0</v>
      </c>
      <c r="F365" s="42"/>
      <c r="G365" s="42"/>
      <c r="H365" s="43"/>
      <c r="I365" s="71">
        <f t="shared" si="190"/>
        <v>0</v>
      </c>
    </row>
    <row r="366" spans="1:11" s="3" customFormat="1" ht="38.25" hidden="1">
      <c r="A366" s="37" t="s">
        <v>14</v>
      </c>
      <c r="B366" s="38">
        <v>420269</v>
      </c>
      <c r="C366" s="42"/>
      <c r="D366" s="42"/>
      <c r="E366" s="42">
        <f>SUM(C366,D366)</f>
        <v>0</v>
      </c>
      <c r="F366" s="42"/>
      <c r="G366" s="42"/>
      <c r="H366" s="43"/>
      <c r="I366" s="71">
        <f t="shared" si="190"/>
        <v>0</v>
      </c>
      <c r="K366" s="3">
        <v>0.12920000000000001</v>
      </c>
    </row>
    <row r="367" spans="1:11" ht="25.5" hidden="1">
      <c r="A367" s="44" t="s">
        <v>15</v>
      </c>
      <c r="B367" s="45" t="s">
        <v>16</v>
      </c>
      <c r="C367" s="46">
        <f t="shared" ref="C367" si="214">SUM(C368,C372,C376)</f>
        <v>0</v>
      </c>
      <c r="D367" s="46">
        <f t="shared" ref="D367:H367" si="215">SUM(D368,D372,D376)</f>
        <v>0</v>
      </c>
      <c r="E367" s="46">
        <f t="shared" si="215"/>
        <v>0</v>
      </c>
      <c r="F367" s="46">
        <f t="shared" si="215"/>
        <v>0</v>
      </c>
      <c r="G367" s="46">
        <f t="shared" si="215"/>
        <v>0</v>
      </c>
      <c r="H367" s="47">
        <f t="shared" si="215"/>
        <v>0</v>
      </c>
      <c r="I367" s="13">
        <f t="shared" si="190"/>
        <v>0</v>
      </c>
    </row>
    <row r="368" spans="1:11" hidden="1">
      <c r="A368" s="48" t="s">
        <v>17</v>
      </c>
      <c r="B368" s="49" t="s">
        <v>18</v>
      </c>
      <c r="C368" s="46">
        <f t="shared" ref="C368" si="216">SUM(C369:C371)</f>
        <v>0</v>
      </c>
      <c r="D368" s="46">
        <f t="shared" ref="D368:H368" si="217">SUM(D369:D371)</f>
        <v>0</v>
      </c>
      <c r="E368" s="46">
        <f t="shared" si="217"/>
        <v>0</v>
      </c>
      <c r="F368" s="46">
        <f t="shared" si="217"/>
        <v>0</v>
      </c>
      <c r="G368" s="46">
        <f t="shared" si="217"/>
        <v>0</v>
      </c>
      <c r="H368" s="47">
        <f t="shared" si="217"/>
        <v>0</v>
      </c>
      <c r="I368" s="13">
        <f t="shared" si="190"/>
        <v>0</v>
      </c>
      <c r="K368" s="8">
        <v>0.84489999999999998</v>
      </c>
    </row>
    <row r="369" spans="1:9" hidden="1">
      <c r="A369" s="50" t="s">
        <v>19</v>
      </c>
      <c r="B369" s="51" t="s">
        <v>20</v>
      </c>
      <c r="C369" s="39"/>
      <c r="D369" s="39"/>
      <c r="E369" s="39">
        <f>SUM(C369,D369)</f>
        <v>0</v>
      </c>
      <c r="F369" s="39"/>
      <c r="G369" s="39"/>
      <c r="H369" s="40"/>
      <c r="I369" s="13">
        <f t="shared" si="190"/>
        <v>0</v>
      </c>
    </row>
    <row r="370" spans="1:9" s="3" customFormat="1" hidden="1">
      <c r="A370" s="50" t="s">
        <v>21</v>
      </c>
      <c r="B370" s="52" t="s">
        <v>22</v>
      </c>
      <c r="C370" s="42"/>
      <c r="D370" s="42"/>
      <c r="E370" s="42">
        <f>SUM(C370,D370)</f>
        <v>0</v>
      </c>
      <c r="F370" s="42"/>
      <c r="G370" s="42"/>
      <c r="H370" s="43"/>
      <c r="I370" s="71">
        <f t="shared" si="190"/>
        <v>0</v>
      </c>
    </row>
    <row r="371" spans="1:9" s="3" customFormat="1" hidden="1">
      <c r="A371" s="50" t="s">
        <v>23</v>
      </c>
      <c r="B371" s="52" t="s">
        <v>24</v>
      </c>
      <c r="C371" s="42"/>
      <c r="D371" s="42"/>
      <c r="E371" s="42">
        <f>SUM(C371,D371)</f>
        <v>0</v>
      </c>
      <c r="F371" s="42"/>
      <c r="G371" s="42"/>
      <c r="H371" s="43"/>
      <c r="I371" s="71">
        <f t="shared" si="190"/>
        <v>0</v>
      </c>
    </row>
    <row r="372" spans="1:9" s="3" customFormat="1" hidden="1">
      <c r="A372" s="48" t="s">
        <v>25</v>
      </c>
      <c r="B372" s="53" t="s">
        <v>26</v>
      </c>
      <c r="C372" s="46">
        <f t="shared" ref="C372:H372" si="218">SUM(C373:C375)</f>
        <v>0</v>
      </c>
      <c r="D372" s="46">
        <f t="shared" si="218"/>
        <v>0</v>
      </c>
      <c r="E372" s="46">
        <f t="shared" si="218"/>
        <v>0</v>
      </c>
      <c r="F372" s="46">
        <f t="shared" si="218"/>
        <v>0</v>
      </c>
      <c r="G372" s="46">
        <f t="shared" si="218"/>
        <v>0</v>
      </c>
      <c r="H372" s="47">
        <f t="shared" si="218"/>
        <v>0</v>
      </c>
      <c r="I372" s="71">
        <f t="shared" si="190"/>
        <v>0</v>
      </c>
    </row>
    <row r="373" spans="1:9" s="3" customFormat="1" hidden="1">
      <c r="A373" s="50" t="s">
        <v>19</v>
      </c>
      <c r="B373" s="52" t="s">
        <v>27</v>
      </c>
      <c r="C373" s="42"/>
      <c r="D373" s="42"/>
      <c r="E373" s="42">
        <f>SUM(C373,D373)</f>
        <v>0</v>
      </c>
      <c r="F373" s="42"/>
      <c r="G373" s="42"/>
      <c r="H373" s="43"/>
      <c r="I373" s="71">
        <f t="shared" si="190"/>
        <v>0</v>
      </c>
    </row>
    <row r="374" spans="1:9" s="3" customFormat="1" hidden="1">
      <c r="A374" s="50" t="s">
        <v>21</v>
      </c>
      <c r="B374" s="52" t="s">
        <v>28</v>
      </c>
      <c r="C374" s="42"/>
      <c r="D374" s="42"/>
      <c r="E374" s="42">
        <f>SUM(C374,D374)</f>
        <v>0</v>
      </c>
      <c r="F374" s="42"/>
      <c r="G374" s="42"/>
      <c r="H374" s="43"/>
      <c r="I374" s="71">
        <f t="shared" si="190"/>
        <v>0</v>
      </c>
    </row>
    <row r="375" spans="1:9" s="3" customFormat="1" hidden="1">
      <c r="A375" s="50" t="s">
        <v>23</v>
      </c>
      <c r="B375" s="52" t="s">
        <v>29</v>
      </c>
      <c r="C375" s="42"/>
      <c r="D375" s="42"/>
      <c r="E375" s="42">
        <f>SUM(C375,D375)</f>
        <v>0</v>
      </c>
      <c r="F375" s="42"/>
      <c r="G375" s="42"/>
      <c r="H375" s="43"/>
      <c r="I375" s="71">
        <f t="shared" si="190"/>
        <v>0</v>
      </c>
    </row>
    <row r="376" spans="1:9" s="3" customFormat="1" hidden="1">
      <c r="A376" s="48" t="s">
        <v>30</v>
      </c>
      <c r="B376" s="53" t="s">
        <v>31</v>
      </c>
      <c r="C376" s="46">
        <f t="shared" ref="C376:H376" si="219">SUM(C377:C379)</f>
        <v>0</v>
      </c>
      <c r="D376" s="46">
        <f t="shared" si="219"/>
        <v>0</v>
      </c>
      <c r="E376" s="46">
        <f t="shared" si="219"/>
        <v>0</v>
      </c>
      <c r="F376" s="46">
        <f t="shared" si="219"/>
        <v>0</v>
      </c>
      <c r="G376" s="46">
        <f t="shared" si="219"/>
        <v>0</v>
      </c>
      <c r="H376" s="47">
        <f t="shared" si="219"/>
        <v>0</v>
      </c>
      <c r="I376" s="71">
        <f t="shared" si="190"/>
        <v>0</v>
      </c>
    </row>
    <row r="377" spans="1:9" s="3" customFormat="1" hidden="1">
      <c r="A377" s="50" t="s">
        <v>19</v>
      </c>
      <c r="B377" s="52" t="s">
        <v>32</v>
      </c>
      <c r="C377" s="42"/>
      <c r="D377" s="42"/>
      <c r="E377" s="42">
        <f>SUM(C377,D377)</f>
        <v>0</v>
      </c>
      <c r="F377" s="42"/>
      <c r="G377" s="42"/>
      <c r="H377" s="43"/>
      <c r="I377" s="71">
        <f t="shared" si="190"/>
        <v>0</v>
      </c>
    </row>
    <row r="378" spans="1:9" s="3" customFormat="1" hidden="1">
      <c r="A378" s="50" t="s">
        <v>21</v>
      </c>
      <c r="B378" s="52" t="s">
        <v>33</v>
      </c>
      <c r="C378" s="42"/>
      <c r="D378" s="42"/>
      <c r="E378" s="42">
        <f>SUM(C378,D378)</f>
        <v>0</v>
      </c>
      <c r="F378" s="42"/>
      <c r="G378" s="42"/>
      <c r="H378" s="43"/>
      <c r="I378" s="71">
        <f t="shared" si="190"/>
        <v>0</v>
      </c>
    </row>
    <row r="379" spans="1:9" s="3" customFormat="1" hidden="1">
      <c r="A379" s="50" t="s">
        <v>23</v>
      </c>
      <c r="B379" s="52" t="s">
        <v>34</v>
      </c>
      <c r="C379" s="42"/>
      <c r="D379" s="42"/>
      <c r="E379" s="42">
        <f>SUM(C379,D379)</f>
        <v>0</v>
      </c>
      <c r="F379" s="42"/>
      <c r="G379" s="42"/>
      <c r="H379" s="43"/>
      <c r="I379" s="71">
        <f t="shared" si="190"/>
        <v>0</v>
      </c>
    </row>
    <row r="380" spans="1:9" s="6" customFormat="1">
      <c r="A380" s="107" t="s">
        <v>70</v>
      </c>
      <c r="B380" s="108"/>
      <c r="C380" s="109">
        <f t="shared" ref="C380" si="220">SUM(C381,C384,C407)</f>
        <v>6365.5</v>
      </c>
      <c r="D380" s="109">
        <f t="shared" ref="D380:H380" si="221">SUM(D381,D384,D407)</f>
        <v>0</v>
      </c>
      <c r="E380" s="109">
        <f t="shared" si="221"/>
        <v>6365.5</v>
      </c>
      <c r="F380" s="109">
        <f t="shared" si="221"/>
        <v>2082.5</v>
      </c>
      <c r="G380" s="109">
        <f t="shared" si="221"/>
        <v>2082.5</v>
      </c>
      <c r="H380" s="110">
        <f t="shared" si="221"/>
        <v>2082.5</v>
      </c>
      <c r="I380" s="111">
        <f t="shared" si="190"/>
        <v>12613</v>
      </c>
    </row>
    <row r="381" spans="1:9" hidden="1">
      <c r="A381" s="60" t="s">
        <v>36</v>
      </c>
      <c r="B381" s="61">
        <v>20</v>
      </c>
      <c r="C381" s="46">
        <f t="shared" ref="C381:H381" si="222">SUM(C382)</f>
        <v>0</v>
      </c>
      <c r="D381" s="46">
        <f t="shared" si="222"/>
        <v>0</v>
      </c>
      <c r="E381" s="46">
        <f t="shared" si="222"/>
        <v>0</v>
      </c>
      <c r="F381" s="46">
        <f t="shared" si="222"/>
        <v>0</v>
      </c>
      <c r="G381" s="46">
        <f t="shared" si="222"/>
        <v>0</v>
      </c>
      <c r="H381" s="47">
        <f t="shared" si="222"/>
        <v>0</v>
      </c>
      <c r="I381" s="13">
        <f t="shared" si="190"/>
        <v>0</v>
      </c>
    </row>
    <row r="382" spans="1:9" hidden="1">
      <c r="A382" s="50" t="s">
        <v>71</v>
      </c>
      <c r="B382" s="137" t="s">
        <v>38</v>
      </c>
      <c r="C382" s="39"/>
      <c r="D382" s="39"/>
      <c r="E382" s="39">
        <f>C382+D382</f>
        <v>0</v>
      </c>
      <c r="F382" s="39"/>
      <c r="G382" s="39"/>
      <c r="H382" s="40"/>
      <c r="I382" s="13">
        <f t="shared" si="190"/>
        <v>0</v>
      </c>
    </row>
    <row r="383" spans="1:9" s="3" customFormat="1" hidden="1">
      <c r="A383" s="50"/>
      <c r="B383" s="51"/>
      <c r="C383" s="42"/>
      <c r="D383" s="42"/>
      <c r="E383" s="42"/>
      <c r="F383" s="42"/>
      <c r="G383" s="42"/>
      <c r="H383" s="43"/>
      <c r="I383" s="71">
        <f t="shared" si="190"/>
        <v>0</v>
      </c>
    </row>
    <row r="384" spans="1:9" ht="25.5">
      <c r="A384" s="60" t="s">
        <v>43</v>
      </c>
      <c r="B384" s="62">
        <v>58</v>
      </c>
      <c r="C384" s="46">
        <f t="shared" ref="C384" si="223">SUM(C385,C392,C399)</f>
        <v>4283</v>
      </c>
      <c r="D384" s="46">
        <f t="shared" ref="D384:H384" si="224">SUM(D385,D392,D399)</f>
        <v>0</v>
      </c>
      <c r="E384" s="46">
        <f t="shared" si="224"/>
        <v>4283</v>
      </c>
      <c r="F384" s="46">
        <f t="shared" si="224"/>
        <v>0</v>
      </c>
      <c r="G384" s="46">
        <f t="shared" si="224"/>
        <v>0</v>
      </c>
      <c r="H384" s="47">
        <f t="shared" si="224"/>
        <v>0</v>
      </c>
      <c r="I384" s="13">
        <f t="shared" si="190"/>
        <v>4283</v>
      </c>
    </row>
    <row r="385" spans="1:11">
      <c r="A385" s="60" t="s">
        <v>44</v>
      </c>
      <c r="B385" s="63" t="s">
        <v>45</v>
      </c>
      <c r="C385" s="46">
        <f t="shared" ref="C385" si="225">SUM(C389,C390,C391)</f>
        <v>4283</v>
      </c>
      <c r="D385" s="46">
        <f t="shared" ref="D385:H385" si="226">SUM(D389,D390,D391)</f>
        <v>0</v>
      </c>
      <c r="E385" s="46">
        <f t="shared" si="226"/>
        <v>4283</v>
      </c>
      <c r="F385" s="46">
        <f t="shared" si="226"/>
        <v>0</v>
      </c>
      <c r="G385" s="46">
        <f t="shared" si="226"/>
        <v>0</v>
      </c>
      <c r="H385" s="47">
        <f t="shared" si="226"/>
        <v>0</v>
      </c>
      <c r="I385" s="13">
        <f t="shared" si="190"/>
        <v>4283</v>
      </c>
    </row>
    <row r="386" spans="1:11" s="3" customFormat="1" hidden="1">
      <c r="A386" s="64" t="s">
        <v>46</v>
      </c>
      <c r="B386" s="65"/>
      <c r="C386" s="46"/>
      <c r="D386" s="46"/>
      <c r="E386" s="46"/>
      <c r="F386" s="46"/>
      <c r="G386" s="46"/>
      <c r="H386" s="47"/>
      <c r="I386" s="71">
        <f t="shared" si="190"/>
        <v>0</v>
      </c>
    </row>
    <row r="387" spans="1:11" s="3" customFormat="1">
      <c r="A387" s="64" t="s">
        <v>47</v>
      </c>
      <c r="B387" s="65"/>
      <c r="C387" s="46">
        <f t="shared" ref="C387:H387" si="227">C389+C390+C391-C388</f>
        <v>0</v>
      </c>
      <c r="D387" s="46">
        <f t="shared" si="227"/>
        <v>0</v>
      </c>
      <c r="E387" s="46">
        <f t="shared" si="227"/>
        <v>0</v>
      </c>
      <c r="F387" s="46">
        <f t="shared" si="227"/>
        <v>0</v>
      </c>
      <c r="G387" s="46">
        <f t="shared" si="227"/>
        <v>0</v>
      </c>
      <c r="H387" s="47">
        <f t="shared" si="227"/>
        <v>0</v>
      </c>
      <c r="I387" s="71">
        <f t="shared" si="190"/>
        <v>0</v>
      </c>
    </row>
    <row r="388" spans="1:11">
      <c r="A388" s="64" t="s">
        <v>48</v>
      </c>
      <c r="B388" s="65"/>
      <c r="C388" s="46">
        <v>4283</v>
      </c>
      <c r="D388" s="46"/>
      <c r="E388" s="46">
        <f>C388+D388</f>
        <v>4283</v>
      </c>
      <c r="F388" s="46"/>
      <c r="G388" s="46"/>
      <c r="H388" s="47"/>
      <c r="I388" s="13">
        <f t="shared" si="190"/>
        <v>4283</v>
      </c>
    </row>
    <row r="389" spans="1:11" hidden="1">
      <c r="A389" s="37" t="s">
        <v>49</v>
      </c>
      <c r="B389" s="138" t="s">
        <v>50</v>
      </c>
      <c r="C389" s="39"/>
      <c r="D389" s="39"/>
      <c r="E389" s="39">
        <f>C389+D389</f>
        <v>0</v>
      </c>
      <c r="F389" s="39"/>
      <c r="G389" s="39"/>
      <c r="H389" s="40"/>
      <c r="I389" s="13">
        <f t="shared" si="190"/>
        <v>0</v>
      </c>
      <c r="J389" s="8">
        <v>2.5899999999999999E-2</v>
      </c>
      <c r="K389" s="8">
        <v>0.12920000000000001</v>
      </c>
    </row>
    <row r="390" spans="1:11" hidden="1">
      <c r="A390" s="37" t="s">
        <v>51</v>
      </c>
      <c r="B390" s="138" t="s">
        <v>52</v>
      </c>
      <c r="C390" s="39"/>
      <c r="D390" s="39"/>
      <c r="E390" s="39">
        <f>C390+D390</f>
        <v>0</v>
      </c>
      <c r="F390" s="39"/>
      <c r="G390" s="39"/>
      <c r="H390" s="40"/>
      <c r="I390" s="13">
        <f t="shared" si="190"/>
        <v>0</v>
      </c>
      <c r="J390" s="8">
        <v>0.84489999999999998</v>
      </c>
    </row>
    <row r="391" spans="1:11">
      <c r="A391" s="37" t="s">
        <v>53</v>
      </c>
      <c r="B391" s="139" t="s">
        <v>54</v>
      </c>
      <c r="C391" s="39">
        <v>4283</v>
      </c>
      <c r="D391" s="39"/>
      <c r="E391" s="112">
        <f>C391+D391</f>
        <v>4283</v>
      </c>
      <c r="F391" s="39"/>
      <c r="G391" s="39"/>
      <c r="H391" s="40"/>
      <c r="I391" s="13">
        <f t="shared" si="190"/>
        <v>4283</v>
      </c>
    </row>
    <row r="392" spans="1:11" s="3" customFormat="1" hidden="1">
      <c r="A392" s="60" t="s">
        <v>55</v>
      </c>
      <c r="B392" s="61" t="s">
        <v>56</v>
      </c>
      <c r="C392" s="46">
        <f t="shared" ref="C392:H392" si="228">SUM(C396,C397,C398)</f>
        <v>0</v>
      </c>
      <c r="D392" s="46">
        <f t="shared" si="228"/>
        <v>0</v>
      </c>
      <c r="E392" s="46">
        <f t="shared" si="228"/>
        <v>0</v>
      </c>
      <c r="F392" s="46">
        <f t="shared" si="228"/>
        <v>0</v>
      </c>
      <c r="G392" s="46">
        <f t="shared" si="228"/>
        <v>0</v>
      </c>
      <c r="H392" s="47">
        <f t="shared" si="228"/>
        <v>0</v>
      </c>
      <c r="I392" s="71">
        <f t="shared" si="190"/>
        <v>0</v>
      </c>
    </row>
    <row r="393" spans="1:11" s="3" customFormat="1" hidden="1">
      <c r="A393" s="66" t="s">
        <v>46</v>
      </c>
      <c r="B393" s="61"/>
      <c r="C393" s="46"/>
      <c r="D393" s="46"/>
      <c r="E393" s="46"/>
      <c r="F393" s="46"/>
      <c r="G393" s="46"/>
      <c r="H393" s="47"/>
      <c r="I393" s="71">
        <f t="shared" si="190"/>
        <v>0</v>
      </c>
    </row>
    <row r="394" spans="1:11" s="3" customFormat="1" hidden="1">
      <c r="A394" s="64" t="s">
        <v>47</v>
      </c>
      <c r="B394" s="65"/>
      <c r="C394" s="46">
        <f t="shared" ref="C394:H394" si="229">C396+C397+C398-C395</f>
        <v>0</v>
      </c>
      <c r="D394" s="46">
        <f t="shared" si="229"/>
        <v>0</v>
      </c>
      <c r="E394" s="46">
        <f t="shared" si="229"/>
        <v>0</v>
      </c>
      <c r="F394" s="46">
        <f t="shared" si="229"/>
        <v>0</v>
      </c>
      <c r="G394" s="46">
        <f t="shared" si="229"/>
        <v>0</v>
      </c>
      <c r="H394" s="47">
        <f t="shared" si="229"/>
        <v>0</v>
      </c>
      <c r="I394" s="71">
        <f t="shared" si="190"/>
        <v>0</v>
      </c>
    </row>
    <row r="395" spans="1:11" s="3" customFormat="1" hidden="1">
      <c r="A395" s="64" t="s">
        <v>48</v>
      </c>
      <c r="B395" s="65"/>
      <c r="C395" s="46"/>
      <c r="D395" s="46"/>
      <c r="E395" s="46">
        <f>C395+D395</f>
        <v>0</v>
      </c>
      <c r="F395" s="46"/>
      <c r="G395" s="46"/>
      <c r="H395" s="47"/>
      <c r="I395" s="71">
        <f t="shared" si="190"/>
        <v>0</v>
      </c>
    </row>
    <row r="396" spans="1:11" s="3" customFormat="1" hidden="1">
      <c r="A396" s="37" t="s">
        <v>49</v>
      </c>
      <c r="B396" s="139" t="s">
        <v>57</v>
      </c>
      <c r="C396" s="42"/>
      <c r="D396" s="42"/>
      <c r="E396" s="42">
        <f>C396+D396</f>
        <v>0</v>
      </c>
      <c r="F396" s="42"/>
      <c r="G396" s="42"/>
      <c r="H396" s="43"/>
      <c r="I396" s="71">
        <f t="shared" si="190"/>
        <v>0</v>
      </c>
    </row>
    <row r="397" spans="1:11" s="3" customFormat="1" hidden="1">
      <c r="A397" s="37" t="s">
        <v>51</v>
      </c>
      <c r="B397" s="139" t="s">
        <v>58</v>
      </c>
      <c r="C397" s="42"/>
      <c r="D397" s="42"/>
      <c r="E397" s="42">
        <f>C397+D397</f>
        <v>0</v>
      </c>
      <c r="F397" s="42"/>
      <c r="G397" s="42"/>
      <c r="H397" s="43"/>
      <c r="I397" s="71">
        <f t="shared" si="190"/>
        <v>0</v>
      </c>
    </row>
    <row r="398" spans="1:11" s="3" customFormat="1" hidden="1">
      <c r="A398" s="37" t="s">
        <v>53</v>
      </c>
      <c r="B398" s="139" t="s">
        <v>59</v>
      </c>
      <c r="C398" s="42"/>
      <c r="D398" s="42"/>
      <c r="E398" s="42">
        <f>C398+D398</f>
        <v>0</v>
      </c>
      <c r="F398" s="42"/>
      <c r="G398" s="42"/>
      <c r="H398" s="43"/>
      <c r="I398" s="71">
        <f t="shared" ref="I398:I461" si="230">SUM(E398:H398)</f>
        <v>0</v>
      </c>
    </row>
    <row r="399" spans="1:11" s="3" customFormat="1" hidden="1">
      <c r="A399" s="60" t="s">
        <v>60</v>
      </c>
      <c r="B399" s="67" t="s">
        <v>61</v>
      </c>
      <c r="C399" s="46">
        <f t="shared" ref="C399:H399" si="231">SUM(C403,C404,C405)</f>
        <v>0</v>
      </c>
      <c r="D399" s="46">
        <f t="shared" si="231"/>
        <v>0</v>
      </c>
      <c r="E399" s="46">
        <f t="shared" si="231"/>
        <v>0</v>
      </c>
      <c r="F399" s="46">
        <f t="shared" si="231"/>
        <v>0</v>
      </c>
      <c r="G399" s="46">
        <f t="shared" si="231"/>
        <v>0</v>
      </c>
      <c r="H399" s="47">
        <f t="shared" si="231"/>
        <v>0</v>
      </c>
      <c r="I399" s="71">
        <f t="shared" si="230"/>
        <v>0</v>
      </c>
    </row>
    <row r="400" spans="1:11" s="3" customFormat="1" hidden="1">
      <c r="A400" s="66" t="s">
        <v>46</v>
      </c>
      <c r="B400" s="67"/>
      <c r="C400" s="46"/>
      <c r="D400" s="46"/>
      <c r="E400" s="46"/>
      <c r="F400" s="46"/>
      <c r="G400" s="46"/>
      <c r="H400" s="47"/>
      <c r="I400" s="71">
        <f t="shared" si="230"/>
        <v>0</v>
      </c>
    </row>
    <row r="401" spans="1:9" s="3" customFormat="1" hidden="1">
      <c r="A401" s="64" t="s">
        <v>47</v>
      </c>
      <c r="B401" s="65"/>
      <c r="C401" s="46">
        <f t="shared" ref="C401:H401" si="232">C403+C404+C405-C402</f>
        <v>0</v>
      </c>
      <c r="D401" s="46">
        <f t="shared" si="232"/>
        <v>0</v>
      </c>
      <c r="E401" s="46">
        <f t="shared" si="232"/>
        <v>0</v>
      </c>
      <c r="F401" s="46">
        <f t="shared" si="232"/>
        <v>0</v>
      </c>
      <c r="G401" s="46">
        <f t="shared" si="232"/>
        <v>0</v>
      </c>
      <c r="H401" s="47">
        <f t="shared" si="232"/>
        <v>0</v>
      </c>
      <c r="I401" s="71">
        <f t="shared" si="230"/>
        <v>0</v>
      </c>
    </row>
    <row r="402" spans="1:9" s="3" customFormat="1" hidden="1">
      <c r="A402" s="64" t="s">
        <v>48</v>
      </c>
      <c r="B402" s="65"/>
      <c r="C402" s="46"/>
      <c r="D402" s="46"/>
      <c r="E402" s="46">
        <f>C402+D402</f>
        <v>0</v>
      </c>
      <c r="F402" s="46"/>
      <c r="G402" s="46"/>
      <c r="H402" s="47"/>
      <c r="I402" s="71">
        <f t="shared" si="230"/>
        <v>0</v>
      </c>
    </row>
    <row r="403" spans="1:9" s="3" customFormat="1" hidden="1">
      <c r="A403" s="37" t="s">
        <v>49</v>
      </c>
      <c r="B403" s="139" t="s">
        <v>62</v>
      </c>
      <c r="C403" s="42"/>
      <c r="D403" s="42"/>
      <c r="E403" s="42">
        <f>C403+D403</f>
        <v>0</v>
      </c>
      <c r="F403" s="42"/>
      <c r="G403" s="42"/>
      <c r="H403" s="43"/>
      <c r="I403" s="71">
        <f t="shared" si="230"/>
        <v>0</v>
      </c>
    </row>
    <row r="404" spans="1:9" s="3" customFormat="1" hidden="1">
      <c r="A404" s="37" t="s">
        <v>51</v>
      </c>
      <c r="B404" s="139" t="s">
        <v>63</v>
      </c>
      <c r="C404" s="42"/>
      <c r="D404" s="42"/>
      <c r="E404" s="42">
        <f>C404+D404</f>
        <v>0</v>
      </c>
      <c r="F404" s="42"/>
      <c r="G404" s="42"/>
      <c r="H404" s="43"/>
      <c r="I404" s="71">
        <f t="shared" si="230"/>
        <v>0</v>
      </c>
    </row>
    <row r="405" spans="1:9" s="3" customFormat="1" hidden="1">
      <c r="A405" s="37" t="s">
        <v>53</v>
      </c>
      <c r="B405" s="139" t="s">
        <v>64</v>
      </c>
      <c r="C405" s="42"/>
      <c r="D405" s="42"/>
      <c r="E405" s="42">
        <f>C405+D405</f>
        <v>0</v>
      </c>
      <c r="F405" s="42"/>
      <c r="G405" s="42"/>
      <c r="H405" s="43"/>
      <c r="I405" s="71">
        <f t="shared" si="230"/>
        <v>0</v>
      </c>
    </row>
    <row r="406" spans="1:9" s="3" customFormat="1" hidden="1">
      <c r="A406" s="68"/>
      <c r="B406" s="55"/>
      <c r="C406" s="42"/>
      <c r="D406" s="42"/>
      <c r="E406" s="42"/>
      <c r="F406" s="42"/>
      <c r="G406" s="42"/>
      <c r="H406" s="43"/>
      <c r="I406" s="71">
        <f t="shared" si="230"/>
        <v>0</v>
      </c>
    </row>
    <row r="407" spans="1:9" s="3" customFormat="1">
      <c r="A407" s="48" t="s">
        <v>65</v>
      </c>
      <c r="B407" s="67" t="s">
        <v>66</v>
      </c>
      <c r="C407" s="46">
        <f>460+1622.5</f>
        <v>2082.5</v>
      </c>
      <c r="D407" s="46"/>
      <c r="E407" s="46">
        <f>C407+D407</f>
        <v>2082.5</v>
      </c>
      <c r="F407" s="46">
        <f t="shared" ref="F407:H407" si="233">1622.5+460</f>
        <v>2082.5</v>
      </c>
      <c r="G407" s="46">
        <f t="shared" si="233"/>
        <v>2082.5</v>
      </c>
      <c r="H407" s="47">
        <f t="shared" si="233"/>
        <v>2082.5</v>
      </c>
      <c r="I407" s="71">
        <f t="shared" si="230"/>
        <v>8330</v>
      </c>
    </row>
    <row r="408" spans="1:9" s="3" customFormat="1" hidden="1">
      <c r="A408" s="68"/>
      <c r="B408" s="55"/>
      <c r="C408" s="42"/>
      <c r="D408" s="42"/>
      <c r="E408" s="42"/>
      <c r="F408" s="42"/>
      <c r="G408" s="42"/>
      <c r="H408" s="43"/>
      <c r="I408" s="71">
        <f t="shared" si="230"/>
        <v>0</v>
      </c>
    </row>
    <row r="409" spans="1:9" s="3" customFormat="1" hidden="1">
      <c r="A409" s="48" t="s">
        <v>67</v>
      </c>
      <c r="B409" s="67"/>
      <c r="C409" s="46">
        <f t="shared" ref="C409:H409" si="234">C362-C380</f>
        <v>0</v>
      </c>
      <c r="D409" s="46">
        <f t="shared" si="234"/>
        <v>0</v>
      </c>
      <c r="E409" s="46">
        <f t="shared" si="234"/>
        <v>0</v>
      </c>
      <c r="F409" s="46">
        <f t="shared" si="234"/>
        <v>0</v>
      </c>
      <c r="G409" s="46">
        <f t="shared" si="234"/>
        <v>0</v>
      </c>
      <c r="H409" s="47">
        <f t="shared" si="234"/>
        <v>0</v>
      </c>
      <c r="I409" s="71">
        <f t="shared" si="230"/>
        <v>0</v>
      </c>
    </row>
    <row r="410" spans="1:9" s="3" customFormat="1" hidden="1">
      <c r="A410" s="54"/>
      <c r="B410" s="55"/>
      <c r="C410" s="42"/>
      <c r="D410" s="42"/>
      <c r="E410" s="42"/>
      <c r="F410" s="42"/>
      <c r="G410" s="42"/>
      <c r="H410" s="43"/>
      <c r="I410" s="71">
        <f t="shared" si="230"/>
        <v>0</v>
      </c>
    </row>
    <row r="411" spans="1:9" hidden="1">
      <c r="A411" s="113" t="s">
        <v>84</v>
      </c>
      <c r="B411" s="114" t="s">
        <v>85</v>
      </c>
      <c r="C411" s="115">
        <f t="shared" ref="C411" si="235">SUM(C441,C490,C538,C587)</f>
        <v>-3</v>
      </c>
      <c r="D411" s="115">
        <f t="shared" ref="D411:H411" si="236">SUM(D441,D490,D538,D587)</f>
        <v>0</v>
      </c>
      <c r="E411" s="115">
        <f t="shared" si="236"/>
        <v>0</v>
      </c>
      <c r="F411" s="115">
        <f t="shared" si="236"/>
        <v>0</v>
      </c>
      <c r="G411" s="115">
        <f t="shared" si="236"/>
        <v>0</v>
      </c>
      <c r="H411" s="116">
        <f t="shared" si="236"/>
        <v>0</v>
      </c>
      <c r="I411" s="13">
        <f t="shared" si="230"/>
        <v>0</v>
      </c>
    </row>
    <row r="412" spans="1:9" hidden="1">
      <c r="A412" s="99" t="s">
        <v>86</v>
      </c>
      <c r="B412" s="100"/>
      <c r="C412" s="101">
        <f t="shared" ref="C412" si="237">SUM(C413,C416,C439)</f>
        <v>0</v>
      </c>
      <c r="D412" s="101">
        <f t="shared" ref="D412:H412" si="238">SUM(D413,D416,D439)</f>
        <v>0</v>
      </c>
      <c r="E412" s="101">
        <f t="shared" si="238"/>
        <v>0</v>
      </c>
      <c r="F412" s="101">
        <f t="shared" si="238"/>
        <v>0</v>
      </c>
      <c r="G412" s="101">
        <f t="shared" si="238"/>
        <v>0</v>
      </c>
      <c r="H412" s="102">
        <f t="shared" si="238"/>
        <v>0</v>
      </c>
      <c r="I412" s="13">
        <f t="shared" si="230"/>
        <v>0</v>
      </c>
    </row>
    <row r="413" spans="1:9" s="3" customFormat="1" hidden="1">
      <c r="A413" s="60" t="s">
        <v>36</v>
      </c>
      <c r="B413" s="61">
        <v>20</v>
      </c>
      <c r="C413" s="46">
        <f t="shared" ref="C413:H413" si="239">SUM(C414)</f>
        <v>0</v>
      </c>
      <c r="D413" s="46">
        <f t="shared" si="239"/>
        <v>0</v>
      </c>
      <c r="E413" s="46">
        <f t="shared" si="239"/>
        <v>0</v>
      </c>
      <c r="F413" s="46">
        <f t="shared" si="239"/>
        <v>0</v>
      </c>
      <c r="G413" s="46">
        <f t="shared" si="239"/>
        <v>0</v>
      </c>
      <c r="H413" s="47">
        <f t="shared" si="239"/>
        <v>0</v>
      </c>
      <c r="I413" s="71">
        <f t="shared" si="230"/>
        <v>0</v>
      </c>
    </row>
    <row r="414" spans="1:9" s="3" customFormat="1" hidden="1">
      <c r="A414" s="50" t="s">
        <v>71</v>
      </c>
      <c r="B414" s="137" t="s">
        <v>38</v>
      </c>
      <c r="C414" s="42">
        <f>SUM(C461,C510,C558,C607)</f>
        <v>0</v>
      </c>
      <c r="D414" s="42">
        <f>SUM(D461,D510,D558,D607)</f>
        <v>0</v>
      </c>
      <c r="E414" s="42">
        <f>C414+D414</f>
        <v>0</v>
      </c>
      <c r="F414" s="42">
        <f>SUM(F461,F510,F558,F607)</f>
        <v>0</v>
      </c>
      <c r="G414" s="42">
        <f>SUM(G461,G510,G558,G607)</f>
        <v>0</v>
      </c>
      <c r="H414" s="43">
        <f>SUM(H461,H510,H558,H607)</f>
        <v>0</v>
      </c>
      <c r="I414" s="71">
        <f t="shared" si="230"/>
        <v>0</v>
      </c>
    </row>
    <row r="415" spans="1:9" s="3" customFormat="1" hidden="1">
      <c r="A415" s="50"/>
      <c r="B415" s="51"/>
      <c r="C415" s="42"/>
      <c r="D415" s="42"/>
      <c r="E415" s="42"/>
      <c r="F415" s="42"/>
      <c r="G415" s="42"/>
      <c r="H415" s="43"/>
      <c r="I415" s="71">
        <f t="shared" si="230"/>
        <v>0</v>
      </c>
    </row>
    <row r="416" spans="1:9" ht="25.5" hidden="1">
      <c r="A416" s="60" t="s">
        <v>43</v>
      </c>
      <c r="B416" s="62">
        <v>58</v>
      </c>
      <c r="C416" s="46">
        <f t="shared" ref="C416" si="240">SUM(C417,C424,C431)</f>
        <v>0</v>
      </c>
      <c r="D416" s="46">
        <f t="shared" ref="D416:H416" si="241">SUM(D417,D424,D431)</f>
        <v>0</v>
      </c>
      <c r="E416" s="46">
        <f t="shared" si="241"/>
        <v>0</v>
      </c>
      <c r="F416" s="46">
        <f t="shared" si="241"/>
        <v>0</v>
      </c>
      <c r="G416" s="46">
        <f t="shared" si="241"/>
        <v>0</v>
      </c>
      <c r="H416" s="47">
        <f t="shared" si="241"/>
        <v>0</v>
      </c>
      <c r="I416" s="13">
        <f t="shared" si="230"/>
        <v>0</v>
      </c>
    </row>
    <row r="417" spans="1:9" hidden="1">
      <c r="A417" s="60" t="s">
        <v>44</v>
      </c>
      <c r="B417" s="63" t="s">
        <v>45</v>
      </c>
      <c r="C417" s="46">
        <f t="shared" ref="C417" si="242">SUM(C421,C422,C423)</f>
        <v>0</v>
      </c>
      <c r="D417" s="46">
        <f t="shared" ref="D417:H417" si="243">SUM(D421,D422,D423)</f>
        <v>0</v>
      </c>
      <c r="E417" s="46">
        <f t="shared" si="243"/>
        <v>0</v>
      </c>
      <c r="F417" s="46">
        <f t="shared" si="243"/>
        <v>0</v>
      </c>
      <c r="G417" s="46">
        <f t="shared" si="243"/>
        <v>0</v>
      </c>
      <c r="H417" s="47">
        <f t="shared" si="243"/>
        <v>0</v>
      </c>
      <c r="I417" s="13">
        <f t="shared" si="230"/>
        <v>0</v>
      </c>
    </row>
    <row r="418" spans="1:9" s="3" customFormat="1" hidden="1">
      <c r="A418" s="64" t="s">
        <v>46</v>
      </c>
      <c r="B418" s="65"/>
      <c r="C418" s="46"/>
      <c r="D418" s="46"/>
      <c r="E418" s="46"/>
      <c r="F418" s="46"/>
      <c r="G418" s="46"/>
      <c r="H418" s="47"/>
      <c r="I418" s="71">
        <f t="shared" si="230"/>
        <v>0</v>
      </c>
    </row>
    <row r="419" spans="1:9" s="3" customFormat="1" hidden="1">
      <c r="A419" s="64" t="s">
        <v>47</v>
      </c>
      <c r="B419" s="65"/>
      <c r="C419" s="46">
        <f t="shared" ref="C419:H419" si="244">C421+C422+C423-C420</f>
        <v>0</v>
      </c>
      <c r="D419" s="46">
        <f t="shared" si="244"/>
        <v>0</v>
      </c>
      <c r="E419" s="46">
        <f t="shared" si="244"/>
        <v>0</v>
      </c>
      <c r="F419" s="46">
        <f t="shared" si="244"/>
        <v>0</v>
      </c>
      <c r="G419" s="46">
        <f t="shared" si="244"/>
        <v>0</v>
      </c>
      <c r="H419" s="47">
        <f t="shared" si="244"/>
        <v>0</v>
      </c>
      <c r="I419" s="71">
        <f t="shared" si="230"/>
        <v>0</v>
      </c>
    </row>
    <row r="420" spans="1:9" hidden="1">
      <c r="A420" s="64" t="s">
        <v>48</v>
      </c>
      <c r="B420" s="65"/>
      <c r="C420" s="46">
        <f t="shared" ref="C420" si="245">SUM(C467,C516,C564,C613)</f>
        <v>0</v>
      </c>
      <c r="D420" s="46">
        <f t="shared" ref="D420:H423" si="246">SUM(D467,D516,D564,D613)</f>
        <v>0</v>
      </c>
      <c r="E420" s="46">
        <f t="shared" si="246"/>
        <v>0</v>
      </c>
      <c r="F420" s="46">
        <f t="shared" si="246"/>
        <v>0</v>
      </c>
      <c r="G420" s="46">
        <f t="shared" si="246"/>
        <v>0</v>
      </c>
      <c r="H420" s="47">
        <f t="shared" si="246"/>
        <v>0</v>
      </c>
      <c r="I420" s="13">
        <f t="shared" si="230"/>
        <v>0</v>
      </c>
    </row>
    <row r="421" spans="1:9" hidden="1">
      <c r="A421" s="37" t="s">
        <v>49</v>
      </c>
      <c r="B421" s="138" t="s">
        <v>50</v>
      </c>
      <c r="C421" s="39">
        <f t="shared" ref="C421" si="247">SUM(C468,C517,C565,C614)</f>
        <v>0</v>
      </c>
      <c r="D421" s="39">
        <f t="shared" si="246"/>
        <v>0</v>
      </c>
      <c r="E421" s="39">
        <f>C421+D421</f>
        <v>0</v>
      </c>
      <c r="F421" s="39">
        <f t="shared" si="246"/>
        <v>0</v>
      </c>
      <c r="G421" s="39">
        <f t="shared" si="246"/>
        <v>0</v>
      </c>
      <c r="H421" s="40">
        <f t="shared" si="246"/>
        <v>0</v>
      </c>
      <c r="I421" s="13">
        <f t="shared" si="230"/>
        <v>0</v>
      </c>
    </row>
    <row r="422" spans="1:9" hidden="1">
      <c r="A422" s="37" t="s">
        <v>51</v>
      </c>
      <c r="B422" s="138" t="s">
        <v>52</v>
      </c>
      <c r="C422" s="39">
        <f t="shared" ref="C422" si="248">SUM(C469,C518,C566,C615)</f>
        <v>0</v>
      </c>
      <c r="D422" s="39">
        <f t="shared" si="246"/>
        <v>0</v>
      </c>
      <c r="E422" s="39">
        <f>C422+D422</f>
        <v>0</v>
      </c>
      <c r="F422" s="39">
        <f t="shared" si="246"/>
        <v>0</v>
      </c>
      <c r="G422" s="39">
        <f t="shared" si="246"/>
        <v>0</v>
      </c>
      <c r="H422" s="40">
        <f t="shared" si="246"/>
        <v>0</v>
      </c>
      <c r="I422" s="13">
        <f t="shared" si="230"/>
        <v>0</v>
      </c>
    </row>
    <row r="423" spans="1:9" hidden="1">
      <c r="A423" s="37" t="s">
        <v>53</v>
      </c>
      <c r="B423" s="139" t="s">
        <v>54</v>
      </c>
      <c r="C423" s="39">
        <f t="shared" ref="C423" si="249">SUM(C470,C519,C567,C616)</f>
        <v>0</v>
      </c>
      <c r="D423" s="39">
        <f t="shared" si="246"/>
        <v>0</v>
      </c>
      <c r="E423" s="39">
        <f>C423+D423</f>
        <v>0</v>
      </c>
      <c r="F423" s="39">
        <f t="shared" si="246"/>
        <v>0</v>
      </c>
      <c r="G423" s="39">
        <f t="shared" si="246"/>
        <v>0</v>
      </c>
      <c r="H423" s="40">
        <f t="shared" si="246"/>
        <v>0</v>
      </c>
      <c r="I423" s="13">
        <f t="shared" si="230"/>
        <v>0</v>
      </c>
    </row>
    <row r="424" spans="1:9" hidden="1">
      <c r="A424" s="60" t="s">
        <v>55</v>
      </c>
      <c r="B424" s="61" t="s">
        <v>56</v>
      </c>
      <c r="C424" s="46">
        <f t="shared" ref="C424" si="250">SUM(C428,C429,C430)</f>
        <v>0</v>
      </c>
      <c r="D424" s="46">
        <f t="shared" ref="D424:H424" si="251">SUM(D428,D429,D430)</f>
        <v>0</v>
      </c>
      <c r="E424" s="46">
        <f t="shared" si="251"/>
        <v>0</v>
      </c>
      <c r="F424" s="46">
        <f t="shared" si="251"/>
        <v>0</v>
      </c>
      <c r="G424" s="46">
        <f t="shared" si="251"/>
        <v>0</v>
      </c>
      <c r="H424" s="47">
        <f t="shared" si="251"/>
        <v>0</v>
      </c>
      <c r="I424" s="13">
        <f t="shared" si="230"/>
        <v>0</v>
      </c>
    </row>
    <row r="425" spans="1:9" s="3" customFormat="1" hidden="1">
      <c r="A425" s="66" t="s">
        <v>46</v>
      </c>
      <c r="B425" s="61"/>
      <c r="C425" s="46"/>
      <c r="D425" s="46"/>
      <c r="E425" s="46"/>
      <c r="F425" s="46"/>
      <c r="G425" s="46"/>
      <c r="H425" s="47"/>
      <c r="I425" s="71">
        <f t="shared" si="230"/>
        <v>0</v>
      </c>
    </row>
    <row r="426" spans="1:9" hidden="1">
      <c r="A426" s="64" t="s">
        <v>47</v>
      </c>
      <c r="B426" s="65"/>
      <c r="C426" s="46">
        <f t="shared" ref="C426" si="252">C428+C429+C430-C427</f>
        <v>0</v>
      </c>
      <c r="D426" s="46">
        <f t="shared" ref="D426:H426" si="253">D428+D429+D430-D427</f>
        <v>0</v>
      </c>
      <c r="E426" s="46">
        <f t="shared" si="253"/>
        <v>0</v>
      </c>
      <c r="F426" s="46">
        <f t="shared" si="253"/>
        <v>0</v>
      </c>
      <c r="G426" s="46">
        <f t="shared" si="253"/>
        <v>0</v>
      </c>
      <c r="H426" s="47">
        <f t="shared" si="253"/>
        <v>0</v>
      </c>
      <c r="I426" s="13">
        <f t="shared" si="230"/>
        <v>0</v>
      </c>
    </row>
    <row r="427" spans="1:9" s="3" customFormat="1" hidden="1">
      <c r="A427" s="64" t="s">
        <v>48</v>
      </c>
      <c r="B427" s="65"/>
      <c r="C427" s="46">
        <f t="shared" ref="C427:H427" si="254">SUM(C474,C523,C571,C620)</f>
        <v>0</v>
      </c>
      <c r="D427" s="46">
        <f t="shared" si="254"/>
        <v>0</v>
      </c>
      <c r="E427" s="46">
        <f t="shared" si="254"/>
        <v>0</v>
      </c>
      <c r="F427" s="46">
        <f t="shared" si="254"/>
        <v>0</v>
      </c>
      <c r="G427" s="46">
        <f t="shared" si="254"/>
        <v>0</v>
      </c>
      <c r="H427" s="47">
        <f t="shared" si="254"/>
        <v>0</v>
      </c>
      <c r="I427" s="71">
        <f t="shared" si="230"/>
        <v>0</v>
      </c>
    </row>
    <row r="428" spans="1:9" hidden="1">
      <c r="A428" s="37" t="s">
        <v>49</v>
      </c>
      <c r="B428" s="139" t="s">
        <v>57</v>
      </c>
      <c r="C428" s="39">
        <f t="shared" ref="C428:D430" si="255">SUM(C475,C524,C572,C621)</f>
        <v>0</v>
      </c>
      <c r="D428" s="39">
        <f t="shared" si="255"/>
        <v>0</v>
      </c>
      <c r="E428" s="39">
        <f>C428+D428</f>
        <v>0</v>
      </c>
      <c r="F428" s="39">
        <f t="shared" ref="F428:H430" si="256">SUM(F475,F524,F572,F621)</f>
        <v>0</v>
      </c>
      <c r="G428" s="39">
        <f t="shared" si="256"/>
        <v>0</v>
      </c>
      <c r="H428" s="40">
        <f t="shared" si="256"/>
        <v>0</v>
      </c>
      <c r="I428" s="13">
        <f t="shared" si="230"/>
        <v>0</v>
      </c>
    </row>
    <row r="429" spans="1:9" hidden="1">
      <c r="A429" s="37" t="s">
        <v>51</v>
      </c>
      <c r="B429" s="139" t="s">
        <v>58</v>
      </c>
      <c r="C429" s="39">
        <f t="shared" si="255"/>
        <v>0</v>
      </c>
      <c r="D429" s="39">
        <f t="shared" si="255"/>
        <v>0</v>
      </c>
      <c r="E429" s="39">
        <f>C429+D429</f>
        <v>0</v>
      </c>
      <c r="F429" s="39">
        <f t="shared" si="256"/>
        <v>0</v>
      </c>
      <c r="G429" s="39">
        <f t="shared" si="256"/>
        <v>0</v>
      </c>
      <c r="H429" s="40">
        <f t="shared" si="256"/>
        <v>0</v>
      </c>
      <c r="I429" s="13">
        <f t="shared" si="230"/>
        <v>0</v>
      </c>
    </row>
    <row r="430" spans="1:9" s="3" customFormat="1" hidden="1">
      <c r="A430" s="37" t="s">
        <v>53</v>
      </c>
      <c r="B430" s="139" t="s">
        <v>59</v>
      </c>
      <c r="C430" s="42">
        <f t="shared" si="255"/>
        <v>0</v>
      </c>
      <c r="D430" s="42">
        <f t="shared" si="255"/>
        <v>0</v>
      </c>
      <c r="E430" s="42">
        <f>C430+D430</f>
        <v>0</v>
      </c>
      <c r="F430" s="42">
        <f t="shared" si="256"/>
        <v>0</v>
      </c>
      <c r="G430" s="42">
        <f t="shared" si="256"/>
        <v>0</v>
      </c>
      <c r="H430" s="43">
        <f t="shared" si="256"/>
        <v>0</v>
      </c>
      <c r="I430" s="71">
        <f t="shared" si="230"/>
        <v>0</v>
      </c>
    </row>
    <row r="431" spans="1:9" s="3" customFormat="1" hidden="1">
      <c r="A431" s="60" t="s">
        <v>60</v>
      </c>
      <c r="B431" s="67" t="s">
        <v>61</v>
      </c>
      <c r="C431" s="46">
        <f t="shared" ref="C431:H431" si="257">SUM(C435,C436,C437)</f>
        <v>0</v>
      </c>
      <c r="D431" s="46">
        <f t="shared" si="257"/>
        <v>0</v>
      </c>
      <c r="E431" s="46">
        <f t="shared" si="257"/>
        <v>0</v>
      </c>
      <c r="F431" s="46">
        <f t="shared" si="257"/>
        <v>0</v>
      </c>
      <c r="G431" s="46">
        <f t="shared" si="257"/>
        <v>0</v>
      </c>
      <c r="H431" s="47">
        <f t="shared" si="257"/>
        <v>0</v>
      </c>
      <c r="I431" s="71">
        <f t="shared" si="230"/>
        <v>0</v>
      </c>
    </row>
    <row r="432" spans="1:9" s="3" customFormat="1" hidden="1">
      <c r="A432" s="66" t="s">
        <v>46</v>
      </c>
      <c r="B432" s="67"/>
      <c r="C432" s="46"/>
      <c r="D432" s="46"/>
      <c r="E432" s="46"/>
      <c r="F432" s="46"/>
      <c r="G432" s="46"/>
      <c r="H432" s="47"/>
      <c r="I432" s="71">
        <f t="shared" si="230"/>
        <v>0</v>
      </c>
    </row>
    <row r="433" spans="1:11" s="3" customFormat="1" hidden="1">
      <c r="A433" s="64" t="s">
        <v>47</v>
      </c>
      <c r="B433" s="65"/>
      <c r="C433" s="46">
        <f t="shared" ref="C433:H433" si="258">C435+C436+C437-C434</f>
        <v>0</v>
      </c>
      <c r="D433" s="46">
        <f t="shared" si="258"/>
        <v>0</v>
      </c>
      <c r="E433" s="46">
        <f t="shared" si="258"/>
        <v>0</v>
      </c>
      <c r="F433" s="46">
        <f t="shared" si="258"/>
        <v>0</v>
      </c>
      <c r="G433" s="46">
        <f t="shared" si="258"/>
        <v>0</v>
      </c>
      <c r="H433" s="47">
        <f t="shared" si="258"/>
        <v>0</v>
      </c>
      <c r="I433" s="71">
        <f t="shared" si="230"/>
        <v>0</v>
      </c>
    </row>
    <row r="434" spans="1:11" s="3" customFormat="1" hidden="1">
      <c r="A434" s="64" t="s">
        <v>48</v>
      </c>
      <c r="B434" s="65"/>
      <c r="C434" s="46">
        <f t="shared" ref="C434:H434" si="259">SUM(C481,C530,C578,C627)</f>
        <v>0</v>
      </c>
      <c r="D434" s="46">
        <f t="shared" si="259"/>
        <v>0</v>
      </c>
      <c r="E434" s="46">
        <f t="shared" si="259"/>
        <v>0</v>
      </c>
      <c r="F434" s="46">
        <f t="shared" si="259"/>
        <v>0</v>
      </c>
      <c r="G434" s="46">
        <f t="shared" si="259"/>
        <v>0</v>
      </c>
      <c r="H434" s="47">
        <f t="shared" si="259"/>
        <v>0</v>
      </c>
      <c r="I434" s="71">
        <f t="shared" si="230"/>
        <v>0</v>
      </c>
    </row>
    <row r="435" spans="1:11" s="3" customFormat="1" hidden="1">
      <c r="A435" s="37" t="s">
        <v>49</v>
      </c>
      <c r="B435" s="139" t="s">
        <v>62</v>
      </c>
      <c r="C435" s="42">
        <f t="shared" ref="C435:D437" si="260">SUM(C482,C531,C579,C628)</f>
        <v>0</v>
      </c>
      <c r="D435" s="42">
        <f t="shared" si="260"/>
        <v>0</v>
      </c>
      <c r="E435" s="42">
        <f>C435+D435</f>
        <v>0</v>
      </c>
      <c r="F435" s="42">
        <f t="shared" ref="F435:H437" si="261">SUM(F482,F531,F579,F628)</f>
        <v>0</v>
      </c>
      <c r="G435" s="42">
        <f t="shared" si="261"/>
        <v>0</v>
      </c>
      <c r="H435" s="43">
        <f t="shared" si="261"/>
        <v>0</v>
      </c>
      <c r="I435" s="71">
        <f t="shared" si="230"/>
        <v>0</v>
      </c>
    </row>
    <row r="436" spans="1:11" s="3" customFormat="1" hidden="1">
      <c r="A436" s="37" t="s">
        <v>51</v>
      </c>
      <c r="B436" s="139" t="s">
        <v>63</v>
      </c>
      <c r="C436" s="42">
        <f t="shared" si="260"/>
        <v>0</v>
      </c>
      <c r="D436" s="42">
        <f t="shared" si="260"/>
        <v>0</v>
      </c>
      <c r="E436" s="42">
        <f>C436+D436</f>
        <v>0</v>
      </c>
      <c r="F436" s="42">
        <f t="shared" si="261"/>
        <v>0</v>
      </c>
      <c r="G436" s="42">
        <f t="shared" si="261"/>
        <v>0</v>
      </c>
      <c r="H436" s="43">
        <f t="shared" si="261"/>
        <v>0</v>
      </c>
      <c r="I436" s="71">
        <f t="shared" si="230"/>
        <v>0</v>
      </c>
    </row>
    <row r="437" spans="1:11" s="3" customFormat="1" hidden="1">
      <c r="A437" s="37" t="s">
        <v>53</v>
      </c>
      <c r="B437" s="139" t="s">
        <v>64</v>
      </c>
      <c r="C437" s="42">
        <f t="shared" si="260"/>
        <v>0</v>
      </c>
      <c r="D437" s="42">
        <f t="shared" si="260"/>
        <v>0</v>
      </c>
      <c r="E437" s="42">
        <f>C437+D437</f>
        <v>0</v>
      </c>
      <c r="F437" s="42">
        <f t="shared" si="261"/>
        <v>0</v>
      </c>
      <c r="G437" s="42">
        <f t="shared" si="261"/>
        <v>0</v>
      </c>
      <c r="H437" s="43">
        <f t="shared" si="261"/>
        <v>0</v>
      </c>
      <c r="I437" s="71">
        <f t="shared" si="230"/>
        <v>0</v>
      </c>
    </row>
    <row r="438" spans="1:11" s="3" customFormat="1" hidden="1">
      <c r="A438" s="68"/>
      <c r="B438" s="55"/>
      <c r="C438" s="42"/>
      <c r="D438" s="42"/>
      <c r="E438" s="42"/>
      <c r="F438" s="42"/>
      <c r="G438" s="42"/>
      <c r="H438" s="43"/>
      <c r="I438" s="71">
        <f t="shared" si="230"/>
        <v>0</v>
      </c>
    </row>
    <row r="439" spans="1:11" s="3" customFormat="1" hidden="1">
      <c r="A439" s="48" t="s">
        <v>65</v>
      </c>
      <c r="B439" s="67" t="s">
        <v>66</v>
      </c>
      <c r="C439" s="46">
        <f>SUM(C486,C535,C583,C632)</f>
        <v>0</v>
      </c>
      <c r="D439" s="46">
        <f>SUM(D486,D535,D583,D632)</f>
        <v>0</v>
      </c>
      <c r="E439" s="46">
        <f>C439+D439</f>
        <v>0</v>
      </c>
      <c r="F439" s="46">
        <f>SUM(F486,F535,F583,F632)</f>
        <v>0</v>
      </c>
      <c r="G439" s="46">
        <f>SUM(G486,G535,G583,G632)</f>
        <v>0</v>
      </c>
      <c r="H439" s="47">
        <f>SUM(H486,H535,H583,H632)</f>
        <v>0</v>
      </c>
      <c r="I439" s="71">
        <f t="shared" si="230"/>
        <v>0</v>
      </c>
    </row>
    <row r="440" spans="1:11" s="3" customFormat="1" hidden="1">
      <c r="A440" s="54"/>
      <c r="B440" s="55"/>
      <c r="C440" s="42"/>
      <c r="D440" s="42"/>
      <c r="E440" s="42"/>
      <c r="F440" s="42"/>
      <c r="G440" s="42"/>
      <c r="H440" s="43"/>
      <c r="I440" s="71">
        <f t="shared" si="230"/>
        <v>0</v>
      </c>
    </row>
    <row r="441" spans="1:11" s="2" customFormat="1" ht="25.5" hidden="1">
      <c r="A441" s="103" t="s">
        <v>87</v>
      </c>
      <c r="B441" s="104"/>
      <c r="C441" s="105">
        <f t="shared" ref="C441:H441" si="262">C442</f>
        <v>0</v>
      </c>
      <c r="D441" s="105">
        <f t="shared" si="262"/>
        <v>0</v>
      </c>
      <c r="E441" s="105">
        <f t="shared" si="262"/>
        <v>0</v>
      </c>
      <c r="F441" s="105">
        <f t="shared" si="262"/>
        <v>0</v>
      </c>
      <c r="G441" s="105">
        <f t="shared" si="262"/>
        <v>0</v>
      </c>
      <c r="H441" s="106">
        <f t="shared" si="262"/>
        <v>0</v>
      </c>
      <c r="I441" s="70">
        <f t="shared" si="230"/>
        <v>0</v>
      </c>
    </row>
    <row r="442" spans="1:11" hidden="1">
      <c r="A442" s="99" t="s">
        <v>73</v>
      </c>
      <c r="B442" s="100"/>
      <c r="C442" s="101">
        <f t="shared" ref="C442" si="263">SUM(C443,C444,C445,C446)</f>
        <v>0</v>
      </c>
      <c r="D442" s="101">
        <f t="shared" ref="D442:H442" si="264">SUM(D443,D444,D445,D446)</f>
        <v>0</v>
      </c>
      <c r="E442" s="101">
        <f t="shared" si="264"/>
        <v>0</v>
      </c>
      <c r="F442" s="101">
        <f t="shared" si="264"/>
        <v>0</v>
      </c>
      <c r="G442" s="101">
        <f t="shared" si="264"/>
        <v>0</v>
      </c>
      <c r="H442" s="102">
        <f t="shared" si="264"/>
        <v>0</v>
      </c>
      <c r="I442" s="13">
        <f t="shared" si="230"/>
        <v>0</v>
      </c>
    </row>
    <row r="443" spans="1:11" hidden="1">
      <c r="A443" s="37" t="s">
        <v>12</v>
      </c>
      <c r="B443" s="38"/>
      <c r="C443" s="39"/>
      <c r="D443" s="39"/>
      <c r="E443" s="39">
        <f>C443+D443</f>
        <v>0</v>
      </c>
      <c r="F443" s="39"/>
      <c r="G443" s="39"/>
      <c r="H443" s="40"/>
      <c r="I443" s="13">
        <f t="shared" si="230"/>
        <v>0</v>
      </c>
    </row>
    <row r="444" spans="1:11" s="3" customFormat="1" hidden="1">
      <c r="A444" s="37" t="s">
        <v>13</v>
      </c>
      <c r="B444" s="41"/>
      <c r="C444" s="42"/>
      <c r="D444" s="42"/>
      <c r="E444" s="42">
        <f>C444+D444</f>
        <v>0</v>
      </c>
      <c r="F444" s="42"/>
      <c r="G444" s="42"/>
      <c r="H444" s="43"/>
      <c r="I444" s="71">
        <f t="shared" si="230"/>
        <v>0</v>
      </c>
      <c r="J444" s="3">
        <v>0.98</v>
      </c>
    </row>
    <row r="445" spans="1:11" ht="38.25" hidden="1">
      <c r="A445" s="37" t="s">
        <v>14</v>
      </c>
      <c r="B445" s="38">
        <v>420269</v>
      </c>
      <c r="C445" s="39"/>
      <c r="D445" s="39"/>
      <c r="E445" s="39">
        <f>C445+D445</f>
        <v>0</v>
      </c>
      <c r="F445" s="39"/>
      <c r="G445" s="39"/>
      <c r="H445" s="40"/>
      <c r="I445" s="13">
        <f t="shared" si="230"/>
        <v>0</v>
      </c>
      <c r="J445" s="8">
        <v>0.13</v>
      </c>
      <c r="K445" s="8">
        <f>J445/J444</f>
        <v>0.13265306122449</v>
      </c>
    </row>
    <row r="446" spans="1:11" ht="25.5" hidden="1">
      <c r="A446" s="44" t="s">
        <v>15</v>
      </c>
      <c r="B446" s="45" t="s">
        <v>16</v>
      </c>
      <c r="C446" s="46">
        <f t="shared" ref="C446" si="265">SUM(C447,C451,C455)</f>
        <v>0</v>
      </c>
      <c r="D446" s="46">
        <f t="shared" ref="D446:H446" si="266">SUM(D447,D451,D455)</f>
        <v>0</v>
      </c>
      <c r="E446" s="46">
        <f t="shared" si="266"/>
        <v>0</v>
      </c>
      <c r="F446" s="46">
        <f t="shared" si="266"/>
        <v>0</v>
      </c>
      <c r="G446" s="46">
        <f t="shared" si="266"/>
        <v>0</v>
      </c>
      <c r="H446" s="47">
        <f t="shared" si="266"/>
        <v>0</v>
      </c>
      <c r="I446" s="13">
        <f t="shared" si="230"/>
        <v>0</v>
      </c>
    </row>
    <row r="447" spans="1:11" hidden="1">
      <c r="A447" s="48" t="s">
        <v>17</v>
      </c>
      <c r="B447" s="49" t="s">
        <v>18</v>
      </c>
      <c r="C447" s="46">
        <f t="shared" ref="C447" si="267">SUM(C448:C450)</f>
        <v>0</v>
      </c>
      <c r="D447" s="46">
        <f t="shared" ref="D447:H447" si="268">SUM(D448:D450)</f>
        <v>0</v>
      </c>
      <c r="E447" s="46">
        <f t="shared" si="268"/>
        <v>0</v>
      </c>
      <c r="F447" s="46">
        <f t="shared" si="268"/>
        <v>0</v>
      </c>
      <c r="G447" s="46">
        <f t="shared" si="268"/>
        <v>0</v>
      </c>
      <c r="H447" s="47">
        <f t="shared" si="268"/>
        <v>0</v>
      </c>
      <c r="I447" s="13">
        <f t="shared" si="230"/>
        <v>0</v>
      </c>
    </row>
    <row r="448" spans="1:11" hidden="1">
      <c r="A448" s="50" t="s">
        <v>19</v>
      </c>
      <c r="B448" s="51" t="s">
        <v>20</v>
      </c>
      <c r="C448" s="39"/>
      <c r="D448" s="39"/>
      <c r="E448" s="39">
        <f>C448+D448</f>
        <v>0</v>
      </c>
      <c r="F448" s="39"/>
      <c r="G448" s="39"/>
      <c r="H448" s="40"/>
      <c r="I448" s="13">
        <f t="shared" si="230"/>
        <v>0</v>
      </c>
      <c r="J448" s="8">
        <v>0.85</v>
      </c>
      <c r="K448" s="8">
        <f>J448/J444</f>
        <v>0.86734693877550995</v>
      </c>
    </row>
    <row r="449" spans="1:11" hidden="1">
      <c r="A449" s="50" t="s">
        <v>21</v>
      </c>
      <c r="B449" s="52" t="s">
        <v>22</v>
      </c>
      <c r="C449" s="39"/>
      <c r="D449" s="39"/>
      <c r="E449" s="39">
        <f>C449+D449</f>
        <v>0</v>
      </c>
      <c r="F449" s="39"/>
      <c r="G449" s="39"/>
      <c r="H449" s="40"/>
      <c r="I449" s="13">
        <f t="shared" si="230"/>
        <v>0</v>
      </c>
    </row>
    <row r="450" spans="1:11" s="3" customFormat="1" hidden="1">
      <c r="A450" s="50" t="s">
        <v>23</v>
      </c>
      <c r="B450" s="52" t="s">
        <v>24</v>
      </c>
      <c r="C450" s="42"/>
      <c r="D450" s="42"/>
      <c r="E450" s="42">
        <f>C450+D450</f>
        <v>0</v>
      </c>
      <c r="F450" s="42"/>
      <c r="G450" s="42"/>
      <c r="H450" s="43"/>
      <c r="I450" s="71">
        <f t="shared" si="230"/>
        <v>0</v>
      </c>
    </row>
    <row r="451" spans="1:11" s="3" customFormat="1" hidden="1">
      <c r="A451" s="48" t="s">
        <v>25</v>
      </c>
      <c r="B451" s="53" t="s">
        <v>26</v>
      </c>
      <c r="C451" s="46">
        <f t="shared" ref="C451:H451" si="269">SUM(C452:C454)</f>
        <v>0</v>
      </c>
      <c r="D451" s="46">
        <f t="shared" si="269"/>
        <v>0</v>
      </c>
      <c r="E451" s="46">
        <f t="shared" si="269"/>
        <v>0</v>
      </c>
      <c r="F451" s="46">
        <f t="shared" si="269"/>
        <v>0</v>
      </c>
      <c r="G451" s="46">
        <f t="shared" si="269"/>
        <v>0</v>
      </c>
      <c r="H451" s="47">
        <f t="shared" si="269"/>
        <v>0</v>
      </c>
      <c r="I451" s="71">
        <f t="shared" si="230"/>
        <v>0</v>
      </c>
    </row>
    <row r="452" spans="1:11" s="3" customFormat="1" hidden="1">
      <c r="A452" s="50" t="s">
        <v>19</v>
      </c>
      <c r="B452" s="52" t="s">
        <v>27</v>
      </c>
      <c r="C452" s="42"/>
      <c r="D452" s="42"/>
      <c r="E452" s="42">
        <f>C452+D452</f>
        <v>0</v>
      </c>
      <c r="F452" s="42"/>
      <c r="G452" s="42"/>
      <c r="H452" s="43"/>
      <c r="I452" s="71">
        <f t="shared" si="230"/>
        <v>0</v>
      </c>
      <c r="J452" s="3">
        <v>0.85</v>
      </c>
      <c r="K452" s="3">
        <f>J452/J444</f>
        <v>0.86734693877550995</v>
      </c>
    </row>
    <row r="453" spans="1:11" s="3" customFormat="1" hidden="1">
      <c r="A453" s="50" t="s">
        <v>21</v>
      </c>
      <c r="B453" s="52" t="s">
        <v>28</v>
      </c>
      <c r="C453" s="42"/>
      <c r="D453" s="42"/>
      <c r="E453" s="42">
        <f>C453+D453</f>
        <v>0</v>
      </c>
      <c r="F453" s="42"/>
      <c r="G453" s="42"/>
      <c r="H453" s="43"/>
      <c r="I453" s="71">
        <f t="shared" si="230"/>
        <v>0</v>
      </c>
    </row>
    <row r="454" spans="1:11" s="3" customFormat="1" hidden="1">
      <c r="A454" s="50" t="s">
        <v>23</v>
      </c>
      <c r="B454" s="52" t="s">
        <v>29</v>
      </c>
      <c r="C454" s="42"/>
      <c r="D454" s="42"/>
      <c r="E454" s="42">
        <f>C454+D454</f>
        <v>0</v>
      </c>
      <c r="F454" s="42"/>
      <c r="G454" s="42"/>
      <c r="H454" s="43"/>
      <c r="I454" s="71">
        <f t="shared" si="230"/>
        <v>0</v>
      </c>
    </row>
    <row r="455" spans="1:11" s="3" customFormat="1" hidden="1">
      <c r="A455" s="48" t="s">
        <v>30</v>
      </c>
      <c r="B455" s="53" t="s">
        <v>31</v>
      </c>
      <c r="C455" s="46">
        <v>0</v>
      </c>
      <c r="D455" s="46">
        <v>0</v>
      </c>
      <c r="E455" s="46">
        <v>0</v>
      </c>
      <c r="F455" s="46">
        <v>0</v>
      </c>
      <c r="G455" s="46">
        <v>0</v>
      </c>
      <c r="H455" s="47">
        <v>0</v>
      </c>
      <c r="I455" s="71">
        <f t="shared" si="230"/>
        <v>0</v>
      </c>
    </row>
    <row r="456" spans="1:11" s="3" customFormat="1" hidden="1">
      <c r="A456" s="50" t="s">
        <v>19</v>
      </c>
      <c r="B456" s="52" t="s">
        <v>32</v>
      </c>
      <c r="C456" s="42"/>
      <c r="D456" s="42"/>
      <c r="E456" s="42">
        <f>C456+D456</f>
        <v>0</v>
      </c>
      <c r="F456" s="42"/>
      <c r="G456" s="42"/>
      <c r="H456" s="43"/>
      <c r="I456" s="71">
        <f t="shared" si="230"/>
        <v>0</v>
      </c>
    </row>
    <row r="457" spans="1:11" s="3" customFormat="1" hidden="1">
      <c r="A457" s="50" t="s">
        <v>21</v>
      </c>
      <c r="B457" s="52" t="s">
        <v>33</v>
      </c>
      <c r="C457" s="42"/>
      <c r="D457" s="42"/>
      <c r="E457" s="42">
        <f>C457+D457</f>
        <v>0</v>
      </c>
      <c r="F457" s="42"/>
      <c r="G457" s="42"/>
      <c r="H457" s="43"/>
      <c r="I457" s="71">
        <f t="shared" si="230"/>
        <v>0</v>
      </c>
    </row>
    <row r="458" spans="1:11" s="3" customFormat="1" hidden="1">
      <c r="A458" s="50" t="s">
        <v>23</v>
      </c>
      <c r="B458" s="52" t="s">
        <v>34</v>
      </c>
      <c r="C458" s="42"/>
      <c r="D458" s="42"/>
      <c r="E458" s="42">
        <f>C458+D458</f>
        <v>0</v>
      </c>
      <c r="F458" s="42"/>
      <c r="G458" s="42"/>
      <c r="H458" s="43"/>
      <c r="I458" s="71">
        <f t="shared" si="230"/>
        <v>0</v>
      </c>
    </row>
    <row r="459" spans="1:11" hidden="1">
      <c r="A459" s="99" t="s">
        <v>70</v>
      </c>
      <c r="B459" s="100"/>
      <c r="C459" s="101">
        <f t="shared" ref="C459" si="270">SUM(C460,C463,C486)</f>
        <v>0</v>
      </c>
      <c r="D459" s="101">
        <f t="shared" ref="D459:H459" si="271">SUM(D460,D463,D486)</f>
        <v>0</v>
      </c>
      <c r="E459" s="101">
        <f t="shared" si="271"/>
        <v>0</v>
      </c>
      <c r="F459" s="101">
        <f t="shared" si="271"/>
        <v>0</v>
      </c>
      <c r="G459" s="101">
        <f t="shared" si="271"/>
        <v>0</v>
      </c>
      <c r="H459" s="102">
        <f t="shared" si="271"/>
        <v>0</v>
      </c>
      <c r="I459" s="13">
        <f t="shared" si="230"/>
        <v>0</v>
      </c>
    </row>
    <row r="460" spans="1:11" s="3" customFormat="1" hidden="1">
      <c r="A460" s="60" t="s">
        <v>36</v>
      </c>
      <c r="B460" s="61">
        <v>20</v>
      </c>
      <c r="C460" s="46">
        <f t="shared" ref="C460:H460" si="272">SUM(C461)</f>
        <v>0</v>
      </c>
      <c r="D460" s="46">
        <f t="shared" si="272"/>
        <v>0</v>
      </c>
      <c r="E460" s="46">
        <f t="shared" si="272"/>
        <v>0</v>
      </c>
      <c r="F460" s="46">
        <f t="shared" si="272"/>
        <v>0</v>
      </c>
      <c r="G460" s="46">
        <f t="shared" si="272"/>
        <v>0</v>
      </c>
      <c r="H460" s="47">
        <f t="shared" si="272"/>
        <v>0</v>
      </c>
      <c r="I460" s="71">
        <f t="shared" si="230"/>
        <v>0</v>
      </c>
    </row>
    <row r="461" spans="1:11" s="3" customFormat="1" hidden="1">
      <c r="A461" s="50" t="s">
        <v>71</v>
      </c>
      <c r="B461" s="137" t="s">
        <v>38</v>
      </c>
      <c r="C461" s="42"/>
      <c r="D461" s="42"/>
      <c r="E461" s="42">
        <f>C461+D461</f>
        <v>0</v>
      </c>
      <c r="F461" s="42"/>
      <c r="G461" s="42"/>
      <c r="H461" s="43"/>
      <c r="I461" s="71">
        <f t="shared" si="230"/>
        <v>0</v>
      </c>
    </row>
    <row r="462" spans="1:11" s="3" customFormat="1" hidden="1">
      <c r="A462" s="50"/>
      <c r="B462" s="51"/>
      <c r="C462" s="42"/>
      <c r="D462" s="42"/>
      <c r="E462" s="42"/>
      <c r="F462" s="42"/>
      <c r="G462" s="42"/>
      <c r="H462" s="43"/>
      <c r="I462" s="71">
        <f t="shared" ref="I462:I525" si="273">SUM(E462:H462)</f>
        <v>0</v>
      </c>
    </row>
    <row r="463" spans="1:11" ht="25.5" hidden="1">
      <c r="A463" s="60" t="s">
        <v>43</v>
      </c>
      <c r="B463" s="62">
        <v>58</v>
      </c>
      <c r="C463" s="46">
        <f t="shared" ref="C463" si="274">SUM(C464,C471,C478)</f>
        <v>0</v>
      </c>
      <c r="D463" s="46">
        <f t="shared" ref="D463:H463" si="275">SUM(D464,D471,D478)</f>
        <v>0</v>
      </c>
      <c r="E463" s="46">
        <f t="shared" si="275"/>
        <v>0</v>
      </c>
      <c r="F463" s="46">
        <f t="shared" si="275"/>
        <v>0</v>
      </c>
      <c r="G463" s="46">
        <f t="shared" si="275"/>
        <v>0</v>
      </c>
      <c r="H463" s="47">
        <f t="shared" si="275"/>
        <v>0</v>
      </c>
      <c r="I463" s="13">
        <f t="shared" si="273"/>
        <v>0</v>
      </c>
    </row>
    <row r="464" spans="1:11" hidden="1">
      <c r="A464" s="60" t="s">
        <v>44</v>
      </c>
      <c r="B464" s="63" t="s">
        <v>45</v>
      </c>
      <c r="C464" s="46">
        <f t="shared" ref="C464" si="276">SUM(C468,C469,C470)</f>
        <v>0</v>
      </c>
      <c r="D464" s="46">
        <f t="shared" ref="D464:H464" si="277">SUM(D468,D469,D470)</f>
        <v>0</v>
      </c>
      <c r="E464" s="46">
        <f t="shared" si="277"/>
        <v>0</v>
      </c>
      <c r="F464" s="46">
        <f t="shared" si="277"/>
        <v>0</v>
      </c>
      <c r="G464" s="46">
        <f t="shared" si="277"/>
        <v>0</v>
      </c>
      <c r="H464" s="47">
        <f t="shared" si="277"/>
        <v>0</v>
      </c>
      <c r="I464" s="13">
        <f t="shared" si="273"/>
        <v>0</v>
      </c>
    </row>
    <row r="465" spans="1:11" s="3" customFormat="1" hidden="1">
      <c r="A465" s="64" t="s">
        <v>46</v>
      </c>
      <c r="B465" s="65"/>
      <c r="C465" s="46"/>
      <c r="D465" s="46"/>
      <c r="E465" s="46"/>
      <c r="F465" s="46"/>
      <c r="G465" s="46"/>
      <c r="H465" s="47"/>
      <c r="I465" s="71">
        <f t="shared" si="273"/>
        <v>0</v>
      </c>
    </row>
    <row r="466" spans="1:11" s="3" customFormat="1" hidden="1">
      <c r="A466" s="64" t="s">
        <v>47</v>
      </c>
      <c r="B466" s="65"/>
      <c r="C466" s="46">
        <f t="shared" ref="C466:H466" si="278">C468+C469+C470-C467</f>
        <v>0</v>
      </c>
      <c r="D466" s="46">
        <f t="shared" si="278"/>
        <v>0</v>
      </c>
      <c r="E466" s="46">
        <f t="shared" si="278"/>
        <v>0</v>
      </c>
      <c r="F466" s="46">
        <f t="shared" si="278"/>
        <v>0</v>
      </c>
      <c r="G466" s="46">
        <f t="shared" si="278"/>
        <v>0</v>
      </c>
      <c r="H466" s="47">
        <f t="shared" si="278"/>
        <v>0</v>
      </c>
      <c r="I466" s="71">
        <f t="shared" si="273"/>
        <v>0</v>
      </c>
    </row>
    <row r="467" spans="1:11" hidden="1">
      <c r="A467" s="64" t="s">
        <v>48</v>
      </c>
      <c r="B467" s="65"/>
      <c r="C467" s="46"/>
      <c r="D467" s="46"/>
      <c r="E467" s="46">
        <f>C467+D467</f>
        <v>0</v>
      </c>
      <c r="F467" s="46"/>
      <c r="G467" s="46"/>
      <c r="H467" s="47"/>
      <c r="I467" s="13">
        <f t="shared" si="273"/>
        <v>0</v>
      </c>
    </row>
    <row r="468" spans="1:11" hidden="1">
      <c r="A468" s="37" t="s">
        <v>49</v>
      </c>
      <c r="B468" s="138" t="s">
        <v>50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73"/>
        <v>0</v>
      </c>
      <c r="K468" s="8">
        <v>0.15</v>
      </c>
    </row>
    <row r="469" spans="1:11" hidden="1">
      <c r="A469" s="37" t="s">
        <v>51</v>
      </c>
      <c r="B469" s="138" t="s">
        <v>52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73"/>
        <v>0</v>
      </c>
      <c r="K469" s="8">
        <v>0.85</v>
      </c>
    </row>
    <row r="470" spans="1:11" hidden="1">
      <c r="A470" s="37" t="s">
        <v>53</v>
      </c>
      <c r="B470" s="139" t="s">
        <v>54</v>
      </c>
      <c r="C470" s="39"/>
      <c r="D470" s="39"/>
      <c r="E470" s="39">
        <f>C470+D470</f>
        <v>0</v>
      </c>
      <c r="F470" s="39"/>
      <c r="G470" s="39"/>
      <c r="H470" s="40"/>
      <c r="I470" s="13">
        <f t="shared" si="273"/>
        <v>0</v>
      </c>
    </row>
    <row r="471" spans="1:11" s="3" customFormat="1" hidden="1">
      <c r="A471" s="60" t="s">
        <v>55</v>
      </c>
      <c r="B471" s="61" t="s">
        <v>56</v>
      </c>
      <c r="C471" s="46">
        <f t="shared" ref="C471:H471" si="279">SUM(C475,C476,C477)</f>
        <v>0</v>
      </c>
      <c r="D471" s="46">
        <f t="shared" si="279"/>
        <v>0</v>
      </c>
      <c r="E471" s="46">
        <f t="shared" si="279"/>
        <v>0</v>
      </c>
      <c r="F471" s="46">
        <f t="shared" si="279"/>
        <v>0</v>
      </c>
      <c r="G471" s="46">
        <f t="shared" si="279"/>
        <v>0</v>
      </c>
      <c r="H471" s="47">
        <f t="shared" si="279"/>
        <v>0</v>
      </c>
      <c r="I471" s="71">
        <f t="shared" si="273"/>
        <v>0</v>
      </c>
    </row>
    <row r="472" spans="1:11" s="3" customFormat="1" hidden="1">
      <c r="A472" s="66" t="s">
        <v>46</v>
      </c>
      <c r="B472" s="61"/>
      <c r="C472" s="46"/>
      <c r="D472" s="46"/>
      <c r="E472" s="46"/>
      <c r="F472" s="46"/>
      <c r="G472" s="46"/>
      <c r="H472" s="47"/>
      <c r="I472" s="71">
        <f t="shared" si="273"/>
        <v>0</v>
      </c>
    </row>
    <row r="473" spans="1:11" s="3" customFormat="1" hidden="1">
      <c r="A473" s="64" t="s">
        <v>47</v>
      </c>
      <c r="B473" s="65"/>
      <c r="C473" s="46">
        <f t="shared" ref="C473:H473" si="280">C475+C476+C477-C474</f>
        <v>0</v>
      </c>
      <c r="D473" s="46">
        <f t="shared" si="280"/>
        <v>0</v>
      </c>
      <c r="E473" s="46">
        <f t="shared" si="280"/>
        <v>0</v>
      </c>
      <c r="F473" s="46">
        <f t="shared" si="280"/>
        <v>0</v>
      </c>
      <c r="G473" s="46">
        <f t="shared" si="280"/>
        <v>0</v>
      </c>
      <c r="H473" s="47">
        <f t="shared" si="280"/>
        <v>0</v>
      </c>
      <c r="I473" s="71">
        <f t="shared" si="273"/>
        <v>0</v>
      </c>
    </row>
    <row r="474" spans="1:11" s="3" customFormat="1" hidden="1">
      <c r="A474" s="64" t="s">
        <v>48</v>
      </c>
      <c r="B474" s="65"/>
      <c r="C474" s="46"/>
      <c r="D474" s="46"/>
      <c r="E474" s="46">
        <f>C474+D474</f>
        <v>0</v>
      </c>
      <c r="F474" s="46"/>
      <c r="G474" s="46"/>
      <c r="H474" s="47"/>
      <c r="I474" s="71">
        <f t="shared" si="273"/>
        <v>0</v>
      </c>
    </row>
    <row r="475" spans="1:11" s="3" customFormat="1" hidden="1">
      <c r="A475" s="37" t="s">
        <v>49</v>
      </c>
      <c r="B475" s="139" t="s">
        <v>57</v>
      </c>
      <c r="C475" s="42"/>
      <c r="D475" s="42"/>
      <c r="E475" s="42">
        <f>C475+D475</f>
        <v>0</v>
      </c>
      <c r="F475" s="42"/>
      <c r="G475" s="42"/>
      <c r="H475" s="43"/>
      <c r="I475" s="71">
        <f t="shared" si="273"/>
        <v>0</v>
      </c>
      <c r="K475" s="3">
        <v>0.15</v>
      </c>
    </row>
    <row r="476" spans="1:11" s="3" customFormat="1" hidden="1">
      <c r="A476" s="37" t="s">
        <v>51</v>
      </c>
      <c r="B476" s="139" t="s">
        <v>58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73"/>
        <v>0</v>
      </c>
      <c r="K476" s="3">
        <v>0.85</v>
      </c>
    </row>
    <row r="477" spans="1:11" s="3" customFormat="1" hidden="1">
      <c r="A477" s="37" t="s">
        <v>53</v>
      </c>
      <c r="B477" s="139" t="s">
        <v>59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73"/>
        <v>0</v>
      </c>
    </row>
    <row r="478" spans="1:11" s="3" customFormat="1" hidden="1">
      <c r="A478" s="60" t="s">
        <v>60</v>
      </c>
      <c r="B478" s="67" t="s">
        <v>61</v>
      </c>
      <c r="C478" s="46">
        <f t="shared" ref="C478:H478" si="281">SUM(C482,C483,C484)</f>
        <v>0</v>
      </c>
      <c r="D478" s="46">
        <f t="shared" si="281"/>
        <v>0</v>
      </c>
      <c r="E478" s="46">
        <f t="shared" si="281"/>
        <v>0</v>
      </c>
      <c r="F478" s="46">
        <f t="shared" si="281"/>
        <v>0</v>
      </c>
      <c r="G478" s="46">
        <f t="shared" si="281"/>
        <v>0</v>
      </c>
      <c r="H478" s="47">
        <f t="shared" si="281"/>
        <v>0</v>
      </c>
      <c r="I478" s="71">
        <f t="shared" si="273"/>
        <v>0</v>
      </c>
    </row>
    <row r="479" spans="1:11" s="3" customFormat="1" hidden="1">
      <c r="A479" s="66" t="s">
        <v>46</v>
      </c>
      <c r="B479" s="67"/>
      <c r="C479" s="46"/>
      <c r="D479" s="46"/>
      <c r="E479" s="46"/>
      <c r="F479" s="46"/>
      <c r="G479" s="46"/>
      <c r="H479" s="47"/>
      <c r="I479" s="71">
        <f t="shared" si="273"/>
        <v>0</v>
      </c>
    </row>
    <row r="480" spans="1:11" s="3" customFormat="1" hidden="1">
      <c r="A480" s="64" t="s">
        <v>47</v>
      </c>
      <c r="B480" s="65"/>
      <c r="C480" s="46">
        <f t="shared" ref="C480:H480" si="282">C482+C483+C484-C481</f>
        <v>0</v>
      </c>
      <c r="D480" s="46">
        <f t="shared" si="282"/>
        <v>0</v>
      </c>
      <c r="E480" s="46">
        <f t="shared" si="282"/>
        <v>0</v>
      </c>
      <c r="F480" s="46">
        <f t="shared" si="282"/>
        <v>0</v>
      </c>
      <c r="G480" s="46">
        <f t="shared" si="282"/>
        <v>0</v>
      </c>
      <c r="H480" s="47">
        <f t="shared" si="282"/>
        <v>0</v>
      </c>
      <c r="I480" s="71">
        <f t="shared" si="273"/>
        <v>0</v>
      </c>
    </row>
    <row r="481" spans="1:11" s="3" customFormat="1" hidden="1">
      <c r="A481" s="64" t="s">
        <v>48</v>
      </c>
      <c r="B481" s="65"/>
      <c r="C481" s="46"/>
      <c r="D481" s="46"/>
      <c r="E481" s="46">
        <f>C481+D481</f>
        <v>0</v>
      </c>
      <c r="F481" s="46"/>
      <c r="G481" s="46"/>
      <c r="H481" s="47"/>
      <c r="I481" s="71">
        <f t="shared" si="273"/>
        <v>0</v>
      </c>
    </row>
    <row r="482" spans="1:11" s="3" customFormat="1" hidden="1">
      <c r="A482" s="37" t="s">
        <v>49</v>
      </c>
      <c r="B482" s="139" t="s">
        <v>62</v>
      </c>
      <c r="C482" s="42"/>
      <c r="D482" s="42"/>
      <c r="E482" s="42">
        <f>C482+D482</f>
        <v>0</v>
      </c>
      <c r="F482" s="42"/>
      <c r="G482" s="42"/>
      <c r="H482" s="43"/>
      <c r="I482" s="71">
        <f t="shared" si="273"/>
        <v>0</v>
      </c>
      <c r="K482" s="3">
        <v>0.15</v>
      </c>
    </row>
    <row r="483" spans="1:11" s="3" customFormat="1" hidden="1">
      <c r="A483" s="37" t="s">
        <v>51</v>
      </c>
      <c r="B483" s="139" t="s">
        <v>63</v>
      </c>
      <c r="C483" s="42"/>
      <c r="D483" s="42"/>
      <c r="E483" s="42">
        <f>C483+D483</f>
        <v>0</v>
      </c>
      <c r="F483" s="42"/>
      <c r="G483" s="42"/>
      <c r="H483" s="43"/>
      <c r="I483" s="71">
        <f t="shared" si="273"/>
        <v>0</v>
      </c>
      <c r="K483" s="3">
        <v>0.85</v>
      </c>
    </row>
    <row r="484" spans="1:11" s="3" customFormat="1" hidden="1">
      <c r="A484" s="37" t="s">
        <v>53</v>
      </c>
      <c r="B484" s="139" t="s">
        <v>64</v>
      </c>
      <c r="C484" s="42"/>
      <c r="D484" s="42"/>
      <c r="E484" s="42">
        <f>C484+D484</f>
        <v>0</v>
      </c>
      <c r="F484" s="42"/>
      <c r="G484" s="42"/>
      <c r="H484" s="43"/>
      <c r="I484" s="71">
        <f t="shared" si="273"/>
        <v>0</v>
      </c>
    </row>
    <row r="485" spans="1:11" s="3" customFormat="1" hidden="1">
      <c r="A485" s="68"/>
      <c r="B485" s="55"/>
      <c r="C485" s="42"/>
      <c r="D485" s="42"/>
      <c r="E485" s="42"/>
      <c r="F485" s="42"/>
      <c r="G485" s="42"/>
      <c r="H485" s="43"/>
      <c r="I485" s="71">
        <f t="shared" si="273"/>
        <v>0</v>
      </c>
    </row>
    <row r="486" spans="1:11" s="3" customFormat="1" hidden="1">
      <c r="A486" s="48" t="s">
        <v>65</v>
      </c>
      <c r="B486" s="67" t="s">
        <v>66</v>
      </c>
      <c r="C486" s="46"/>
      <c r="D486" s="46"/>
      <c r="E486" s="46">
        <f>C486+D486</f>
        <v>0</v>
      </c>
      <c r="F486" s="46"/>
      <c r="G486" s="46"/>
      <c r="H486" s="47"/>
      <c r="I486" s="71">
        <f t="shared" si="273"/>
        <v>0</v>
      </c>
    </row>
    <row r="487" spans="1:11" s="3" customFormat="1" hidden="1">
      <c r="A487" s="68"/>
      <c r="B487" s="55"/>
      <c r="C487" s="42"/>
      <c r="D487" s="42"/>
      <c r="E487" s="42"/>
      <c r="F487" s="42"/>
      <c r="G487" s="42"/>
      <c r="H487" s="43"/>
      <c r="I487" s="71">
        <f t="shared" si="273"/>
        <v>0</v>
      </c>
    </row>
    <row r="488" spans="1:11" s="3" customFormat="1" hidden="1">
      <c r="A488" s="48" t="s">
        <v>67</v>
      </c>
      <c r="B488" s="67"/>
      <c r="C488" s="46">
        <f t="shared" ref="C488:H488" si="283">C441-C459</f>
        <v>0</v>
      </c>
      <c r="D488" s="46">
        <f t="shared" si="283"/>
        <v>0</v>
      </c>
      <c r="E488" s="46">
        <f t="shared" si="283"/>
        <v>0</v>
      </c>
      <c r="F488" s="46">
        <f t="shared" si="283"/>
        <v>0</v>
      </c>
      <c r="G488" s="46">
        <f t="shared" si="283"/>
        <v>0</v>
      </c>
      <c r="H488" s="47">
        <f t="shared" si="283"/>
        <v>0</v>
      </c>
      <c r="I488" s="71">
        <f t="shared" si="273"/>
        <v>0</v>
      </c>
    </row>
    <row r="489" spans="1:11" s="3" customFormat="1" hidden="1">
      <c r="A489" s="54"/>
      <c r="B489" s="55"/>
      <c r="C489" s="42"/>
      <c r="D489" s="42"/>
      <c r="E489" s="42"/>
      <c r="F489" s="42"/>
      <c r="G489" s="42"/>
      <c r="H489" s="43"/>
      <c r="I489" s="71">
        <f t="shared" si="273"/>
        <v>0</v>
      </c>
    </row>
    <row r="490" spans="1:11" s="2" customFormat="1" ht="25.5" hidden="1">
      <c r="A490" s="103" t="s">
        <v>88</v>
      </c>
      <c r="B490" s="104"/>
      <c r="C490" s="105">
        <f t="shared" ref="C490:H490" si="284">C491</f>
        <v>-1</v>
      </c>
      <c r="D490" s="105">
        <f t="shared" si="284"/>
        <v>0</v>
      </c>
      <c r="E490" s="105">
        <f t="shared" si="284"/>
        <v>0</v>
      </c>
      <c r="F490" s="105">
        <f t="shared" si="284"/>
        <v>0</v>
      </c>
      <c r="G490" s="105">
        <f t="shared" si="284"/>
        <v>0</v>
      </c>
      <c r="H490" s="106">
        <f t="shared" si="284"/>
        <v>0</v>
      </c>
      <c r="I490" s="70">
        <f t="shared" si="273"/>
        <v>0</v>
      </c>
    </row>
    <row r="491" spans="1:11" hidden="1">
      <c r="A491" s="99" t="s">
        <v>73</v>
      </c>
      <c r="B491" s="100"/>
      <c r="C491" s="101">
        <f t="shared" ref="C491" si="285">SUM(C492,C493,C494,C495)</f>
        <v>-1</v>
      </c>
      <c r="D491" s="101">
        <f t="shared" ref="D491:H491" si="286">SUM(D492,D493,D494,D495)</f>
        <v>0</v>
      </c>
      <c r="E491" s="101">
        <f t="shared" si="286"/>
        <v>0</v>
      </c>
      <c r="F491" s="101">
        <f t="shared" si="286"/>
        <v>0</v>
      </c>
      <c r="G491" s="101">
        <f t="shared" si="286"/>
        <v>0</v>
      </c>
      <c r="H491" s="102">
        <f t="shared" si="286"/>
        <v>0</v>
      </c>
      <c r="I491" s="13">
        <f t="shared" si="273"/>
        <v>0</v>
      </c>
    </row>
    <row r="492" spans="1:11" hidden="1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3"/>
        <v>0</v>
      </c>
    </row>
    <row r="493" spans="1:11" s="3" customFormat="1" hidden="1">
      <c r="A493" s="37" t="s">
        <v>13</v>
      </c>
      <c r="B493" s="41"/>
      <c r="C493" s="42"/>
      <c r="D493" s="42"/>
      <c r="E493" s="42">
        <f>C493+D493</f>
        <v>0</v>
      </c>
      <c r="F493" s="42"/>
      <c r="G493" s="42"/>
      <c r="H493" s="43"/>
      <c r="I493" s="71">
        <f t="shared" si="273"/>
        <v>0</v>
      </c>
      <c r="J493" s="3">
        <v>0.98</v>
      </c>
    </row>
    <row r="494" spans="1:11" ht="38.25" hidden="1">
      <c r="A494" s="37" t="s">
        <v>14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3"/>
        <v>0</v>
      </c>
      <c r="J494" s="8">
        <v>0.13</v>
      </c>
      <c r="K494" s="8">
        <f>J494/J493</f>
        <v>0.13265306122449</v>
      </c>
    </row>
    <row r="495" spans="1:11" ht="25.5" hidden="1">
      <c r="A495" s="44" t="s">
        <v>15</v>
      </c>
      <c r="B495" s="45" t="s">
        <v>16</v>
      </c>
      <c r="C495" s="46">
        <f t="shared" ref="C495" si="287">SUM(C496,C500,C504)</f>
        <v>-1</v>
      </c>
      <c r="D495" s="46">
        <f t="shared" ref="D495:H495" si="288">SUM(D496,D500,D504)</f>
        <v>0</v>
      </c>
      <c r="E495" s="46">
        <f t="shared" si="288"/>
        <v>0</v>
      </c>
      <c r="F495" s="46">
        <f t="shared" si="288"/>
        <v>0</v>
      </c>
      <c r="G495" s="46">
        <f t="shared" si="288"/>
        <v>0</v>
      </c>
      <c r="H495" s="47">
        <f t="shared" si="288"/>
        <v>0</v>
      </c>
      <c r="I495" s="13">
        <f t="shared" si="273"/>
        <v>0</v>
      </c>
    </row>
    <row r="496" spans="1:11" s="3" customFormat="1" hidden="1">
      <c r="A496" s="48" t="s">
        <v>17</v>
      </c>
      <c r="B496" s="49" t="s">
        <v>18</v>
      </c>
      <c r="C496" s="46">
        <f t="shared" ref="C496:H496" si="289">SUM(C497:C499)</f>
        <v>0</v>
      </c>
      <c r="D496" s="46">
        <f t="shared" si="289"/>
        <v>0</v>
      </c>
      <c r="E496" s="46">
        <f t="shared" si="289"/>
        <v>0</v>
      </c>
      <c r="F496" s="46">
        <f t="shared" si="289"/>
        <v>0</v>
      </c>
      <c r="G496" s="46">
        <f t="shared" si="289"/>
        <v>0</v>
      </c>
      <c r="H496" s="47">
        <f t="shared" si="289"/>
        <v>0</v>
      </c>
      <c r="I496" s="71">
        <f t="shared" si="273"/>
        <v>0</v>
      </c>
    </row>
    <row r="497" spans="1:11" s="3" customFormat="1" hidden="1">
      <c r="A497" s="50" t="s">
        <v>19</v>
      </c>
      <c r="B497" s="51" t="s">
        <v>20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73"/>
        <v>0</v>
      </c>
    </row>
    <row r="498" spans="1:11" s="3" customFormat="1" hidden="1">
      <c r="A498" s="50" t="s">
        <v>21</v>
      </c>
      <c r="B498" s="52" t="s">
        <v>22</v>
      </c>
      <c r="C498" s="42"/>
      <c r="D498" s="42"/>
      <c r="E498" s="42">
        <f>C498+D498</f>
        <v>0</v>
      </c>
      <c r="F498" s="42"/>
      <c r="G498" s="42"/>
      <c r="H498" s="43"/>
      <c r="I498" s="71">
        <f t="shared" si="273"/>
        <v>0</v>
      </c>
    </row>
    <row r="499" spans="1:11" s="3" customFormat="1" hidden="1">
      <c r="A499" s="50" t="s">
        <v>23</v>
      </c>
      <c r="B499" s="52" t="s">
        <v>24</v>
      </c>
      <c r="C499" s="42"/>
      <c r="D499" s="42"/>
      <c r="E499" s="42">
        <f>C499+D499</f>
        <v>0</v>
      </c>
      <c r="F499" s="42"/>
      <c r="G499" s="42"/>
      <c r="H499" s="43"/>
      <c r="I499" s="71">
        <f t="shared" si="273"/>
        <v>0</v>
      </c>
    </row>
    <row r="500" spans="1:11" hidden="1">
      <c r="A500" s="48" t="s">
        <v>25</v>
      </c>
      <c r="B500" s="53" t="s">
        <v>26</v>
      </c>
      <c r="C500" s="46">
        <f t="shared" ref="C500" si="290">SUM(C501:C503)</f>
        <v>0</v>
      </c>
      <c r="D500" s="46">
        <f t="shared" ref="D500:H500" si="291">SUM(D501:D503)</f>
        <v>0</v>
      </c>
      <c r="E500" s="46">
        <f t="shared" si="291"/>
        <v>0</v>
      </c>
      <c r="F500" s="46">
        <f t="shared" si="291"/>
        <v>0</v>
      </c>
      <c r="G500" s="46">
        <f t="shared" si="291"/>
        <v>0</v>
      </c>
      <c r="H500" s="47">
        <f t="shared" si="291"/>
        <v>0</v>
      </c>
      <c r="I500" s="13">
        <f t="shared" si="273"/>
        <v>0</v>
      </c>
    </row>
    <row r="501" spans="1:11" hidden="1">
      <c r="A501" s="50" t="s">
        <v>19</v>
      </c>
      <c r="B501" s="52" t="s">
        <v>27</v>
      </c>
      <c r="C501" s="39"/>
      <c r="D501" s="39"/>
      <c r="E501" s="39">
        <f>C501+D501</f>
        <v>0</v>
      </c>
      <c r="F501" s="39"/>
      <c r="G501" s="39"/>
      <c r="H501" s="40"/>
      <c r="I501" s="13">
        <f t="shared" si="273"/>
        <v>0</v>
      </c>
      <c r="J501" s="8">
        <v>0.85</v>
      </c>
      <c r="K501" s="8">
        <f>J501/J493</f>
        <v>0.86734693877550995</v>
      </c>
    </row>
    <row r="502" spans="1:11" hidden="1">
      <c r="A502" s="50" t="s">
        <v>21</v>
      </c>
      <c r="B502" s="52" t="s">
        <v>28</v>
      </c>
      <c r="C502" s="39"/>
      <c r="D502" s="39"/>
      <c r="E502" s="39">
        <f>C502+D502</f>
        <v>0</v>
      </c>
      <c r="F502" s="39"/>
      <c r="G502" s="39"/>
      <c r="H502" s="40"/>
      <c r="I502" s="13">
        <f t="shared" si="273"/>
        <v>0</v>
      </c>
    </row>
    <row r="503" spans="1:11" s="3" customFormat="1" hidden="1">
      <c r="A503" s="50" t="s">
        <v>23</v>
      </c>
      <c r="B503" s="52" t="s">
        <v>29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73"/>
        <v>0</v>
      </c>
    </row>
    <row r="504" spans="1:11" s="3" customFormat="1" hidden="1">
      <c r="A504" s="48" t="s">
        <v>30</v>
      </c>
      <c r="B504" s="53" t="s">
        <v>31</v>
      </c>
      <c r="C504" s="46">
        <v>-1</v>
      </c>
      <c r="D504" s="46">
        <v>0</v>
      </c>
      <c r="E504" s="46">
        <v>0</v>
      </c>
      <c r="F504" s="46">
        <v>0</v>
      </c>
      <c r="G504" s="46">
        <v>0</v>
      </c>
      <c r="H504" s="47">
        <v>0</v>
      </c>
      <c r="I504" s="71">
        <f t="shared" si="273"/>
        <v>0</v>
      </c>
    </row>
    <row r="505" spans="1:11" s="3" customFormat="1" hidden="1">
      <c r="A505" s="50" t="s">
        <v>19</v>
      </c>
      <c r="B505" s="52" t="s">
        <v>32</v>
      </c>
      <c r="C505" s="42"/>
      <c r="D505" s="42"/>
      <c r="E505" s="42">
        <f>C505+D505</f>
        <v>0</v>
      </c>
      <c r="F505" s="42"/>
      <c r="G505" s="42"/>
      <c r="H505" s="43"/>
      <c r="I505" s="71">
        <f t="shared" si="273"/>
        <v>0</v>
      </c>
    </row>
    <row r="506" spans="1:11" s="3" customFormat="1" hidden="1">
      <c r="A506" s="50" t="s">
        <v>21</v>
      </c>
      <c r="B506" s="52" t="s">
        <v>33</v>
      </c>
      <c r="C506" s="42"/>
      <c r="D506" s="42"/>
      <c r="E506" s="42">
        <f>C506+D506</f>
        <v>0</v>
      </c>
      <c r="F506" s="42"/>
      <c r="G506" s="42"/>
      <c r="H506" s="43"/>
      <c r="I506" s="71">
        <f t="shared" si="273"/>
        <v>0</v>
      </c>
    </row>
    <row r="507" spans="1:11" s="3" customFormat="1" hidden="1">
      <c r="A507" s="50" t="s">
        <v>23</v>
      </c>
      <c r="B507" s="52" t="s">
        <v>34</v>
      </c>
      <c r="C507" s="42"/>
      <c r="D507" s="42"/>
      <c r="E507" s="42">
        <f>C507+D507</f>
        <v>0</v>
      </c>
      <c r="F507" s="42"/>
      <c r="G507" s="42"/>
      <c r="H507" s="43"/>
      <c r="I507" s="71">
        <f t="shared" si="273"/>
        <v>0</v>
      </c>
    </row>
    <row r="508" spans="1:11" hidden="1">
      <c r="A508" s="99" t="s">
        <v>70</v>
      </c>
      <c r="B508" s="100"/>
      <c r="C508" s="101">
        <f t="shared" ref="C508" si="292">SUM(C509,C512,C535)</f>
        <v>0</v>
      </c>
      <c r="D508" s="101">
        <f t="shared" ref="D508:H508" si="293">SUM(D509,D512,D535)</f>
        <v>0</v>
      </c>
      <c r="E508" s="101">
        <f t="shared" si="293"/>
        <v>0</v>
      </c>
      <c r="F508" s="101">
        <f t="shared" si="293"/>
        <v>0</v>
      </c>
      <c r="G508" s="101">
        <f t="shared" si="293"/>
        <v>0</v>
      </c>
      <c r="H508" s="102">
        <f t="shared" si="293"/>
        <v>0</v>
      </c>
      <c r="I508" s="13">
        <f t="shared" si="273"/>
        <v>0</v>
      </c>
    </row>
    <row r="509" spans="1:11" s="3" customFormat="1" hidden="1">
      <c r="A509" s="60" t="s">
        <v>36</v>
      </c>
      <c r="B509" s="61">
        <v>20</v>
      </c>
      <c r="C509" s="46">
        <f t="shared" ref="C509:H509" si="294">SUM(C510)</f>
        <v>0</v>
      </c>
      <c r="D509" s="46">
        <f t="shared" si="294"/>
        <v>0</v>
      </c>
      <c r="E509" s="46">
        <f t="shared" si="294"/>
        <v>0</v>
      </c>
      <c r="F509" s="46">
        <f t="shared" si="294"/>
        <v>0</v>
      </c>
      <c r="G509" s="46">
        <f t="shared" si="294"/>
        <v>0</v>
      </c>
      <c r="H509" s="47">
        <f t="shared" si="294"/>
        <v>0</v>
      </c>
      <c r="I509" s="71">
        <f t="shared" si="273"/>
        <v>0</v>
      </c>
    </row>
    <row r="510" spans="1:11" s="3" customFormat="1" hidden="1">
      <c r="A510" s="50" t="s">
        <v>71</v>
      </c>
      <c r="B510" s="137" t="s">
        <v>38</v>
      </c>
      <c r="C510" s="42"/>
      <c r="D510" s="42"/>
      <c r="E510" s="42">
        <f>C510+D510</f>
        <v>0</v>
      </c>
      <c r="F510" s="42"/>
      <c r="G510" s="42"/>
      <c r="H510" s="43"/>
      <c r="I510" s="71">
        <f t="shared" si="273"/>
        <v>0</v>
      </c>
    </row>
    <row r="511" spans="1:11" s="3" customFormat="1" hidden="1">
      <c r="A511" s="50"/>
      <c r="B511" s="51"/>
      <c r="C511" s="42"/>
      <c r="D511" s="42"/>
      <c r="E511" s="42"/>
      <c r="F511" s="42"/>
      <c r="G511" s="42"/>
      <c r="H511" s="43"/>
      <c r="I511" s="71">
        <f t="shared" si="273"/>
        <v>0</v>
      </c>
    </row>
    <row r="512" spans="1:11" ht="25.5" hidden="1">
      <c r="A512" s="60" t="s">
        <v>43</v>
      </c>
      <c r="B512" s="62">
        <v>58</v>
      </c>
      <c r="C512" s="46">
        <f t="shared" ref="C512" si="295">SUM(C513,C520,C527)</f>
        <v>0</v>
      </c>
      <c r="D512" s="46">
        <f t="shared" ref="D512:H512" si="296">SUM(D513,D520,D527)</f>
        <v>0</v>
      </c>
      <c r="E512" s="46">
        <f t="shared" si="296"/>
        <v>0</v>
      </c>
      <c r="F512" s="46">
        <f t="shared" si="296"/>
        <v>0</v>
      </c>
      <c r="G512" s="46">
        <f t="shared" si="296"/>
        <v>0</v>
      </c>
      <c r="H512" s="47">
        <f t="shared" si="296"/>
        <v>0</v>
      </c>
      <c r="I512" s="13">
        <f t="shared" si="273"/>
        <v>0</v>
      </c>
    </row>
    <row r="513" spans="1:11" s="3" customFormat="1" hidden="1">
      <c r="A513" s="60" t="s">
        <v>44</v>
      </c>
      <c r="B513" s="63" t="s">
        <v>45</v>
      </c>
      <c r="C513" s="46">
        <f t="shared" ref="C513:H513" si="297">SUM(C517,C518,C519)</f>
        <v>0</v>
      </c>
      <c r="D513" s="46">
        <f t="shared" si="297"/>
        <v>0</v>
      </c>
      <c r="E513" s="46">
        <f t="shared" si="297"/>
        <v>0</v>
      </c>
      <c r="F513" s="46">
        <f t="shared" si="297"/>
        <v>0</v>
      </c>
      <c r="G513" s="46">
        <f t="shared" si="297"/>
        <v>0</v>
      </c>
      <c r="H513" s="47">
        <f t="shared" si="297"/>
        <v>0</v>
      </c>
      <c r="I513" s="71">
        <f t="shared" si="273"/>
        <v>0</v>
      </c>
    </row>
    <row r="514" spans="1:11" s="3" customFormat="1" hidden="1">
      <c r="A514" s="64" t="s">
        <v>46</v>
      </c>
      <c r="B514" s="65"/>
      <c r="C514" s="46"/>
      <c r="D514" s="46"/>
      <c r="E514" s="46"/>
      <c r="F514" s="46"/>
      <c r="G514" s="46"/>
      <c r="H514" s="47"/>
      <c r="I514" s="71">
        <f t="shared" si="273"/>
        <v>0</v>
      </c>
    </row>
    <row r="515" spans="1:11" s="3" customFormat="1" hidden="1">
      <c r="A515" s="64" t="s">
        <v>47</v>
      </c>
      <c r="B515" s="65"/>
      <c r="C515" s="46">
        <f t="shared" ref="C515:H515" si="298">C517+C518+C519-C516</f>
        <v>0</v>
      </c>
      <c r="D515" s="46">
        <f t="shared" si="298"/>
        <v>0</v>
      </c>
      <c r="E515" s="46">
        <f t="shared" si="298"/>
        <v>0</v>
      </c>
      <c r="F515" s="46">
        <f t="shared" si="298"/>
        <v>0</v>
      </c>
      <c r="G515" s="46">
        <f t="shared" si="298"/>
        <v>0</v>
      </c>
      <c r="H515" s="47">
        <f t="shared" si="298"/>
        <v>0</v>
      </c>
      <c r="I515" s="71">
        <f t="shared" si="273"/>
        <v>0</v>
      </c>
    </row>
    <row r="516" spans="1:11" s="3" customFormat="1" hidden="1">
      <c r="A516" s="64" t="s">
        <v>48</v>
      </c>
      <c r="B516" s="65"/>
      <c r="C516" s="46"/>
      <c r="D516" s="46"/>
      <c r="E516" s="46">
        <f>C516+D516</f>
        <v>0</v>
      </c>
      <c r="F516" s="46"/>
      <c r="G516" s="46"/>
      <c r="H516" s="47"/>
      <c r="I516" s="71">
        <f t="shared" si="273"/>
        <v>0</v>
      </c>
    </row>
    <row r="517" spans="1:11" s="3" customFormat="1" hidden="1">
      <c r="A517" s="37" t="s">
        <v>49</v>
      </c>
      <c r="B517" s="138" t="s">
        <v>50</v>
      </c>
      <c r="C517" s="42"/>
      <c r="D517" s="42"/>
      <c r="E517" s="42">
        <f>C517+D517</f>
        <v>0</v>
      </c>
      <c r="F517" s="42"/>
      <c r="G517" s="42"/>
      <c r="H517" s="43"/>
      <c r="I517" s="71">
        <f t="shared" si="273"/>
        <v>0</v>
      </c>
      <c r="K517" s="3">
        <v>0.15</v>
      </c>
    </row>
    <row r="518" spans="1:11" s="3" customFormat="1" hidden="1">
      <c r="A518" s="37" t="s">
        <v>51</v>
      </c>
      <c r="B518" s="138" t="s">
        <v>52</v>
      </c>
      <c r="C518" s="42"/>
      <c r="D518" s="42"/>
      <c r="E518" s="42">
        <f>C518+D518</f>
        <v>0</v>
      </c>
      <c r="F518" s="42"/>
      <c r="G518" s="42"/>
      <c r="H518" s="43"/>
      <c r="I518" s="71">
        <f t="shared" si="273"/>
        <v>0</v>
      </c>
      <c r="K518" s="3">
        <v>0.85</v>
      </c>
    </row>
    <row r="519" spans="1:11" s="3" customFormat="1" hidden="1">
      <c r="A519" s="37" t="s">
        <v>53</v>
      </c>
      <c r="B519" s="139" t="s">
        <v>54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73"/>
        <v>0</v>
      </c>
    </row>
    <row r="520" spans="1:11" hidden="1">
      <c r="A520" s="60" t="s">
        <v>55</v>
      </c>
      <c r="B520" s="61" t="s">
        <v>56</v>
      </c>
      <c r="C520" s="46">
        <f t="shared" ref="C520" si="299">SUM(C524,C525,C526)</f>
        <v>0</v>
      </c>
      <c r="D520" s="46">
        <f t="shared" ref="D520:H520" si="300">SUM(D524,D525,D526)</f>
        <v>0</v>
      </c>
      <c r="E520" s="46">
        <f t="shared" si="300"/>
        <v>0</v>
      </c>
      <c r="F520" s="46">
        <f t="shared" si="300"/>
        <v>0</v>
      </c>
      <c r="G520" s="46">
        <f t="shared" si="300"/>
        <v>0</v>
      </c>
      <c r="H520" s="47">
        <f t="shared" si="300"/>
        <v>0</v>
      </c>
      <c r="I520" s="13">
        <f t="shared" si="273"/>
        <v>0</v>
      </c>
    </row>
    <row r="521" spans="1:11" s="3" customFormat="1" hidden="1">
      <c r="A521" s="66" t="s">
        <v>46</v>
      </c>
      <c r="B521" s="61"/>
      <c r="C521" s="46"/>
      <c r="D521" s="46"/>
      <c r="E521" s="46"/>
      <c r="F521" s="46"/>
      <c r="G521" s="46"/>
      <c r="H521" s="47"/>
      <c r="I521" s="71">
        <f t="shared" si="273"/>
        <v>0</v>
      </c>
    </row>
    <row r="522" spans="1:11" hidden="1">
      <c r="A522" s="64" t="s">
        <v>47</v>
      </c>
      <c r="B522" s="65"/>
      <c r="C522" s="46">
        <f t="shared" ref="C522" si="301">C524+C525+C526-C523</f>
        <v>0</v>
      </c>
      <c r="D522" s="46">
        <f t="shared" ref="D522:H522" si="302">D524+D525+D526-D523</f>
        <v>0</v>
      </c>
      <c r="E522" s="46">
        <f t="shared" si="302"/>
        <v>0</v>
      </c>
      <c r="F522" s="46">
        <f t="shared" si="302"/>
        <v>0</v>
      </c>
      <c r="G522" s="46">
        <f t="shared" si="302"/>
        <v>0</v>
      </c>
      <c r="H522" s="47">
        <f t="shared" si="302"/>
        <v>0</v>
      </c>
      <c r="I522" s="13">
        <f t="shared" si="273"/>
        <v>0</v>
      </c>
    </row>
    <row r="523" spans="1:11" s="3" customFormat="1" hidden="1">
      <c r="A523" s="64" t="s">
        <v>48</v>
      </c>
      <c r="B523" s="65"/>
      <c r="C523" s="46"/>
      <c r="D523" s="46"/>
      <c r="E523" s="46">
        <f>C523+D523</f>
        <v>0</v>
      </c>
      <c r="F523" s="46"/>
      <c r="G523" s="46"/>
      <c r="H523" s="47"/>
      <c r="I523" s="71">
        <f t="shared" si="273"/>
        <v>0</v>
      </c>
    </row>
    <row r="524" spans="1:11" hidden="1">
      <c r="A524" s="37" t="s">
        <v>49</v>
      </c>
      <c r="B524" s="139" t="s">
        <v>57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73"/>
        <v>0</v>
      </c>
      <c r="K524" s="8">
        <v>0.15</v>
      </c>
    </row>
    <row r="525" spans="1:11" hidden="1">
      <c r="A525" s="37" t="s">
        <v>51</v>
      </c>
      <c r="B525" s="139" t="s">
        <v>58</v>
      </c>
      <c r="C525" s="39"/>
      <c r="D525" s="39"/>
      <c r="E525" s="39">
        <f>C525+D525</f>
        <v>0</v>
      </c>
      <c r="F525" s="39"/>
      <c r="G525" s="39"/>
      <c r="H525" s="40"/>
      <c r="I525" s="13">
        <f t="shared" si="273"/>
        <v>0</v>
      </c>
      <c r="K525" s="8">
        <v>0.85</v>
      </c>
    </row>
    <row r="526" spans="1:11" s="3" customFormat="1" hidden="1">
      <c r="A526" s="37" t="s">
        <v>53</v>
      </c>
      <c r="B526" s="139" t="s">
        <v>59</v>
      </c>
      <c r="C526" s="42"/>
      <c r="D526" s="42"/>
      <c r="E526" s="42">
        <f>C526+D526</f>
        <v>0</v>
      </c>
      <c r="F526" s="42"/>
      <c r="G526" s="42"/>
      <c r="H526" s="43"/>
      <c r="I526" s="71">
        <f t="shared" ref="I526:I589" si="303">SUM(E526:H526)</f>
        <v>0</v>
      </c>
    </row>
    <row r="527" spans="1:11" s="3" customFormat="1" hidden="1">
      <c r="A527" s="60" t="s">
        <v>60</v>
      </c>
      <c r="B527" s="67" t="s">
        <v>61</v>
      </c>
      <c r="C527" s="46">
        <f t="shared" ref="C527:H527" si="304">SUM(C531,C532,C533)</f>
        <v>0</v>
      </c>
      <c r="D527" s="46">
        <f t="shared" si="304"/>
        <v>0</v>
      </c>
      <c r="E527" s="46">
        <f t="shared" si="304"/>
        <v>0</v>
      </c>
      <c r="F527" s="46">
        <f t="shared" si="304"/>
        <v>0</v>
      </c>
      <c r="G527" s="46">
        <f t="shared" si="304"/>
        <v>0</v>
      </c>
      <c r="H527" s="47">
        <f t="shared" si="304"/>
        <v>0</v>
      </c>
      <c r="I527" s="71">
        <f t="shared" si="303"/>
        <v>0</v>
      </c>
    </row>
    <row r="528" spans="1:11" s="3" customFormat="1" hidden="1">
      <c r="A528" s="66" t="s">
        <v>46</v>
      </c>
      <c r="B528" s="67"/>
      <c r="C528" s="46"/>
      <c r="D528" s="46"/>
      <c r="E528" s="46"/>
      <c r="F528" s="46"/>
      <c r="G528" s="46"/>
      <c r="H528" s="47"/>
      <c r="I528" s="71">
        <f t="shared" si="303"/>
        <v>0</v>
      </c>
    </row>
    <row r="529" spans="1:11" s="3" customFormat="1" hidden="1">
      <c r="A529" s="64" t="s">
        <v>47</v>
      </c>
      <c r="B529" s="65"/>
      <c r="C529" s="46">
        <f t="shared" ref="C529:H529" si="305">C531+C532+C533-C530</f>
        <v>0</v>
      </c>
      <c r="D529" s="46">
        <f t="shared" si="305"/>
        <v>0</v>
      </c>
      <c r="E529" s="46">
        <f t="shared" si="305"/>
        <v>0</v>
      </c>
      <c r="F529" s="46">
        <f t="shared" si="305"/>
        <v>0</v>
      </c>
      <c r="G529" s="46">
        <f t="shared" si="305"/>
        <v>0</v>
      </c>
      <c r="H529" s="47">
        <f t="shared" si="305"/>
        <v>0</v>
      </c>
      <c r="I529" s="71">
        <f t="shared" si="303"/>
        <v>0</v>
      </c>
    </row>
    <row r="530" spans="1:11" s="3" customFormat="1" hidden="1">
      <c r="A530" s="64" t="s">
        <v>48</v>
      </c>
      <c r="B530" s="65"/>
      <c r="C530" s="46"/>
      <c r="D530" s="46"/>
      <c r="E530" s="46">
        <f>C530+D530</f>
        <v>0</v>
      </c>
      <c r="F530" s="46"/>
      <c r="G530" s="46"/>
      <c r="H530" s="47"/>
      <c r="I530" s="71">
        <f t="shared" si="303"/>
        <v>0</v>
      </c>
    </row>
    <row r="531" spans="1:11" s="3" customFormat="1" hidden="1">
      <c r="A531" s="37" t="s">
        <v>49</v>
      </c>
      <c r="B531" s="139" t="s">
        <v>62</v>
      </c>
      <c r="C531" s="42"/>
      <c r="D531" s="42"/>
      <c r="E531" s="42">
        <f>C531+D531</f>
        <v>0</v>
      </c>
      <c r="F531" s="42"/>
      <c r="G531" s="42"/>
      <c r="H531" s="43"/>
      <c r="I531" s="71">
        <f t="shared" si="303"/>
        <v>0</v>
      </c>
      <c r="K531" s="3">
        <v>0.15</v>
      </c>
    </row>
    <row r="532" spans="1:11" s="3" customFormat="1" hidden="1">
      <c r="A532" s="37" t="s">
        <v>51</v>
      </c>
      <c r="B532" s="139" t="s">
        <v>63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303"/>
        <v>0</v>
      </c>
      <c r="K532" s="3">
        <v>0.85</v>
      </c>
    </row>
    <row r="533" spans="1:11" s="3" customFormat="1" hidden="1">
      <c r="A533" s="37" t="s">
        <v>53</v>
      </c>
      <c r="B533" s="139" t="s">
        <v>64</v>
      </c>
      <c r="C533" s="42"/>
      <c r="D533" s="42"/>
      <c r="E533" s="42">
        <f>C533+D533</f>
        <v>0</v>
      </c>
      <c r="F533" s="42"/>
      <c r="G533" s="42"/>
      <c r="H533" s="43"/>
      <c r="I533" s="71">
        <f t="shared" si="303"/>
        <v>0</v>
      </c>
    </row>
    <row r="534" spans="1:11" s="3" customFormat="1" hidden="1">
      <c r="A534" s="68"/>
      <c r="B534" s="55"/>
      <c r="C534" s="42"/>
      <c r="D534" s="42"/>
      <c r="E534" s="42"/>
      <c r="F534" s="42"/>
      <c r="G534" s="42"/>
      <c r="H534" s="43"/>
      <c r="I534" s="71">
        <f t="shared" si="303"/>
        <v>0</v>
      </c>
    </row>
    <row r="535" spans="1:11" s="3" customFormat="1" hidden="1">
      <c r="A535" s="48" t="s">
        <v>65</v>
      </c>
      <c r="B535" s="67" t="s">
        <v>66</v>
      </c>
      <c r="C535" s="46"/>
      <c r="D535" s="46"/>
      <c r="E535" s="46">
        <f>C535+D535</f>
        <v>0</v>
      </c>
      <c r="F535" s="46"/>
      <c r="G535" s="46"/>
      <c r="H535" s="47"/>
      <c r="I535" s="71">
        <f t="shared" si="303"/>
        <v>0</v>
      </c>
    </row>
    <row r="536" spans="1:11" s="3" customFormat="1" hidden="1">
      <c r="A536" s="68"/>
      <c r="B536" s="55"/>
      <c r="C536" s="42"/>
      <c r="D536" s="42"/>
      <c r="E536" s="42"/>
      <c r="F536" s="42"/>
      <c r="G536" s="42"/>
      <c r="H536" s="43"/>
      <c r="I536" s="71">
        <f t="shared" si="303"/>
        <v>0</v>
      </c>
    </row>
    <row r="537" spans="1:11" s="3" customFormat="1" hidden="1">
      <c r="A537" s="48" t="s">
        <v>67</v>
      </c>
      <c r="B537" s="67"/>
      <c r="C537" s="46">
        <f t="shared" ref="C537:H537" si="306">C490-C508</f>
        <v>-1</v>
      </c>
      <c r="D537" s="46">
        <f t="shared" si="306"/>
        <v>0</v>
      </c>
      <c r="E537" s="46">
        <f t="shared" si="306"/>
        <v>0</v>
      </c>
      <c r="F537" s="46">
        <f t="shared" si="306"/>
        <v>0</v>
      </c>
      <c r="G537" s="46">
        <f t="shared" si="306"/>
        <v>0</v>
      </c>
      <c r="H537" s="47">
        <f t="shared" si="306"/>
        <v>0</v>
      </c>
      <c r="I537" s="71">
        <f t="shared" si="303"/>
        <v>0</v>
      </c>
    </row>
    <row r="538" spans="1:11" s="2" customFormat="1" ht="25.5" hidden="1">
      <c r="A538" s="103" t="s">
        <v>89</v>
      </c>
      <c r="B538" s="104"/>
      <c r="C538" s="105">
        <f t="shared" ref="C538:H538" si="307">C539</f>
        <v>-1</v>
      </c>
      <c r="D538" s="105">
        <f t="shared" si="307"/>
        <v>0</v>
      </c>
      <c r="E538" s="105">
        <f t="shared" si="307"/>
        <v>0</v>
      </c>
      <c r="F538" s="105">
        <f t="shared" si="307"/>
        <v>0</v>
      </c>
      <c r="G538" s="105">
        <f t="shared" si="307"/>
        <v>0</v>
      </c>
      <c r="H538" s="106">
        <f t="shared" si="307"/>
        <v>0</v>
      </c>
      <c r="I538" s="70">
        <f t="shared" si="303"/>
        <v>0</v>
      </c>
    </row>
    <row r="539" spans="1:11" hidden="1">
      <c r="A539" s="99" t="s">
        <v>73</v>
      </c>
      <c r="B539" s="100"/>
      <c r="C539" s="101">
        <f t="shared" ref="C539" si="308">SUM(C540,C541,C542,C543)</f>
        <v>-1</v>
      </c>
      <c r="D539" s="101">
        <f t="shared" ref="D539:H539" si="309">SUM(D540,D541,D542,D543)</f>
        <v>0</v>
      </c>
      <c r="E539" s="101">
        <f t="shared" si="309"/>
        <v>0</v>
      </c>
      <c r="F539" s="101">
        <f t="shared" si="309"/>
        <v>0</v>
      </c>
      <c r="G539" s="101">
        <f t="shared" si="309"/>
        <v>0</v>
      </c>
      <c r="H539" s="102">
        <f t="shared" si="309"/>
        <v>0</v>
      </c>
      <c r="I539" s="13">
        <f t="shared" si="303"/>
        <v>0</v>
      </c>
    </row>
    <row r="540" spans="1:11" hidden="1">
      <c r="A540" s="37" t="s">
        <v>12</v>
      </c>
      <c r="B540" s="38"/>
      <c r="C540" s="39"/>
      <c r="D540" s="39"/>
      <c r="E540" s="39">
        <f>C540+D540</f>
        <v>0</v>
      </c>
      <c r="F540" s="39"/>
      <c r="G540" s="39"/>
      <c r="H540" s="40"/>
      <c r="I540" s="13">
        <f t="shared" si="303"/>
        <v>0</v>
      </c>
    </row>
    <row r="541" spans="1:11" s="3" customFormat="1" hidden="1">
      <c r="A541" s="37" t="s">
        <v>13</v>
      </c>
      <c r="B541" s="41"/>
      <c r="C541" s="42"/>
      <c r="D541" s="42"/>
      <c r="E541" s="42">
        <f>C541+D541</f>
        <v>0</v>
      </c>
      <c r="F541" s="42"/>
      <c r="G541" s="42"/>
      <c r="H541" s="43"/>
      <c r="I541" s="71">
        <f t="shared" si="303"/>
        <v>0</v>
      </c>
      <c r="J541" s="3">
        <v>0.98</v>
      </c>
    </row>
    <row r="542" spans="1:11" ht="38.25" hidden="1">
      <c r="A542" s="37" t="s">
        <v>14</v>
      </c>
      <c r="B542" s="38">
        <v>420269</v>
      </c>
      <c r="C542" s="39"/>
      <c r="D542" s="39"/>
      <c r="E542" s="39">
        <f>C542+D542</f>
        <v>0</v>
      </c>
      <c r="F542" s="39"/>
      <c r="G542" s="39"/>
      <c r="H542" s="40"/>
      <c r="I542" s="13">
        <f t="shared" si="303"/>
        <v>0</v>
      </c>
      <c r="J542" s="8">
        <v>0.13</v>
      </c>
      <c r="K542" s="8">
        <f>J542/J541</f>
        <v>0.13265306122449</v>
      </c>
    </row>
    <row r="543" spans="1:11" ht="25.5" hidden="1">
      <c r="A543" s="44" t="s">
        <v>15</v>
      </c>
      <c r="B543" s="45" t="s">
        <v>16</v>
      </c>
      <c r="C543" s="46">
        <f t="shared" ref="C543" si="310">SUM(C544,C548,C552)</f>
        <v>-1</v>
      </c>
      <c r="D543" s="46">
        <f t="shared" ref="D543:H543" si="311">SUM(D544,D548,D552)</f>
        <v>0</v>
      </c>
      <c r="E543" s="46">
        <f t="shared" si="311"/>
        <v>0</v>
      </c>
      <c r="F543" s="46">
        <f t="shared" si="311"/>
        <v>0</v>
      </c>
      <c r="G543" s="46">
        <f t="shared" si="311"/>
        <v>0</v>
      </c>
      <c r="H543" s="47">
        <f t="shared" si="311"/>
        <v>0</v>
      </c>
      <c r="I543" s="13">
        <f t="shared" si="303"/>
        <v>0</v>
      </c>
    </row>
    <row r="544" spans="1:11" s="3" customFormat="1" hidden="1">
      <c r="A544" s="48" t="s">
        <v>17</v>
      </c>
      <c r="B544" s="49" t="s">
        <v>18</v>
      </c>
      <c r="C544" s="46">
        <f t="shared" ref="C544:H544" si="312">SUM(C545:C547)</f>
        <v>0</v>
      </c>
      <c r="D544" s="46">
        <f t="shared" si="312"/>
        <v>0</v>
      </c>
      <c r="E544" s="46">
        <f t="shared" si="312"/>
        <v>0</v>
      </c>
      <c r="F544" s="46">
        <f t="shared" si="312"/>
        <v>0</v>
      </c>
      <c r="G544" s="46">
        <f t="shared" si="312"/>
        <v>0</v>
      </c>
      <c r="H544" s="47">
        <f t="shared" si="312"/>
        <v>0</v>
      </c>
      <c r="I544" s="71">
        <f t="shared" si="303"/>
        <v>0</v>
      </c>
    </row>
    <row r="545" spans="1:11" s="3" customFormat="1" hidden="1">
      <c r="A545" s="50" t="s">
        <v>19</v>
      </c>
      <c r="B545" s="51" t="s">
        <v>20</v>
      </c>
      <c r="C545" s="42"/>
      <c r="D545" s="42"/>
      <c r="E545" s="42">
        <f>C545+D545</f>
        <v>0</v>
      </c>
      <c r="F545" s="42"/>
      <c r="G545" s="42"/>
      <c r="H545" s="43"/>
      <c r="I545" s="71">
        <f t="shared" si="303"/>
        <v>0</v>
      </c>
    </row>
    <row r="546" spans="1:11" s="3" customFormat="1" hidden="1">
      <c r="A546" s="50" t="s">
        <v>21</v>
      </c>
      <c r="B546" s="52" t="s">
        <v>22</v>
      </c>
      <c r="C546" s="42"/>
      <c r="D546" s="42"/>
      <c r="E546" s="42">
        <f>C546+D546</f>
        <v>0</v>
      </c>
      <c r="F546" s="42"/>
      <c r="G546" s="42"/>
      <c r="H546" s="43"/>
      <c r="I546" s="71">
        <f t="shared" si="303"/>
        <v>0</v>
      </c>
    </row>
    <row r="547" spans="1:11" s="3" customFormat="1" hidden="1">
      <c r="A547" s="50" t="s">
        <v>23</v>
      </c>
      <c r="B547" s="52" t="s">
        <v>24</v>
      </c>
      <c r="C547" s="42"/>
      <c r="D547" s="42"/>
      <c r="E547" s="42">
        <f>C547+D547</f>
        <v>0</v>
      </c>
      <c r="F547" s="42"/>
      <c r="G547" s="42"/>
      <c r="H547" s="43"/>
      <c r="I547" s="71">
        <f t="shared" si="303"/>
        <v>0</v>
      </c>
    </row>
    <row r="548" spans="1:11" hidden="1">
      <c r="A548" s="48" t="s">
        <v>25</v>
      </c>
      <c r="B548" s="53" t="s">
        <v>26</v>
      </c>
      <c r="C548" s="46">
        <f t="shared" ref="C548" si="313">SUM(C549:C551)</f>
        <v>0</v>
      </c>
      <c r="D548" s="46">
        <f t="shared" ref="D548:H548" si="314">SUM(D549:D551)</f>
        <v>0</v>
      </c>
      <c r="E548" s="46">
        <f t="shared" si="314"/>
        <v>0</v>
      </c>
      <c r="F548" s="46">
        <f t="shared" si="314"/>
        <v>0</v>
      </c>
      <c r="G548" s="46">
        <f t="shared" si="314"/>
        <v>0</v>
      </c>
      <c r="H548" s="47">
        <f t="shared" si="314"/>
        <v>0</v>
      </c>
      <c r="I548" s="13">
        <f t="shared" si="303"/>
        <v>0</v>
      </c>
    </row>
    <row r="549" spans="1:11" hidden="1">
      <c r="A549" s="50" t="s">
        <v>19</v>
      </c>
      <c r="B549" s="52" t="s">
        <v>27</v>
      </c>
      <c r="C549" s="39"/>
      <c r="D549" s="39"/>
      <c r="E549" s="39">
        <f>C549+D549</f>
        <v>0</v>
      </c>
      <c r="F549" s="39"/>
      <c r="G549" s="39"/>
      <c r="H549" s="40"/>
      <c r="I549" s="13">
        <f t="shared" si="303"/>
        <v>0</v>
      </c>
      <c r="J549" s="8">
        <v>0.85</v>
      </c>
      <c r="K549" s="8">
        <f>J549/J541</f>
        <v>0.86734693877550995</v>
      </c>
    </row>
    <row r="550" spans="1:11" hidden="1">
      <c r="A550" s="50" t="s">
        <v>21</v>
      </c>
      <c r="B550" s="52" t="s">
        <v>28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03"/>
        <v>0</v>
      </c>
    </row>
    <row r="551" spans="1:11" s="3" customFormat="1" hidden="1">
      <c r="A551" s="50" t="s">
        <v>23</v>
      </c>
      <c r="B551" s="52" t="s">
        <v>29</v>
      </c>
      <c r="C551" s="42"/>
      <c r="D551" s="42"/>
      <c r="E551" s="42">
        <f>C551+D551</f>
        <v>0</v>
      </c>
      <c r="F551" s="42"/>
      <c r="G551" s="42"/>
      <c r="H551" s="43"/>
      <c r="I551" s="71">
        <f t="shared" si="303"/>
        <v>0</v>
      </c>
    </row>
    <row r="552" spans="1:11" s="3" customFormat="1" hidden="1">
      <c r="A552" s="48" t="s">
        <v>30</v>
      </c>
      <c r="B552" s="53" t="s">
        <v>31</v>
      </c>
      <c r="C552" s="46">
        <v>-1</v>
      </c>
      <c r="D552" s="46">
        <v>0</v>
      </c>
      <c r="E552" s="46">
        <v>0</v>
      </c>
      <c r="F552" s="46">
        <v>0</v>
      </c>
      <c r="G552" s="46">
        <v>0</v>
      </c>
      <c r="H552" s="47">
        <v>0</v>
      </c>
      <c r="I552" s="71">
        <f t="shared" si="303"/>
        <v>0</v>
      </c>
    </row>
    <row r="553" spans="1:11" s="3" customFormat="1" hidden="1">
      <c r="A553" s="50" t="s">
        <v>19</v>
      </c>
      <c r="B553" s="52" t="s">
        <v>32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303"/>
        <v>0</v>
      </c>
    </row>
    <row r="554" spans="1:11" s="3" customFormat="1" hidden="1">
      <c r="A554" s="50" t="s">
        <v>21</v>
      </c>
      <c r="B554" s="52" t="s">
        <v>33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303"/>
        <v>0</v>
      </c>
    </row>
    <row r="555" spans="1:11" s="3" customFormat="1" hidden="1">
      <c r="A555" s="50" t="s">
        <v>23</v>
      </c>
      <c r="B555" s="52" t="s">
        <v>34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303"/>
        <v>0</v>
      </c>
    </row>
    <row r="556" spans="1:11" hidden="1">
      <c r="A556" s="99" t="s">
        <v>70</v>
      </c>
      <c r="B556" s="100"/>
      <c r="C556" s="101">
        <f t="shared" ref="C556" si="315">SUM(C557,C560,C583)</f>
        <v>0</v>
      </c>
      <c r="D556" s="101">
        <f t="shared" ref="D556:H556" si="316">SUM(D557,D560,D583)</f>
        <v>0</v>
      </c>
      <c r="E556" s="101">
        <f t="shared" si="316"/>
        <v>0</v>
      </c>
      <c r="F556" s="101">
        <f t="shared" si="316"/>
        <v>0</v>
      </c>
      <c r="G556" s="101">
        <f t="shared" si="316"/>
        <v>0</v>
      </c>
      <c r="H556" s="102">
        <f t="shared" si="316"/>
        <v>0</v>
      </c>
      <c r="I556" s="13">
        <f t="shared" si="303"/>
        <v>0</v>
      </c>
    </row>
    <row r="557" spans="1:11" s="3" customFormat="1" hidden="1">
      <c r="A557" s="60" t="s">
        <v>36</v>
      </c>
      <c r="B557" s="61">
        <v>20</v>
      </c>
      <c r="C557" s="46">
        <f t="shared" ref="C557:H557" si="317">SUM(C558)</f>
        <v>0</v>
      </c>
      <c r="D557" s="46">
        <f t="shared" si="317"/>
        <v>0</v>
      </c>
      <c r="E557" s="46">
        <f t="shared" si="317"/>
        <v>0</v>
      </c>
      <c r="F557" s="46">
        <f t="shared" si="317"/>
        <v>0</v>
      </c>
      <c r="G557" s="46">
        <f t="shared" si="317"/>
        <v>0</v>
      </c>
      <c r="H557" s="47">
        <f t="shared" si="317"/>
        <v>0</v>
      </c>
      <c r="I557" s="71">
        <f t="shared" si="303"/>
        <v>0</v>
      </c>
    </row>
    <row r="558" spans="1:11" s="3" customFormat="1" hidden="1">
      <c r="A558" s="50" t="s">
        <v>71</v>
      </c>
      <c r="B558" s="137" t="s">
        <v>38</v>
      </c>
      <c r="C558" s="42"/>
      <c r="D558" s="42"/>
      <c r="E558" s="42">
        <f>C558+D558</f>
        <v>0</v>
      </c>
      <c r="F558" s="42"/>
      <c r="G558" s="42"/>
      <c r="H558" s="43"/>
      <c r="I558" s="71">
        <f t="shared" si="303"/>
        <v>0</v>
      </c>
    </row>
    <row r="559" spans="1:11" s="3" customFormat="1" hidden="1">
      <c r="A559" s="50"/>
      <c r="B559" s="51"/>
      <c r="C559" s="42"/>
      <c r="D559" s="42"/>
      <c r="E559" s="42"/>
      <c r="F559" s="42"/>
      <c r="G559" s="42"/>
      <c r="H559" s="43"/>
      <c r="I559" s="71">
        <f t="shared" si="303"/>
        <v>0</v>
      </c>
    </row>
    <row r="560" spans="1:11" ht="25.5" hidden="1">
      <c r="A560" s="60" t="s">
        <v>43</v>
      </c>
      <c r="B560" s="62">
        <v>58</v>
      </c>
      <c r="C560" s="46">
        <f t="shared" ref="C560" si="318">SUM(C561,C568,C575)</f>
        <v>0</v>
      </c>
      <c r="D560" s="46">
        <f t="shared" ref="D560:H560" si="319">SUM(D561,D568,D575)</f>
        <v>0</v>
      </c>
      <c r="E560" s="46">
        <f t="shared" si="319"/>
        <v>0</v>
      </c>
      <c r="F560" s="46">
        <f t="shared" si="319"/>
        <v>0</v>
      </c>
      <c r="G560" s="46">
        <f t="shared" si="319"/>
        <v>0</v>
      </c>
      <c r="H560" s="47">
        <f t="shared" si="319"/>
        <v>0</v>
      </c>
      <c r="I560" s="13">
        <f t="shared" si="303"/>
        <v>0</v>
      </c>
    </row>
    <row r="561" spans="1:11" s="3" customFormat="1" hidden="1">
      <c r="A561" s="60" t="s">
        <v>44</v>
      </c>
      <c r="B561" s="63" t="s">
        <v>45</v>
      </c>
      <c r="C561" s="46">
        <f t="shared" ref="C561:H561" si="320">SUM(C565,C566,C567)</f>
        <v>0</v>
      </c>
      <c r="D561" s="46">
        <f t="shared" si="320"/>
        <v>0</v>
      </c>
      <c r="E561" s="46">
        <f t="shared" si="320"/>
        <v>0</v>
      </c>
      <c r="F561" s="46">
        <f t="shared" si="320"/>
        <v>0</v>
      </c>
      <c r="G561" s="46">
        <f t="shared" si="320"/>
        <v>0</v>
      </c>
      <c r="H561" s="47">
        <f t="shared" si="320"/>
        <v>0</v>
      </c>
      <c r="I561" s="71">
        <f t="shared" si="303"/>
        <v>0</v>
      </c>
    </row>
    <row r="562" spans="1:11" s="3" customFormat="1" hidden="1">
      <c r="A562" s="64" t="s">
        <v>46</v>
      </c>
      <c r="B562" s="65"/>
      <c r="C562" s="46"/>
      <c r="D562" s="46"/>
      <c r="E562" s="46"/>
      <c r="F562" s="46"/>
      <c r="G562" s="46"/>
      <c r="H562" s="47"/>
      <c r="I562" s="71">
        <f t="shared" si="303"/>
        <v>0</v>
      </c>
    </row>
    <row r="563" spans="1:11" s="3" customFormat="1" hidden="1">
      <c r="A563" s="64" t="s">
        <v>47</v>
      </c>
      <c r="B563" s="65"/>
      <c r="C563" s="46">
        <f t="shared" ref="C563:H563" si="321">C565+C566+C567-C564</f>
        <v>0</v>
      </c>
      <c r="D563" s="46">
        <f t="shared" si="321"/>
        <v>0</v>
      </c>
      <c r="E563" s="46">
        <f t="shared" si="321"/>
        <v>0</v>
      </c>
      <c r="F563" s="46">
        <f t="shared" si="321"/>
        <v>0</v>
      </c>
      <c r="G563" s="46">
        <f t="shared" si="321"/>
        <v>0</v>
      </c>
      <c r="H563" s="47">
        <f t="shared" si="321"/>
        <v>0</v>
      </c>
      <c r="I563" s="71">
        <f t="shared" si="303"/>
        <v>0</v>
      </c>
    </row>
    <row r="564" spans="1:11" s="3" customFormat="1" hidden="1">
      <c r="A564" s="64" t="s">
        <v>48</v>
      </c>
      <c r="B564" s="65"/>
      <c r="C564" s="46"/>
      <c r="D564" s="46"/>
      <c r="E564" s="46">
        <f>C564+D564</f>
        <v>0</v>
      </c>
      <c r="F564" s="46"/>
      <c r="G564" s="46"/>
      <c r="H564" s="47"/>
      <c r="I564" s="71">
        <f t="shared" si="303"/>
        <v>0</v>
      </c>
    </row>
    <row r="565" spans="1:11" s="3" customFormat="1" hidden="1">
      <c r="A565" s="37" t="s">
        <v>49</v>
      </c>
      <c r="B565" s="138" t="s">
        <v>50</v>
      </c>
      <c r="C565" s="42"/>
      <c r="D565" s="42"/>
      <c r="E565" s="42">
        <f>C565+D565</f>
        <v>0</v>
      </c>
      <c r="F565" s="42"/>
      <c r="G565" s="42"/>
      <c r="H565" s="43"/>
      <c r="I565" s="71">
        <f t="shared" si="303"/>
        <v>0</v>
      </c>
      <c r="K565" s="3">
        <v>0.15</v>
      </c>
    </row>
    <row r="566" spans="1:11" s="3" customFormat="1" hidden="1">
      <c r="A566" s="37" t="s">
        <v>51</v>
      </c>
      <c r="B566" s="138" t="s">
        <v>52</v>
      </c>
      <c r="C566" s="42"/>
      <c r="D566" s="42"/>
      <c r="E566" s="42">
        <f>C566+D566</f>
        <v>0</v>
      </c>
      <c r="F566" s="42"/>
      <c r="G566" s="42"/>
      <c r="H566" s="43"/>
      <c r="I566" s="71">
        <f t="shared" si="303"/>
        <v>0</v>
      </c>
      <c r="K566" s="3">
        <v>0.85</v>
      </c>
    </row>
    <row r="567" spans="1:11" s="3" customFormat="1" hidden="1">
      <c r="A567" s="37" t="s">
        <v>53</v>
      </c>
      <c r="B567" s="139" t="s">
        <v>54</v>
      </c>
      <c r="C567" s="42"/>
      <c r="D567" s="42"/>
      <c r="E567" s="42">
        <f>C567+D567</f>
        <v>0</v>
      </c>
      <c r="F567" s="42"/>
      <c r="G567" s="42"/>
      <c r="H567" s="43"/>
      <c r="I567" s="71">
        <f t="shared" si="303"/>
        <v>0</v>
      </c>
    </row>
    <row r="568" spans="1:11" hidden="1">
      <c r="A568" s="60" t="s">
        <v>55</v>
      </c>
      <c r="B568" s="61" t="s">
        <v>56</v>
      </c>
      <c r="C568" s="46">
        <f t="shared" ref="C568" si="322">SUM(C572,C573,C574)</f>
        <v>0</v>
      </c>
      <c r="D568" s="46">
        <f t="shared" ref="D568:H568" si="323">SUM(D572,D573,D574)</f>
        <v>0</v>
      </c>
      <c r="E568" s="46">
        <f t="shared" si="323"/>
        <v>0</v>
      </c>
      <c r="F568" s="46">
        <f t="shared" si="323"/>
        <v>0</v>
      </c>
      <c r="G568" s="46">
        <f t="shared" si="323"/>
        <v>0</v>
      </c>
      <c r="H568" s="47">
        <f t="shared" si="323"/>
        <v>0</v>
      </c>
      <c r="I568" s="13">
        <f t="shared" si="303"/>
        <v>0</v>
      </c>
    </row>
    <row r="569" spans="1:11" s="3" customFormat="1" hidden="1">
      <c r="A569" s="66" t="s">
        <v>46</v>
      </c>
      <c r="B569" s="61"/>
      <c r="C569" s="46"/>
      <c r="D569" s="46"/>
      <c r="E569" s="46"/>
      <c r="F569" s="46"/>
      <c r="G569" s="46"/>
      <c r="H569" s="47"/>
      <c r="I569" s="71">
        <f t="shared" si="303"/>
        <v>0</v>
      </c>
    </row>
    <row r="570" spans="1:11" hidden="1">
      <c r="A570" s="64" t="s">
        <v>47</v>
      </c>
      <c r="B570" s="65"/>
      <c r="C570" s="46">
        <f t="shared" ref="C570" si="324">C572+C573+C574-C571</f>
        <v>0</v>
      </c>
      <c r="D570" s="46">
        <f t="shared" ref="D570:H570" si="325">D572+D573+D574-D571</f>
        <v>0</v>
      </c>
      <c r="E570" s="46">
        <f t="shared" si="325"/>
        <v>0</v>
      </c>
      <c r="F570" s="46">
        <f t="shared" si="325"/>
        <v>0</v>
      </c>
      <c r="G570" s="46">
        <f t="shared" si="325"/>
        <v>0</v>
      </c>
      <c r="H570" s="47">
        <f t="shared" si="325"/>
        <v>0</v>
      </c>
      <c r="I570" s="13">
        <f t="shared" si="303"/>
        <v>0</v>
      </c>
    </row>
    <row r="571" spans="1:11" s="3" customFormat="1" hidden="1">
      <c r="A571" s="64" t="s">
        <v>48</v>
      </c>
      <c r="B571" s="65"/>
      <c r="C571" s="46"/>
      <c r="D571" s="46"/>
      <c r="E571" s="46">
        <f>C571+D571</f>
        <v>0</v>
      </c>
      <c r="F571" s="46"/>
      <c r="G571" s="46"/>
      <c r="H571" s="47"/>
      <c r="I571" s="71">
        <f t="shared" si="303"/>
        <v>0</v>
      </c>
    </row>
    <row r="572" spans="1:11" hidden="1">
      <c r="A572" s="37" t="s">
        <v>49</v>
      </c>
      <c r="B572" s="139" t="s">
        <v>57</v>
      </c>
      <c r="C572" s="39"/>
      <c r="D572" s="39"/>
      <c r="E572" s="39">
        <f>C572+D572</f>
        <v>0</v>
      </c>
      <c r="F572" s="39"/>
      <c r="G572" s="39"/>
      <c r="H572" s="40"/>
      <c r="I572" s="13">
        <f t="shared" si="303"/>
        <v>0</v>
      </c>
      <c r="K572" s="8">
        <v>0.15</v>
      </c>
    </row>
    <row r="573" spans="1:11" hidden="1">
      <c r="A573" s="37" t="s">
        <v>51</v>
      </c>
      <c r="B573" s="139" t="s">
        <v>58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303"/>
        <v>0</v>
      </c>
      <c r="K573" s="8">
        <v>0.85</v>
      </c>
    </row>
    <row r="574" spans="1:11" s="3" customFormat="1" hidden="1">
      <c r="A574" s="37" t="s">
        <v>53</v>
      </c>
      <c r="B574" s="139" t="s">
        <v>59</v>
      </c>
      <c r="C574" s="42"/>
      <c r="D574" s="42"/>
      <c r="E574" s="42">
        <f>C574+D574</f>
        <v>0</v>
      </c>
      <c r="F574" s="42"/>
      <c r="G574" s="42"/>
      <c r="H574" s="43"/>
      <c r="I574" s="71">
        <f t="shared" si="303"/>
        <v>0</v>
      </c>
    </row>
    <row r="575" spans="1:11" s="3" customFormat="1" hidden="1">
      <c r="A575" s="60" t="s">
        <v>60</v>
      </c>
      <c r="B575" s="67" t="s">
        <v>61</v>
      </c>
      <c r="C575" s="46">
        <f t="shared" ref="C575:H575" si="326">SUM(C579,C580,C581)</f>
        <v>0</v>
      </c>
      <c r="D575" s="46">
        <f t="shared" si="326"/>
        <v>0</v>
      </c>
      <c r="E575" s="46">
        <f t="shared" si="326"/>
        <v>0</v>
      </c>
      <c r="F575" s="46">
        <f t="shared" si="326"/>
        <v>0</v>
      </c>
      <c r="G575" s="46">
        <f t="shared" si="326"/>
        <v>0</v>
      </c>
      <c r="H575" s="47">
        <f t="shared" si="326"/>
        <v>0</v>
      </c>
      <c r="I575" s="71">
        <f t="shared" si="303"/>
        <v>0</v>
      </c>
    </row>
    <row r="576" spans="1:11" s="3" customFormat="1" hidden="1">
      <c r="A576" s="66" t="s">
        <v>46</v>
      </c>
      <c r="B576" s="67"/>
      <c r="C576" s="46"/>
      <c r="D576" s="46"/>
      <c r="E576" s="46"/>
      <c r="F576" s="46"/>
      <c r="G576" s="46"/>
      <c r="H576" s="47"/>
      <c r="I576" s="71">
        <f t="shared" si="303"/>
        <v>0</v>
      </c>
    </row>
    <row r="577" spans="1:11" s="3" customFormat="1" hidden="1">
      <c r="A577" s="64" t="s">
        <v>47</v>
      </c>
      <c r="B577" s="65"/>
      <c r="C577" s="46">
        <f t="shared" ref="C577:H577" si="327">C579+C580+C581-C578</f>
        <v>0</v>
      </c>
      <c r="D577" s="46">
        <f t="shared" si="327"/>
        <v>0</v>
      </c>
      <c r="E577" s="46">
        <f t="shared" si="327"/>
        <v>0</v>
      </c>
      <c r="F577" s="46">
        <f t="shared" si="327"/>
        <v>0</v>
      </c>
      <c r="G577" s="46">
        <f t="shared" si="327"/>
        <v>0</v>
      </c>
      <c r="H577" s="47">
        <f t="shared" si="327"/>
        <v>0</v>
      </c>
      <c r="I577" s="71">
        <f t="shared" si="303"/>
        <v>0</v>
      </c>
    </row>
    <row r="578" spans="1:11" s="3" customFormat="1" hidden="1">
      <c r="A578" s="64" t="s">
        <v>48</v>
      </c>
      <c r="B578" s="65"/>
      <c r="C578" s="46"/>
      <c r="D578" s="46"/>
      <c r="E578" s="46">
        <f>C578+D578</f>
        <v>0</v>
      </c>
      <c r="F578" s="46"/>
      <c r="G578" s="46"/>
      <c r="H578" s="47"/>
      <c r="I578" s="71">
        <f t="shared" si="303"/>
        <v>0</v>
      </c>
    </row>
    <row r="579" spans="1:11" s="3" customFormat="1" hidden="1">
      <c r="A579" s="37" t="s">
        <v>49</v>
      </c>
      <c r="B579" s="139" t="s">
        <v>62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303"/>
        <v>0</v>
      </c>
      <c r="K579" s="3">
        <v>0.15</v>
      </c>
    </row>
    <row r="580" spans="1:11" s="3" customFormat="1" hidden="1">
      <c r="A580" s="37" t="s">
        <v>51</v>
      </c>
      <c r="B580" s="139" t="s">
        <v>63</v>
      </c>
      <c r="C580" s="42"/>
      <c r="D580" s="42"/>
      <c r="E580" s="42">
        <f>C580+D580</f>
        <v>0</v>
      </c>
      <c r="F580" s="42"/>
      <c r="G580" s="42"/>
      <c r="H580" s="43"/>
      <c r="I580" s="71">
        <f t="shared" si="303"/>
        <v>0</v>
      </c>
      <c r="K580" s="3">
        <v>0.85</v>
      </c>
    </row>
    <row r="581" spans="1:11" s="3" customFormat="1" hidden="1">
      <c r="A581" s="37" t="s">
        <v>53</v>
      </c>
      <c r="B581" s="139" t="s">
        <v>64</v>
      </c>
      <c r="C581" s="42"/>
      <c r="D581" s="42"/>
      <c r="E581" s="42">
        <f>C581+D581</f>
        <v>0</v>
      </c>
      <c r="F581" s="42"/>
      <c r="G581" s="42"/>
      <c r="H581" s="43"/>
      <c r="I581" s="71">
        <f t="shared" si="303"/>
        <v>0</v>
      </c>
    </row>
    <row r="582" spans="1:11" s="3" customFormat="1" hidden="1">
      <c r="A582" s="68"/>
      <c r="B582" s="55"/>
      <c r="C582" s="42"/>
      <c r="D582" s="42"/>
      <c r="E582" s="42"/>
      <c r="F582" s="42"/>
      <c r="G582" s="42"/>
      <c r="H582" s="43"/>
      <c r="I582" s="71">
        <f t="shared" si="303"/>
        <v>0</v>
      </c>
    </row>
    <row r="583" spans="1:11" s="3" customFormat="1" hidden="1">
      <c r="A583" s="48" t="s">
        <v>65</v>
      </c>
      <c r="B583" s="67" t="s">
        <v>66</v>
      </c>
      <c r="C583" s="46"/>
      <c r="D583" s="46"/>
      <c r="E583" s="46">
        <f>C583+D583</f>
        <v>0</v>
      </c>
      <c r="F583" s="46"/>
      <c r="G583" s="46"/>
      <c r="H583" s="47"/>
      <c r="I583" s="71">
        <f t="shared" si="303"/>
        <v>0</v>
      </c>
    </row>
    <row r="584" spans="1:11" s="3" customFormat="1" hidden="1">
      <c r="A584" s="68"/>
      <c r="B584" s="55"/>
      <c r="C584" s="42"/>
      <c r="D584" s="42"/>
      <c r="E584" s="42"/>
      <c r="F584" s="42"/>
      <c r="G584" s="42"/>
      <c r="H584" s="43"/>
      <c r="I584" s="71">
        <f t="shared" si="303"/>
        <v>0</v>
      </c>
    </row>
    <row r="585" spans="1:11" s="3" customFormat="1" hidden="1">
      <c r="A585" s="48" t="s">
        <v>67</v>
      </c>
      <c r="B585" s="67"/>
      <c r="C585" s="46">
        <f t="shared" ref="C585:H585" si="328">C538-C556</f>
        <v>-1</v>
      </c>
      <c r="D585" s="46">
        <f t="shared" si="328"/>
        <v>0</v>
      </c>
      <c r="E585" s="46">
        <f t="shared" si="328"/>
        <v>0</v>
      </c>
      <c r="F585" s="46">
        <f t="shared" si="328"/>
        <v>0</v>
      </c>
      <c r="G585" s="46">
        <f t="shared" si="328"/>
        <v>0</v>
      </c>
      <c r="H585" s="47">
        <f t="shared" si="328"/>
        <v>0</v>
      </c>
      <c r="I585" s="71">
        <f t="shared" si="303"/>
        <v>0</v>
      </c>
    </row>
    <row r="586" spans="1:11" s="3" customFormat="1" hidden="1">
      <c r="A586" s="54"/>
      <c r="B586" s="55"/>
      <c r="C586" s="42"/>
      <c r="D586" s="42"/>
      <c r="E586" s="42"/>
      <c r="F586" s="42"/>
      <c r="G586" s="42"/>
      <c r="H586" s="43"/>
      <c r="I586" s="71">
        <f t="shared" si="303"/>
        <v>0</v>
      </c>
    </row>
    <row r="587" spans="1:11" s="2" customFormat="1" hidden="1">
      <c r="A587" s="103" t="s">
        <v>90</v>
      </c>
      <c r="B587" s="104"/>
      <c r="C587" s="105">
        <f t="shared" ref="C587:H587" si="329">C588</f>
        <v>-1</v>
      </c>
      <c r="D587" s="105">
        <f t="shared" si="329"/>
        <v>0</v>
      </c>
      <c r="E587" s="105">
        <f t="shared" si="329"/>
        <v>0</v>
      </c>
      <c r="F587" s="105">
        <f t="shared" si="329"/>
        <v>0</v>
      </c>
      <c r="G587" s="105">
        <f t="shared" si="329"/>
        <v>0</v>
      </c>
      <c r="H587" s="106">
        <f t="shared" si="329"/>
        <v>0</v>
      </c>
      <c r="I587" s="70">
        <f t="shared" si="303"/>
        <v>0</v>
      </c>
    </row>
    <row r="588" spans="1:11" hidden="1">
      <c r="A588" s="99" t="s">
        <v>73</v>
      </c>
      <c r="B588" s="100"/>
      <c r="C588" s="101">
        <f t="shared" ref="C588" si="330">SUM(C589,C590,C591,C592)</f>
        <v>-1</v>
      </c>
      <c r="D588" s="101">
        <f t="shared" ref="D588:H588" si="331">SUM(D589,D590,D591,D592)</f>
        <v>0</v>
      </c>
      <c r="E588" s="101">
        <f t="shared" si="331"/>
        <v>0</v>
      </c>
      <c r="F588" s="101">
        <f t="shared" si="331"/>
        <v>0</v>
      </c>
      <c r="G588" s="101">
        <f t="shared" si="331"/>
        <v>0</v>
      </c>
      <c r="H588" s="102">
        <f t="shared" si="331"/>
        <v>0</v>
      </c>
      <c r="I588" s="13">
        <f t="shared" si="303"/>
        <v>0</v>
      </c>
    </row>
    <row r="589" spans="1:11" hidden="1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03"/>
        <v>0</v>
      </c>
    </row>
    <row r="590" spans="1:11" s="3" customFormat="1" hidden="1">
      <c r="A590" s="37" t="s">
        <v>13</v>
      </c>
      <c r="B590" s="41"/>
      <c r="C590" s="42"/>
      <c r="D590" s="42"/>
      <c r="E590" s="42">
        <f>C590+D590</f>
        <v>0</v>
      </c>
      <c r="F590" s="42"/>
      <c r="G590" s="42"/>
      <c r="H590" s="43"/>
      <c r="I590" s="71">
        <f t="shared" ref="I590:I653" si="332">SUM(E590:H590)</f>
        <v>0</v>
      </c>
      <c r="J590" s="3">
        <v>0.98</v>
      </c>
    </row>
    <row r="591" spans="1:11" ht="38.25" hidden="1">
      <c r="A591" s="37" t="s">
        <v>14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32"/>
        <v>0</v>
      </c>
      <c r="J591" s="8">
        <v>0.13</v>
      </c>
      <c r="K591" s="8">
        <f>J591/J590</f>
        <v>0.13265306122449</v>
      </c>
    </row>
    <row r="592" spans="1:11" ht="25.5" hidden="1">
      <c r="A592" s="44" t="s">
        <v>15</v>
      </c>
      <c r="B592" s="45" t="s">
        <v>16</v>
      </c>
      <c r="C592" s="46">
        <f t="shared" ref="C592" si="333">SUM(C593,C597,C601)</f>
        <v>-1</v>
      </c>
      <c r="D592" s="46">
        <f t="shared" ref="D592:H592" si="334">SUM(D593,D597,D601)</f>
        <v>0</v>
      </c>
      <c r="E592" s="46">
        <f t="shared" si="334"/>
        <v>0</v>
      </c>
      <c r="F592" s="46">
        <f t="shared" si="334"/>
        <v>0</v>
      </c>
      <c r="G592" s="46">
        <f t="shared" si="334"/>
        <v>0</v>
      </c>
      <c r="H592" s="47">
        <f t="shared" si="334"/>
        <v>0</v>
      </c>
      <c r="I592" s="13">
        <f t="shared" si="332"/>
        <v>0</v>
      </c>
    </row>
    <row r="593" spans="1:11" s="3" customFormat="1" hidden="1">
      <c r="A593" s="48" t="s">
        <v>17</v>
      </c>
      <c r="B593" s="49" t="s">
        <v>18</v>
      </c>
      <c r="C593" s="46">
        <f t="shared" ref="C593:H593" si="335">SUM(C594:C596)</f>
        <v>0</v>
      </c>
      <c r="D593" s="46">
        <f t="shared" si="335"/>
        <v>0</v>
      </c>
      <c r="E593" s="46">
        <f t="shared" si="335"/>
        <v>0</v>
      </c>
      <c r="F593" s="46">
        <f t="shared" si="335"/>
        <v>0</v>
      </c>
      <c r="G593" s="46">
        <f t="shared" si="335"/>
        <v>0</v>
      </c>
      <c r="H593" s="47">
        <f t="shared" si="335"/>
        <v>0</v>
      </c>
      <c r="I593" s="71">
        <f t="shared" si="332"/>
        <v>0</v>
      </c>
    </row>
    <row r="594" spans="1:11" s="3" customFormat="1" hidden="1">
      <c r="A594" s="50" t="s">
        <v>19</v>
      </c>
      <c r="B594" s="51" t="s">
        <v>20</v>
      </c>
      <c r="C594" s="42"/>
      <c r="D594" s="42"/>
      <c r="E594" s="42">
        <f>C594+D594</f>
        <v>0</v>
      </c>
      <c r="F594" s="42"/>
      <c r="G594" s="42"/>
      <c r="H594" s="43"/>
      <c r="I594" s="71">
        <f t="shared" si="332"/>
        <v>0</v>
      </c>
    </row>
    <row r="595" spans="1:11" s="3" customFormat="1" hidden="1">
      <c r="A595" s="50" t="s">
        <v>21</v>
      </c>
      <c r="B595" s="52" t="s">
        <v>22</v>
      </c>
      <c r="C595" s="42"/>
      <c r="D595" s="42"/>
      <c r="E595" s="42">
        <f>C595+D595</f>
        <v>0</v>
      </c>
      <c r="F595" s="42"/>
      <c r="G595" s="42"/>
      <c r="H595" s="43"/>
      <c r="I595" s="71">
        <f t="shared" si="332"/>
        <v>0</v>
      </c>
    </row>
    <row r="596" spans="1:11" s="3" customFormat="1" hidden="1">
      <c r="A596" s="50" t="s">
        <v>23</v>
      </c>
      <c r="B596" s="52" t="s">
        <v>24</v>
      </c>
      <c r="C596" s="42"/>
      <c r="D596" s="42"/>
      <c r="E596" s="42">
        <f>C596+D596</f>
        <v>0</v>
      </c>
      <c r="F596" s="42"/>
      <c r="G596" s="42"/>
      <c r="H596" s="43"/>
      <c r="I596" s="71">
        <f t="shared" si="332"/>
        <v>0</v>
      </c>
    </row>
    <row r="597" spans="1:11" hidden="1">
      <c r="A597" s="48" t="s">
        <v>25</v>
      </c>
      <c r="B597" s="53" t="s">
        <v>26</v>
      </c>
      <c r="C597" s="46">
        <f t="shared" ref="C597" si="336">SUM(C598:C600)</f>
        <v>0</v>
      </c>
      <c r="D597" s="46">
        <f t="shared" ref="D597:H597" si="337">SUM(D598:D600)</f>
        <v>0</v>
      </c>
      <c r="E597" s="46">
        <f t="shared" si="337"/>
        <v>0</v>
      </c>
      <c r="F597" s="46">
        <f t="shared" si="337"/>
        <v>0</v>
      </c>
      <c r="G597" s="46">
        <f t="shared" si="337"/>
        <v>0</v>
      </c>
      <c r="H597" s="47">
        <f t="shared" si="337"/>
        <v>0</v>
      </c>
      <c r="I597" s="13">
        <f t="shared" si="332"/>
        <v>0</v>
      </c>
    </row>
    <row r="598" spans="1:11" hidden="1">
      <c r="A598" s="50" t="s">
        <v>19</v>
      </c>
      <c r="B598" s="52" t="s">
        <v>27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32"/>
        <v>0</v>
      </c>
      <c r="J598" s="8">
        <v>0.85</v>
      </c>
      <c r="K598" s="8">
        <f>J598/J590</f>
        <v>0.86734693877550995</v>
      </c>
    </row>
    <row r="599" spans="1:11" hidden="1">
      <c r="A599" s="50" t="s">
        <v>21</v>
      </c>
      <c r="B599" s="52" t="s">
        <v>28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32"/>
        <v>0</v>
      </c>
    </row>
    <row r="600" spans="1:11" s="3" customFormat="1" hidden="1">
      <c r="A600" s="50" t="s">
        <v>23</v>
      </c>
      <c r="B600" s="52" t="s">
        <v>29</v>
      </c>
      <c r="C600" s="42"/>
      <c r="D600" s="42"/>
      <c r="E600" s="42">
        <f>C600+D600</f>
        <v>0</v>
      </c>
      <c r="F600" s="42"/>
      <c r="G600" s="42"/>
      <c r="H600" s="43"/>
      <c r="I600" s="71">
        <f t="shared" si="332"/>
        <v>0</v>
      </c>
    </row>
    <row r="601" spans="1:11" s="3" customFormat="1" hidden="1">
      <c r="A601" s="48" t="s">
        <v>30</v>
      </c>
      <c r="B601" s="53" t="s">
        <v>31</v>
      </c>
      <c r="C601" s="46">
        <v>-1</v>
      </c>
      <c r="D601" s="46">
        <v>0</v>
      </c>
      <c r="E601" s="46">
        <v>0</v>
      </c>
      <c r="F601" s="46">
        <v>0</v>
      </c>
      <c r="G601" s="46">
        <v>0</v>
      </c>
      <c r="H601" s="47">
        <v>0</v>
      </c>
      <c r="I601" s="71">
        <f t="shared" si="332"/>
        <v>0</v>
      </c>
    </row>
    <row r="602" spans="1:11" s="3" customFormat="1" hidden="1">
      <c r="A602" s="50" t="s">
        <v>19</v>
      </c>
      <c r="B602" s="52" t="s">
        <v>32</v>
      </c>
      <c r="C602" s="42"/>
      <c r="D602" s="42"/>
      <c r="E602" s="42">
        <f>C602+D602</f>
        <v>0</v>
      </c>
      <c r="F602" s="42"/>
      <c r="G602" s="42"/>
      <c r="H602" s="43"/>
      <c r="I602" s="71">
        <f t="shared" si="332"/>
        <v>0</v>
      </c>
    </row>
    <row r="603" spans="1:11" s="3" customFormat="1" hidden="1">
      <c r="A603" s="50" t="s">
        <v>21</v>
      </c>
      <c r="B603" s="52" t="s">
        <v>33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332"/>
        <v>0</v>
      </c>
    </row>
    <row r="604" spans="1:11" s="3" customFormat="1" hidden="1">
      <c r="A604" s="50" t="s">
        <v>23</v>
      </c>
      <c r="B604" s="52" t="s">
        <v>34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332"/>
        <v>0</v>
      </c>
    </row>
    <row r="605" spans="1:11" hidden="1">
      <c r="A605" s="99" t="s">
        <v>70</v>
      </c>
      <c r="B605" s="100"/>
      <c r="C605" s="101">
        <f t="shared" ref="C605" si="338">SUM(C606,C609,C632)</f>
        <v>0</v>
      </c>
      <c r="D605" s="101">
        <f t="shared" ref="D605:H605" si="339">SUM(D606,D609,D632)</f>
        <v>0</v>
      </c>
      <c r="E605" s="101">
        <f t="shared" si="339"/>
        <v>0</v>
      </c>
      <c r="F605" s="101">
        <f t="shared" si="339"/>
        <v>0</v>
      </c>
      <c r="G605" s="101">
        <f t="shared" si="339"/>
        <v>0</v>
      </c>
      <c r="H605" s="102">
        <f t="shared" si="339"/>
        <v>0</v>
      </c>
      <c r="I605" s="13">
        <f t="shared" si="332"/>
        <v>0</v>
      </c>
    </row>
    <row r="606" spans="1:11" s="3" customFormat="1" hidden="1">
      <c r="A606" s="60" t="s">
        <v>36</v>
      </c>
      <c r="B606" s="61">
        <v>20</v>
      </c>
      <c r="C606" s="46">
        <f t="shared" ref="C606:H606" si="340">SUM(C607)</f>
        <v>0</v>
      </c>
      <c r="D606" s="46">
        <f t="shared" si="340"/>
        <v>0</v>
      </c>
      <c r="E606" s="46">
        <f t="shared" si="340"/>
        <v>0</v>
      </c>
      <c r="F606" s="46">
        <f t="shared" si="340"/>
        <v>0</v>
      </c>
      <c r="G606" s="46">
        <f t="shared" si="340"/>
        <v>0</v>
      </c>
      <c r="H606" s="47">
        <f t="shared" si="340"/>
        <v>0</v>
      </c>
      <c r="I606" s="71">
        <f t="shared" si="332"/>
        <v>0</v>
      </c>
    </row>
    <row r="607" spans="1:11" s="3" customFormat="1" hidden="1">
      <c r="A607" s="50" t="s">
        <v>71</v>
      </c>
      <c r="B607" s="137" t="s">
        <v>38</v>
      </c>
      <c r="C607" s="42"/>
      <c r="D607" s="42"/>
      <c r="E607" s="42">
        <f>C607+D607</f>
        <v>0</v>
      </c>
      <c r="F607" s="42"/>
      <c r="G607" s="42"/>
      <c r="H607" s="43"/>
      <c r="I607" s="71">
        <f t="shared" si="332"/>
        <v>0</v>
      </c>
    </row>
    <row r="608" spans="1:11" s="3" customFormat="1" hidden="1">
      <c r="A608" s="50"/>
      <c r="B608" s="51"/>
      <c r="C608" s="42"/>
      <c r="D608" s="42"/>
      <c r="E608" s="42"/>
      <c r="F608" s="42"/>
      <c r="G608" s="42"/>
      <c r="H608" s="43"/>
      <c r="I608" s="71">
        <f t="shared" si="332"/>
        <v>0</v>
      </c>
    </row>
    <row r="609" spans="1:11" ht="25.5" hidden="1">
      <c r="A609" s="60" t="s">
        <v>43</v>
      </c>
      <c r="B609" s="62">
        <v>58</v>
      </c>
      <c r="C609" s="46">
        <f t="shared" ref="C609" si="341">SUM(C610,C617,C624)</f>
        <v>0</v>
      </c>
      <c r="D609" s="46">
        <f t="shared" ref="D609:H609" si="342">SUM(D610,D617,D624)</f>
        <v>0</v>
      </c>
      <c r="E609" s="46">
        <f t="shared" si="342"/>
        <v>0</v>
      </c>
      <c r="F609" s="46">
        <f t="shared" si="342"/>
        <v>0</v>
      </c>
      <c r="G609" s="46">
        <f t="shared" si="342"/>
        <v>0</v>
      </c>
      <c r="H609" s="47">
        <f t="shared" si="342"/>
        <v>0</v>
      </c>
      <c r="I609" s="13">
        <f t="shared" si="332"/>
        <v>0</v>
      </c>
    </row>
    <row r="610" spans="1:11" s="3" customFormat="1" hidden="1">
      <c r="A610" s="60" t="s">
        <v>44</v>
      </c>
      <c r="B610" s="63" t="s">
        <v>45</v>
      </c>
      <c r="C610" s="46">
        <f t="shared" ref="C610:H610" si="343">SUM(C614,C615,C616)</f>
        <v>0</v>
      </c>
      <c r="D610" s="46">
        <f t="shared" si="343"/>
        <v>0</v>
      </c>
      <c r="E610" s="46">
        <f t="shared" si="343"/>
        <v>0</v>
      </c>
      <c r="F610" s="46">
        <f t="shared" si="343"/>
        <v>0</v>
      </c>
      <c r="G610" s="46">
        <f t="shared" si="343"/>
        <v>0</v>
      </c>
      <c r="H610" s="47">
        <f t="shared" si="343"/>
        <v>0</v>
      </c>
      <c r="I610" s="71">
        <f t="shared" si="332"/>
        <v>0</v>
      </c>
    </row>
    <row r="611" spans="1:11" s="3" customFormat="1" hidden="1">
      <c r="A611" s="64" t="s">
        <v>46</v>
      </c>
      <c r="B611" s="65"/>
      <c r="C611" s="46"/>
      <c r="D611" s="46"/>
      <c r="E611" s="46"/>
      <c r="F611" s="46"/>
      <c r="G611" s="46"/>
      <c r="H611" s="47"/>
      <c r="I611" s="71">
        <f t="shared" si="332"/>
        <v>0</v>
      </c>
    </row>
    <row r="612" spans="1:11" s="3" customFormat="1" hidden="1">
      <c r="A612" s="64" t="s">
        <v>47</v>
      </c>
      <c r="B612" s="65"/>
      <c r="C612" s="46">
        <f t="shared" ref="C612:H612" si="344">C614+C615+C616-C613</f>
        <v>0</v>
      </c>
      <c r="D612" s="46">
        <f t="shared" si="344"/>
        <v>0</v>
      </c>
      <c r="E612" s="46">
        <f t="shared" si="344"/>
        <v>0</v>
      </c>
      <c r="F612" s="46">
        <f t="shared" si="344"/>
        <v>0</v>
      </c>
      <c r="G612" s="46">
        <f t="shared" si="344"/>
        <v>0</v>
      </c>
      <c r="H612" s="47">
        <f t="shared" si="344"/>
        <v>0</v>
      </c>
      <c r="I612" s="71">
        <f t="shared" si="332"/>
        <v>0</v>
      </c>
    </row>
    <row r="613" spans="1:11" s="3" customFormat="1" hidden="1">
      <c r="A613" s="64" t="s">
        <v>48</v>
      </c>
      <c r="B613" s="65"/>
      <c r="C613" s="46"/>
      <c r="D613" s="46"/>
      <c r="E613" s="46">
        <f>C613+D613</f>
        <v>0</v>
      </c>
      <c r="F613" s="46"/>
      <c r="G613" s="46"/>
      <c r="H613" s="47"/>
      <c r="I613" s="71">
        <f t="shared" si="332"/>
        <v>0</v>
      </c>
    </row>
    <row r="614" spans="1:11" s="3" customFormat="1" hidden="1">
      <c r="A614" s="37" t="s">
        <v>49</v>
      </c>
      <c r="B614" s="138" t="s">
        <v>50</v>
      </c>
      <c r="C614" s="42"/>
      <c r="D614" s="42"/>
      <c r="E614" s="42">
        <f>C614+D614</f>
        <v>0</v>
      </c>
      <c r="F614" s="42"/>
      <c r="G614" s="42"/>
      <c r="H614" s="43"/>
      <c r="I614" s="71">
        <f t="shared" si="332"/>
        <v>0</v>
      </c>
      <c r="K614" s="3">
        <v>0.15</v>
      </c>
    </row>
    <row r="615" spans="1:11" s="3" customFormat="1" hidden="1">
      <c r="A615" s="37" t="s">
        <v>51</v>
      </c>
      <c r="B615" s="138" t="s">
        <v>52</v>
      </c>
      <c r="C615" s="42"/>
      <c r="D615" s="42"/>
      <c r="E615" s="42">
        <f>C615+D615</f>
        <v>0</v>
      </c>
      <c r="F615" s="42"/>
      <c r="G615" s="42"/>
      <c r="H615" s="43"/>
      <c r="I615" s="71">
        <f t="shared" si="332"/>
        <v>0</v>
      </c>
      <c r="K615" s="3">
        <v>0.85</v>
      </c>
    </row>
    <row r="616" spans="1:11" s="3" customFormat="1" hidden="1">
      <c r="A616" s="37" t="s">
        <v>53</v>
      </c>
      <c r="B616" s="139" t="s">
        <v>54</v>
      </c>
      <c r="C616" s="42"/>
      <c r="D616" s="42"/>
      <c r="E616" s="42">
        <f>C616+D616</f>
        <v>0</v>
      </c>
      <c r="F616" s="42"/>
      <c r="G616" s="42"/>
      <c r="H616" s="43"/>
      <c r="I616" s="71">
        <f t="shared" si="332"/>
        <v>0</v>
      </c>
    </row>
    <row r="617" spans="1:11" hidden="1">
      <c r="A617" s="60" t="s">
        <v>55</v>
      </c>
      <c r="B617" s="61" t="s">
        <v>56</v>
      </c>
      <c r="C617" s="46">
        <f t="shared" ref="C617" si="345">SUM(C621,C622,C623)</f>
        <v>0</v>
      </c>
      <c r="D617" s="46">
        <f t="shared" ref="D617:H617" si="346">SUM(D621,D622,D623)</f>
        <v>0</v>
      </c>
      <c r="E617" s="46">
        <f t="shared" si="346"/>
        <v>0</v>
      </c>
      <c r="F617" s="46">
        <f t="shared" si="346"/>
        <v>0</v>
      </c>
      <c r="G617" s="46">
        <f t="shared" si="346"/>
        <v>0</v>
      </c>
      <c r="H617" s="47">
        <f t="shared" si="346"/>
        <v>0</v>
      </c>
      <c r="I617" s="13">
        <f t="shared" si="332"/>
        <v>0</v>
      </c>
    </row>
    <row r="618" spans="1:11" s="3" customFormat="1" hidden="1">
      <c r="A618" s="66" t="s">
        <v>46</v>
      </c>
      <c r="B618" s="61"/>
      <c r="C618" s="46"/>
      <c r="D618" s="46"/>
      <c r="E618" s="46"/>
      <c r="F618" s="46"/>
      <c r="G618" s="46"/>
      <c r="H618" s="47"/>
      <c r="I618" s="71">
        <f t="shared" si="332"/>
        <v>0</v>
      </c>
    </row>
    <row r="619" spans="1:11" hidden="1">
      <c r="A619" s="64" t="s">
        <v>47</v>
      </c>
      <c r="B619" s="65"/>
      <c r="C619" s="46">
        <f t="shared" ref="C619" si="347">C621+C622+C623-C620</f>
        <v>0</v>
      </c>
      <c r="D619" s="46">
        <f t="shared" ref="D619:H619" si="348">D621+D622+D623-D620</f>
        <v>0</v>
      </c>
      <c r="E619" s="46">
        <f t="shared" si="348"/>
        <v>0</v>
      </c>
      <c r="F619" s="46">
        <f t="shared" si="348"/>
        <v>0</v>
      </c>
      <c r="G619" s="46">
        <f t="shared" si="348"/>
        <v>0</v>
      </c>
      <c r="H619" s="47">
        <f t="shared" si="348"/>
        <v>0</v>
      </c>
      <c r="I619" s="13">
        <f t="shared" si="332"/>
        <v>0</v>
      </c>
    </row>
    <row r="620" spans="1:11" s="3" customFormat="1" hidden="1">
      <c r="A620" s="64" t="s">
        <v>48</v>
      </c>
      <c r="B620" s="65"/>
      <c r="C620" s="46"/>
      <c r="D620" s="46"/>
      <c r="E620" s="46">
        <f>C620+D620</f>
        <v>0</v>
      </c>
      <c r="F620" s="46"/>
      <c r="G620" s="46"/>
      <c r="H620" s="47"/>
      <c r="I620" s="71">
        <f t="shared" si="332"/>
        <v>0</v>
      </c>
    </row>
    <row r="621" spans="1:11" hidden="1">
      <c r="A621" s="37" t="s">
        <v>49</v>
      </c>
      <c r="B621" s="139" t="s">
        <v>57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32"/>
        <v>0</v>
      </c>
      <c r="K621" s="8">
        <v>0.15</v>
      </c>
    </row>
    <row r="622" spans="1:11" hidden="1">
      <c r="A622" s="37" t="s">
        <v>51</v>
      </c>
      <c r="B622" s="139" t="s">
        <v>58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32"/>
        <v>0</v>
      </c>
      <c r="K622" s="8">
        <v>0.85</v>
      </c>
    </row>
    <row r="623" spans="1:11" s="3" customFormat="1" hidden="1">
      <c r="A623" s="37" t="s">
        <v>53</v>
      </c>
      <c r="B623" s="139" t="s">
        <v>59</v>
      </c>
      <c r="C623" s="42"/>
      <c r="D623" s="42"/>
      <c r="E623" s="42">
        <f>C623+D623</f>
        <v>0</v>
      </c>
      <c r="F623" s="42"/>
      <c r="G623" s="42"/>
      <c r="H623" s="43"/>
      <c r="I623" s="71">
        <f t="shared" si="332"/>
        <v>0</v>
      </c>
    </row>
    <row r="624" spans="1:11" s="3" customFormat="1" hidden="1">
      <c r="A624" s="60" t="s">
        <v>60</v>
      </c>
      <c r="B624" s="67" t="s">
        <v>61</v>
      </c>
      <c r="C624" s="46">
        <f t="shared" ref="C624:H624" si="349">SUM(C628,C629,C630)</f>
        <v>0</v>
      </c>
      <c r="D624" s="46">
        <f t="shared" si="349"/>
        <v>0</v>
      </c>
      <c r="E624" s="46">
        <f t="shared" si="349"/>
        <v>0</v>
      </c>
      <c r="F624" s="46">
        <f t="shared" si="349"/>
        <v>0</v>
      </c>
      <c r="G624" s="46">
        <f t="shared" si="349"/>
        <v>0</v>
      </c>
      <c r="H624" s="47">
        <f t="shared" si="349"/>
        <v>0</v>
      </c>
      <c r="I624" s="71">
        <f t="shared" si="332"/>
        <v>0</v>
      </c>
    </row>
    <row r="625" spans="1:11" s="3" customFormat="1" hidden="1">
      <c r="A625" s="66" t="s">
        <v>46</v>
      </c>
      <c r="B625" s="67"/>
      <c r="C625" s="46"/>
      <c r="D625" s="46"/>
      <c r="E625" s="46"/>
      <c r="F625" s="46"/>
      <c r="G625" s="46"/>
      <c r="H625" s="47"/>
      <c r="I625" s="71">
        <f t="shared" si="332"/>
        <v>0</v>
      </c>
    </row>
    <row r="626" spans="1:11" s="3" customFormat="1" hidden="1">
      <c r="A626" s="64" t="s">
        <v>47</v>
      </c>
      <c r="B626" s="65"/>
      <c r="C626" s="46">
        <f t="shared" ref="C626:H626" si="350">C628+C629+C630-C627</f>
        <v>0</v>
      </c>
      <c r="D626" s="46">
        <f t="shared" si="350"/>
        <v>0</v>
      </c>
      <c r="E626" s="46">
        <f t="shared" si="350"/>
        <v>0</v>
      </c>
      <c r="F626" s="46">
        <f t="shared" si="350"/>
        <v>0</v>
      </c>
      <c r="G626" s="46">
        <f t="shared" si="350"/>
        <v>0</v>
      </c>
      <c r="H626" s="47">
        <f t="shared" si="350"/>
        <v>0</v>
      </c>
      <c r="I626" s="71">
        <f t="shared" si="332"/>
        <v>0</v>
      </c>
    </row>
    <row r="627" spans="1:11" s="3" customFormat="1" hidden="1">
      <c r="A627" s="64" t="s">
        <v>48</v>
      </c>
      <c r="B627" s="65"/>
      <c r="C627" s="46"/>
      <c r="D627" s="46"/>
      <c r="E627" s="46">
        <f>C627+D627</f>
        <v>0</v>
      </c>
      <c r="F627" s="46"/>
      <c r="G627" s="46"/>
      <c r="H627" s="47"/>
      <c r="I627" s="71">
        <f t="shared" si="332"/>
        <v>0</v>
      </c>
    </row>
    <row r="628" spans="1:11" s="3" customFormat="1" hidden="1">
      <c r="A628" s="37" t="s">
        <v>49</v>
      </c>
      <c r="B628" s="139" t="s">
        <v>62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332"/>
        <v>0</v>
      </c>
      <c r="K628" s="3">
        <v>0.15</v>
      </c>
    </row>
    <row r="629" spans="1:11" s="3" customFormat="1" hidden="1">
      <c r="A629" s="37" t="s">
        <v>51</v>
      </c>
      <c r="B629" s="139" t="s">
        <v>63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332"/>
        <v>0</v>
      </c>
      <c r="K629" s="3">
        <v>0.85</v>
      </c>
    </row>
    <row r="630" spans="1:11" s="3" customFormat="1" hidden="1">
      <c r="A630" s="37" t="s">
        <v>53</v>
      </c>
      <c r="B630" s="139" t="s">
        <v>64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332"/>
        <v>0</v>
      </c>
    </row>
    <row r="631" spans="1:11" s="3" customFormat="1" hidden="1">
      <c r="A631" s="68"/>
      <c r="B631" s="55"/>
      <c r="C631" s="42"/>
      <c r="D631" s="42"/>
      <c r="E631" s="42"/>
      <c r="F631" s="42"/>
      <c r="G631" s="42"/>
      <c r="H631" s="43"/>
      <c r="I631" s="71">
        <f t="shared" si="332"/>
        <v>0</v>
      </c>
    </row>
    <row r="632" spans="1:11" s="3" customFormat="1" hidden="1">
      <c r="A632" s="48" t="s">
        <v>65</v>
      </c>
      <c r="B632" s="67" t="s">
        <v>66</v>
      </c>
      <c r="C632" s="46"/>
      <c r="D632" s="46"/>
      <c r="E632" s="46">
        <f>C632+D632</f>
        <v>0</v>
      </c>
      <c r="F632" s="46"/>
      <c r="G632" s="46"/>
      <c r="H632" s="47"/>
      <c r="I632" s="71">
        <f t="shared" si="332"/>
        <v>0</v>
      </c>
    </row>
    <row r="633" spans="1:11" s="3" customFormat="1" hidden="1">
      <c r="A633" s="68"/>
      <c r="B633" s="55"/>
      <c r="C633" s="42"/>
      <c r="D633" s="42"/>
      <c r="E633" s="42"/>
      <c r="F633" s="42"/>
      <c r="G633" s="42"/>
      <c r="H633" s="43"/>
      <c r="I633" s="71">
        <f t="shared" si="332"/>
        <v>0</v>
      </c>
    </row>
    <row r="634" spans="1:11" s="3" customFormat="1" hidden="1">
      <c r="A634" s="48" t="s">
        <v>67</v>
      </c>
      <c r="B634" s="67"/>
      <c r="C634" s="46">
        <f t="shared" ref="C634:H634" si="351">C587-C605</f>
        <v>-1</v>
      </c>
      <c r="D634" s="46">
        <f t="shared" si="351"/>
        <v>0</v>
      </c>
      <c r="E634" s="46">
        <f t="shared" si="351"/>
        <v>0</v>
      </c>
      <c r="F634" s="46">
        <f t="shared" si="351"/>
        <v>0</v>
      </c>
      <c r="G634" s="46">
        <f t="shared" si="351"/>
        <v>0</v>
      </c>
      <c r="H634" s="47">
        <f t="shared" si="351"/>
        <v>0</v>
      </c>
      <c r="I634" s="71">
        <f t="shared" si="332"/>
        <v>0</v>
      </c>
    </row>
    <row r="635" spans="1:11" s="3" customFormat="1" hidden="1">
      <c r="A635" s="54"/>
      <c r="B635" s="55"/>
      <c r="C635" s="42"/>
      <c r="D635" s="42"/>
      <c r="E635" s="42"/>
      <c r="F635" s="42"/>
      <c r="G635" s="42"/>
      <c r="H635" s="43"/>
      <c r="I635" s="71">
        <f t="shared" si="332"/>
        <v>0</v>
      </c>
    </row>
    <row r="636" spans="1:11" s="2" customFormat="1" hidden="1">
      <c r="A636" s="56" t="s">
        <v>91</v>
      </c>
      <c r="B636" s="57" t="s">
        <v>92</v>
      </c>
      <c r="C636" s="58">
        <f t="shared" ref="C636" si="352">C666</f>
        <v>0</v>
      </c>
      <c r="D636" s="58">
        <f t="shared" ref="D636:H636" si="353">D666</f>
        <v>0</v>
      </c>
      <c r="E636" s="58">
        <f t="shared" si="353"/>
        <v>0</v>
      </c>
      <c r="F636" s="58">
        <f t="shared" si="353"/>
        <v>0</v>
      </c>
      <c r="G636" s="58">
        <f t="shared" si="353"/>
        <v>0</v>
      </c>
      <c r="H636" s="59">
        <f t="shared" si="353"/>
        <v>0</v>
      </c>
      <c r="I636" s="70">
        <f t="shared" si="332"/>
        <v>0</v>
      </c>
    </row>
    <row r="637" spans="1:11" hidden="1">
      <c r="A637" s="99" t="s">
        <v>70</v>
      </c>
      <c r="B637" s="100"/>
      <c r="C637" s="101">
        <f t="shared" ref="C637" si="354">SUM(C638,C641,C664)</f>
        <v>0</v>
      </c>
      <c r="D637" s="101">
        <f t="shared" ref="D637:H637" si="355">SUM(D638,D641,D664)</f>
        <v>0</v>
      </c>
      <c r="E637" s="101">
        <f t="shared" si="355"/>
        <v>0</v>
      </c>
      <c r="F637" s="101">
        <f t="shared" si="355"/>
        <v>0</v>
      </c>
      <c r="G637" s="101">
        <f t="shared" si="355"/>
        <v>0</v>
      </c>
      <c r="H637" s="102">
        <f t="shared" si="355"/>
        <v>0</v>
      </c>
      <c r="I637" s="13">
        <f t="shared" si="332"/>
        <v>0</v>
      </c>
    </row>
    <row r="638" spans="1:11" hidden="1">
      <c r="A638" s="60" t="s">
        <v>36</v>
      </c>
      <c r="B638" s="61">
        <v>20</v>
      </c>
      <c r="C638" s="46">
        <f t="shared" ref="C638:H638" si="356">SUM(C639)</f>
        <v>0</v>
      </c>
      <c r="D638" s="46">
        <f t="shared" si="356"/>
        <v>0</v>
      </c>
      <c r="E638" s="46">
        <f t="shared" si="356"/>
        <v>0</v>
      </c>
      <c r="F638" s="46">
        <f t="shared" si="356"/>
        <v>0</v>
      </c>
      <c r="G638" s="46">
        <f t="shared" si="356"/>
        <v>0</v>
      </c>
      <c r="H638" s="47">
        <f t="shared" si="356"/>
        <v>0</v>
      </c>
      <c r="I638" s="13">
        <f t="shared" si="332"/>
        <v>0</v>
      </c>
    </row>
    <row r="639" spans="1:11" hidden="1">
      <c r="A639" s="50" t="s">
        <v>39</v>
      </c>
      <c r="B639" s="137" t="s">
        <v>38</v>
      </c>
      <c r="C639" s="39">
        <f>C686</f>
        <v>0</v>
      </c>
      <c r="D639" s="39">
        <f>D686</f>
        <v>0</v>
      </c>
      <c r="E639" s="39">
        <f>C639+D639</f>
        <v>0</v>
      </c>
      <c r="F639" s="39">
        <f>F686</f>
        <v>0</v>
      </c>
      <c r="G639" s="39">
        <f>G686</f>
        <v>0</v>
      </c>
      <c r="H639" s="40">
        <f>H686</f>
        <v>0</v>
      </c>
      <c r="I639" s="13">
        <f t="shared" si="332"/>
        <v>0</v>
      </c>
    </row>
    <row r="640" spans="1:11" s="3" customFormat="1" hidden="1">
      <c r="A640" s="50"/>
      <c r="B640" s="51"/>
      <c r="C640" s="42"/>
      <c r="D640" s="42"/>
      <c r="E640" s="42"/>
      <c r="F640" s="42"/>
      <c r="G640" s="42"/>
      <c r="H640" s="43"/>
      <c r="I640" s="71">
        <f t="shared" si="332"/>
        <v>0</v>
      </c>
    </row>
    <row r="641" spans="1:9" ht="25.5" hidden="1">
      <c r="A641" s="60" t="s">
        <v>43</v>
      </c>
      <c r="B641" s="62">
        <v>58</v>
      </c>
      <c r="C641" s="46">
        <f t="shared" ref="C641" si="357">SUM(C642,C649,C656)</f>
        <v>0</v>
      </c>
      <c r="D641" s="46">
        <f t="shared" ref="D641:H641" si="358">SUM(D642,D649,D656)</f>
        <v>0</v>
      </c>
      <c r="E641" s="46">
        <f t="shared" si="358"/>
        <v>0</v>
      </c>
      <c r="F641" s="46">
        <f t="shared" si="358"/>
        <v>0</v>
      </c>
      <c r="G641" s="46">
        <f t="shared" si="358"/>
        <v>0</v>
      </c>
      <c r="H641" s="47">
        <f t="shared" si="358"/>
        <v>0</v>
      </c>
      <c r="I641" s="13">
        <f t="shared" si="332"/>
        <v>0</v>
      </c>
    </row>
    <row r="642" spans="1:9" hidden="1">
      <c r="A642" s="60" t="s">
        <v>44</v>
      </c>
      <c r="B642" s="63" t="s">
        <v>45</v>
      </c>
      <c r="C642" s="46">
        <f t="shared" ref="C642" si="359">SUM(C646,C647,C648)</f>
        <v>0</v>
      </c>
      <c r="D642" s="46">
        <f t="shared" ref="D642:H642" si="360">SUM(D646,D647,D648)</f>
        <v>0</v>
      </c>
      <c r="E642" s="46">
        <f t="shared" si="360"/>
        <v>0</v>
      </c>
      <c r="F642" s="46">
        <f t="shared" si="360"/>
        <v>0</v>
      </c>
      <c r="G642" s="46">
        <f t="shared" si="360"/>
        <v>0</v>
      </c>
      <c r="H642" s="47">
        <f t="shared" si="360"/>
        <v>0</v>
      </c>
      <c r="I642" s="13">
        <f t="shared" si="332"/>
        <v>0</v>
      </c>
    </row>
    <row r="643" spans="1:9" s="3" customFormat="1" hidden="1">
      <c r="A643" s="64" t="s">
        <v>46</v>
      </c>
      <c r="B643" s="65"/>
      <c r="C643" s="46"/>
      <c r="D643" s="46"/>
      <c r="E643" s="46"/>
      <c r="F643" s="46"/>
      <c r="G643" s="46"/>
      <c r="H643" s="47"/>
      <c r="I643" s="71">
        <f t="shared" si="332"/>
        <v>0</v>
      </c>
    </row>
    <row r="644" spans="1:9" hidden="1">
      <c r="A644" s="64" t="s">
        <v>47</v>
      </c>
      <c r="B644" s="65"/>
      <c r="C644" s="46">
        <f t="shared" ref="C644" si="361">C646+C647+C648-C645</f>
        <v>0</v>
      </c>
      <c r="D644" s="46">
        <f t="shared" ref="D644:H644" si="362">D646+D647+D648-D645</f>
        <v>0</v>
      </c>
      <c r="E644" s="46">
        <f t="shared" si="362"/>
        <v>0</v>
      </c>
      <c r="F644" s="46">
        <f t="shared" si="362"/>
        <v>0</v>
      </c>
      <c r="G644" s="46">
        <f t="shared" si="362"/>
        <v>0</v>
      </c>
      <c r="H644" s="47">
        <f t="shared" si="362"/>
        <v>0</v>
      </c>
      <c r="I644" s="13">
        <f t="shared" si="332"/>
        <v>0</v>
      </c>
    </row>
    <row r="645" spans="1:9" hidden="1">
      <c r="A645" s="64" t="s">
        <v>48</v>
      </c>
      <c r="B645" s="65"/>
      <c r="C645" s="46">
        <f t="shared" ref="C645" si="363">C692</f>
        <v>0</v>
      </c>
      <c r="D645" s="46">
        <f t="shared" ref="D645:H648" si="364">D692</f>
        <v>0</v>
      </c>
      <c r="E645" s="46">
        <f t="shared" si="364"/>
        <v>0</v>
      </c>
      <c r="F645" s="46">
        <f t="shared" si="364"/>
        <v>0</v>
      </c>
      <c r="G645" s="46">
        <f t="shared" si="364"/>
        <v>0</v>
      </c>
      <c r="H645" s="47">
        <f t="shared" si="364"/>
        <v>0</v>
      </c>
      <c r="I645" s="13">
        <f t="shared" si="332"/>
        <v>0</v>
      </c>
    </row>
    <row r="646" spans="1:9" hidden="1">
      <c r="A646" s="37" t="s">
        <v>49</v>
      </c>
      <c r="B646" s="138" t="s">
        <v>50</v>
      </c>
      <c r="C646" s="39">
        <f t="shared" ref="C646" si="365">C693</f>
        <v>0</v>
      </c>
      <c r="D646" s="39">
        <f t="shared" si="364"/>
        <v>0</v>
      </c>
      <c r="E646" s="39">
        <f>C646+D646</f>
        <v>0</v>
      </c>
      <c r="F646" s="39">
        <f t="shared" si="364"/>
        <v>0</v>
      </c>
      <c r="G646" s="39">
        <f t="shared" si="364"/>
        <v>0</v>
      </c>
      <c r="H646" s="40">
        <f t="shared" si="364"/>
        <v>0</v>
      </c>
      <c r="I646" s="13">
        <f t="shared" si="332"/>
        <v>0</v>
      </c>
    </row>
    <row r="647" spans="1:9" hidden="1">
      <c r="A647" s="37" t="s">
        <v>51</v>
      </c>
      <c r="B647" s="138" t="s">
        <v>52</v>
      </c>
      <c r="C647" s="39">
        <f t="shared" ref="C647" si="366">C694</f>
        <v>0</v>
      </c>
      <c r="D647" s="39">
        <f t="shared" si="364"/>
        <v>0</v>
      </c>
      <c r="E647" s="39">
        <f>C647+D647</f>
        <v>0</v>
      </c>
      <c r="F647" s="39">
        <f t="shared" si="364"/>
        <v>0</v>
      </c>
      <c r="G647" s="39">
        <f t="shared" si="364"/>
        <v>0</v>
      </c>
      <c r="H647" s="40">
        <f t="shared" si="364"/>
        <v>0</v>
      </c>
      <c r="I647" s="13">
        <f t="shared" si="332"/>
        <v>0</v>
      </c>
    </row>
    <row r="648" spans="1:9" hidden="1">
      <c r="A648" s="37" t="s">
        <v>53</v>
      </c>
      <c r="B648" s="139" t="s">
        <v>54</v>
      </c>
      <c r="C648" s="39">
        <f t="shared" ref="C648" si="367">C695</f>
        <v>0</v>
      </c>
      <c r="D648" s="39">
        <f t="shared" si="364"/>
        <v>0</v>
      </c>
      <c r="E648" s="39">
        <f>C648+D648</f>
        <v>0</v>
      </c>
      <c r="F648" s="39">
        <f t="shared" si="364"/>
        <v>0</v>
      </c>
      <c r="G648" s="39">
        <f t="shared" si="364"/>
        <v>0</v>
      </c>
      <c r="H648" s="40">
        <f t="shared" si="364"/>
        <v>0</v>
      </c>
      <c r="I648" s="13">
        <f t="shared" si="332"/>
        <v>0</v>
      </c>
    </row>
    <row r="649" spans="1:9" s="3" customFormat="1" hidden="1">
      <c r="A649" s="60" t="s">
        <v>55</v>
      </c>
      <c r="B649" s="61" t="s">
        <v>56</v>
      </c>
      <c r="C649" s="46">
        <f t="shared" ref="C649:H649" si="368">SUM(C653,C654,C655)</f>
        <v>0</v>
      </c>
      <c r="D649" s="46">
        <f t="shared" si="368"/>
        <v>0</v>
      </c>
      <c r="E649" s="46">
        <f t="shared" si="368"/>
        <v>0</v>
      </c>
      <c r="F649" s="46">
        <f t="shared" si="368"/>
        <v>0</v>
      </c>
      <c r="G649" s="46">
        <f t="shared" si="368"/>
        <v>0</v>
      </c>
      <c r="H649" s="47">
        <f t="shared" si="368"/>
        <v>0</v>
      </c>
      <c r="I649" s="71">
        <f t="shared" si="332"/>
        <v>0</v>
      </c>
    </row>
    <row r="650" spans="1:9" s="3" customFormat="1" hidden="1">
      <c r="A650" s="66" t="s">
        <v>46</v>
      </c>
      <c r="B650" s="61"/>
      <c r="C650" s="46"/>
      <c r="D650" s="46"/>
      <c r="E650" s="46"/>
      <c r="F650" s="46"/>
      <c r="G650" s="46"/>
      <c r="H650" s="47"/>
      <c r="I650" s="71">
        <f t="shared" si="332"/>
        <v>0</v>
      </c>
    </row>
    <row r="651" spans="1:9" s="3" customFormat="1" hidden="1">
      <c r="A651" s="64" t="s">
        <v>47</v>
      </c>
      <c r="B651" s="65"/>
      <c r="C651" s="46">
        <f t="shared" ref="C651:H651" si="369">C653+C654+C655-C652</f>
        <v>0</v>
      </c>
      <c r="D651" s="46">
        <f t="shared" si="369"/>
        <v>0</v>
      </c>
      <c r="E651" s="46">
        <f t="shared" si="369"/>
        <v>0</v>
      </c>
      <c r="F651" s="46">
        <f t="shared" si="369"/>
        <v>0</v>
      </c>
      <c r="G651" s="46">
        <f t="shared" si="369"/>
        <v>0</v>
      </c>
      <c r="H651" s="47">
        <f t="shared" si="369"/>
        <v>0</v>
      </c>
      <c r="I651" s="71">
        <f t="shared" si="332"/>
        <v>0</v>
      </c>
    </row>
    <row r="652" spans="1:9" s="3" customFormat="1" hidden="1">
      <c r="A652" s="64" t="s">
        <v>48</v>
      </c>
      <c r="B652" s="65"/>
      <c r="C652" s="46">
        <f t="shared" ref="C652:H652" si="370">C699</f>
        <v>0</v>
      </c>
      <c r="D652" s="46">
        <f t="shared" si="370"/>
        <v>0</v>
      </c>
      <c r="E652" s="46">
        <f t="shared" si="370"/>
        <v>0</v>
      </c>
      <c r="F652" s="46">
        <f t="shared" si="370"/>
        <v>0</v>
      </c>
      <c r="G652" s="46">
        <f t="shared" si="370"/>
        <v>0</v>
      </c>
      <c r="H652" s="47">
        <f t="shared" si="370"/>
        <v>0</v>
      </c>
      <c r="I652" s="71">
        <f t="shared" si="332"/>
        <v>0</v>
      </c>
    </row>
    <row r="653" spans="1:9" s="3" customFormat="1" hidden="1">
      <c r="A653" s="37" t="s">
        <v>49</v>
      </c>
      <c r="B653" s="139" t="s">
        <v>57</v>
      </c>
      <c r="C653" s="42">
        <f t="shared" ref="C653:D655" si="371">C700</f>
        <v>0</v>
      </c>
      <c r="D653" s="42">
        <f t="shared" si="371"/>
        <v>0</v>
      </c>
      <c r="E653" s="42">
        <f>C653+D653</f>
        <v>0</v>
      </c>
      <c r="F653" s="42">
        <f t="shared" ref="F653:H655" si="372">F700</f>
        <v>0</v>
      </c>
      <c r="G653" s="42">
        <f t="shared" si="372"/>
        <v>0</v>
      </c>
      <c r="H653" s="43">
        <f t="shared" si="372"/>
        <v>0</v>
      </c>
      <c r="I653" s="71">
        <f t="shared" si="332"/>
        <v>0</v>
      </c>
    </row>
    <row r="654" spans="1:9" s="3" customFormat="1" hidden="1">
      <c r="A654" s="37" t="s">
        <v>51</v>
      </c>
      <c r="B654" s="139" t="s">
        <v>58</v>
      </c>
      <c r="C654" s="42">
        <f t="shared" si="371"/>
        <v>0</v>
      </c>
      <c r="D654" s="42">
        <f t="shared" si="371"/>
        <v>0</v>
      </c>
      <c r="E654" s="42">
        <f>C654+D654</f>
        <v>0</v>
      </c>
      <c r="F654" s="42">
        <f t="shared" si="372"/>
        <v>0</v>
      </c>
      <c r="G654" s="42">
        <f t="shared" si="372"/>
        <v>0</v>
      </c>
      <c r="H654" s="43">
        <f t="shared" si="372"/>
        <v>0</v>
      </c>
      <c r="I654" s="71">
        <f t="shared" ref="I654:I717" si="373">SUM(E654:H654)</f>
        <v>0</v>
      </c>
    </row>
    <row r="655" spans="1:9" s="3" customFormat="1" hidden="1">
      <c r="A655" s="37" t="s">
        <v>53</v>
      </c>
      <c r="B655" s="139" t="s">
        <v>59</v>
      </c>
      <c r="C655" s="42">
        <f t="shared" si="371"/>
        <v>0</v>
      </c>
      <c r="D655" s="42">
        <f t="shared" si="371"/>
        <v>0</v>
      </c>
      <c r="E655" s="42">
        <f>C655+D655</f>
        <v>0</v>
      </c>
      <c r="F655" s="42">
        <f t="shared" si="372"/>
        <v>0</v>
      </c>
      <c r="G655" s="42">
        <f t="shared" si="372"/>
        <v>0</v>
      </c>
      <c r="H655" s="43">
        <f t="shared" si="372"/>
        <v>0</v>
      </c>
      <c r="I655" s="71">
        <f t="shared" si="373"/>
        <v>0</v>
      </c>
    </row>
    <row r="656" spans="1:9" s="3" customFormat="1" hidden="1">
      <c r="A656" s="60" t="s">
        <v>60</v>
      </c>
      <c r="B656" s="67" t="s">
        <v>61</v>
      </c>
      <c r="C656" s="46">
        <f t="shared" ref="C656:H656" si="374">SUM(C660,C661,C662)</f>
        <v>0</v>
      </c>
      <c r="D656" s="46">
        <f t="shared" si="374"/>
        <v>0</v>
      </c>
      <c r="E656" s="46">
        <f t="shared" si="374"/>
        <v>0</v>
      </c>
      <c r="F656" s="46">
        <f t="shared" si="374"/>
        <v>0</v>
      </c>
      <c r="G656" s="46">
        <f t="shared" si="374"/>
        <v>0</v>
      </c>
      <c r="H656" s="47">
        <f t="shared" si="374"/>
        <v>0</v>
      </c>
      <c r="I656" s="71">
        <f t="shared" si="373"/>
        <v>0</v>
      </c>
    </row>
    <row r="657" spans="1:9" s="3" customFormat="1" hidden="1">
      <c r="A657" s="66" t="s">
        <v>46</v>
      </c>
      <c r="B657" s="67"/>
      <c r="C657" s="46"/>
      <c r="D657" s="46"/>
      <c r="E657" s="46"/>
      <c r="F657" s="46"/>
      <c r="G657" s="46"/>
      <c r="H657" s="47"/>
      <c r="I657" s="71">
        <f t="shared" si="373"/>
        <v>0</v>
      </c>
    </row>
    <row r="658" spans="1:9" s="3" customFormat="1" hidden="1">
      <c r="A658" s="64" t="s">
        <v>47</v>
      </c>
      <c r="B658" s="65"/>
      <c r="C658" s="46">
        <f t="shared" ref="C658:H658" si="375">C660+C661+C662-C659</f>
        <v>0</v>
      </c>
      <c r="D658" s="46">
        <f t="shared" si="375"/>
        <v>0</v>
      </c>
      <c r="E658" s="46">
        <f t="shared" si="375"/>
        <v>0</v>
      </c>
      <c r="F658" s="46">
        <f t="shared" si="375"/>
        <v>0</v>
      </c>
      <c r="G658" s="46">
        <f t="shared" si="375"/>
        <v>0</v>
      </c>
      <c r="H658" s="47">
        <f t="shared" si="375"/>
        <v>0</v>
      </c>
      <c r="I658" s="71">
        <f t="shared" si="373"/>
        <v>0</v>
      </c>
    </row>
    <row r="659" spans="1:9" s="3" customFormat="1" hidden="1">
      <c r="A659" s="64" t="s">
        <v>48</v>
      </c>
      <c r="B659" s="65"/>
      <c r="C659" s="46">
        <f t="shared" ref="C659:H659" si="376">C706</f>
        <v>0</v>
      </c>
      <c r="D659" s="46">
        <f t="shared" si="376"/>
        <v>0</v>
      </c>
      <c r="E659" s="46">
        <f t="shared" si="376"/>
        <v>0</v>
      </c>
      <c r="F659" s="46">
        <f t="shared" si="376"/>
        <v>0</v>
      </c>
      <c r="G659" s="46">
        <f t="shared" si="376"/>
        <v>0</v>
      </c>
      <c r="H659" s="47">
        <f t="shared" si="376"/>
        <v>0</v>
      </c>
      <c r="I659" s="71">
        <f t="shared" si="373"/>
        <v>0</v>
      </c>
    </row>
    <row r="660" spans="1:9" s="3" customFormat="1" hidden="1">
      <c r="A660" s="37" t="s">
        <v>49</v>
      </c>
      <c r="B660" s="139" t="s">
        <v>62</v>
      </c>
      <c r="C660" s="42">
        <f t="shared" ref="C660:D662" si="377">C707</f>
        <v>0</v>
      </c>
      <c r="D660" s="42">
        <f t="shared" si="377"/>
        <v>0</v>
      </c>
      <c r="E660" s="42">
        <f>C660+D660</f>
        <v>0</v>
      </c>
      <c r="F660" s="42">
        <f t="shared" ref="F660:H662" si="378">F707</f>
        <v>0</v>
      </c>
      <c r="G660" s="42">
        <f t="shared" si="378"/>
        <v>0</v>
      </c>
      <c r="H660" s="43">
        <f t="shared" si="378"/>
        <v>0</v>
      </c>
      <c r="I660" s="71">
        <f t="shared" si="373"/>
        <v>0</v>
      </c>
    </row>
    <row r="661" spans="1:9" s="3" customFormat="1" hidden="1">
      <c r="A661" s="37" t="s">
        <v>51</v>
      </c>
      <c r="B661" s="139" t="s">
        <v>63</v>
      </c>
      <c r="C661" s="42">
        <f t="shared" si="377"/>
        <v>0</v>
      </c>
      <c r="D661" s="42">
        <f t="shared" si="377"/>
        <v>0</v>
      </c>
      <c r="E661" s="42">
        <f>C661+D661</f>
        <v>0</v>
      </c>
      <c r="F661" s="42">
        <f t="shared" si="378"/>
        <v>0</v>
      </c>
      <c r="G661" s="42">
        <f t="shared" si="378"/>
        <v>0</v>
      </c>
      <c r="H661" s="43">
        <f t="shared" si="378"/>
        <v>0</v>
      </c>
      <c r="I661" s="71">
        <f t="shared" si="373"/>
        <v>0</v>
      </c>
    </row>
    <row r="662" spans="1:9" s="3" customFormat="1" hidden="1">
      <c r="A662" s="37" t="s">
        <v>53</v>
      </c>
      <c r="B662" s="139" t="s">
        <v>64</v>
      </c>
      <c r="C662" s="42">
        <f t="shared" si="377"/>
        <v>0</v>
      </c>
      <c r="D662" s="42">
        <f t="shared" si="377"/>
        <v>0</v>
      </c>
      <c r="E662" s="42">
        <f>C662+D662</f>
        <v>0</v>
      </c>
      <c r="F662" s="42">
        <f t="shared" si="378"/>
        <v>0</v>
      </c>
      <c r="G662" s="42">
        <f t="shared" si="378"/>
        <v>0</v>
      </c>
      <c r="H662" s="43">
        <f t="shared" si="378"/>
        <v>0</v>
      </c>
      <c r="I662" s="71">
        <f t="shared" si="373"/>
        <v>0</v>
      </c>
    </row>
    <row r="663" spans="1:9" s="3" customFormat="1" hidden="1">
      <c r="A663" s="68"/>
      <c r="B663" s="55"/>
      <c r="C663" s="42"/>
      <c r="D663" s="42"/>
      <c r="E663" s="42"/>
      <c r="F663" s="42"/>
      <c r="G663" s="42"/>
      <c r="H663" s="43"/>
      <c r="I663" s="71">
        <f t="shared" si="373"/>
        <v>0</v>
      </c>
    </row>
    <row r="664" spans="1:9" s="3" customFormat="1" hidden="1">
      <c r="A664" s="48" t="s">
        <v>65</v>
      </c>
      <c r="B664" s="67" t="s">
        <v>66</v>
      </c>
      <c r="C664" s="46">
        <f>C711</f>
        <v>0</v>
      </c>
      <c r="D664" s="46">
        <f>D711</f>
        <v>0</v>
      </c>
      <c r="E664" s="46">
        <f>C664+D664</f>
        <v>0</v>
      </c>
      <c r="F664" s="46">
        <f>F711</f>
        <v>0</v>
      </c>
      <c r="G664" s="46">
        <f>G711</f>
        <v>0</v>
      </c>
      <c r="H664" s="47">
        <f>H711</f>
        <v>0</v>
      </c>
      <c r="I664" s="71">
        <f t="shared" si="373"/>
        <v>0</v>
      </c>
    </row>
    <row r="665" spans="1:9" s="3" customFormat="1" hidden="1">
      <c r="A665" s="54"/>
      <c r="B665" s="55"/>
      <c r="C665" s="42"/>
      <c r="D665" s="42"/>
      <c r="E665" s="42"/>
      <c r="F665" s="42"/>
      <c r="G665" s="42"/>
      <c r="H665" s="43"/>
      <c r="I665" s="71">
        <f t="shared" si="373"/>
        <v>0</v>
      </c>
    </row>
    <row r="666" spans="1:9" s="2" customFormat="1" ht="25.5" hidden="1">
      <c r="A666" s="103" t="s">
        <v>72</v>
      </c>
      <c r="B666" s="104"/>
      <c r="C666" s="105">
        <f t="shared" ref="C666:H666" si="379">C667</f>
        <v>0</v>
      </c>
      <c r="D666" s="105">
        <f t="shared" si="379"/>
        <v>0</v>
      </c>
      <c r="E666" s="105">
        <f t="shared" si="379"/>
        <v>0</v>
      </c>
      <c r="F666" s="105">
        <f t="shared" si="379"/>
        <v>0</v>
      </c>
      <c r="G666" s="105">
        <f t="shared" si="379"/>
        <v>0</v>
      </c>
      <c r="H666" s="106">
        <f t="shared" si="379"/>
        <v>0</v>
      </c>
      <c r="I666" s="70">
        <f t="shared" si="373"/>
        <v>0</v>
      </c>
    </row>
    <row r="667" spans="1:9" s="6" customFormat="1" hidden="1">
      <c r="A667" s="107" t="s">
        <v>73</v>
      </c>
      <c r="B667" s="108"/>
      <c r="C667" s="109">
        <f t="shared" ref="C667" si="380">SUM(C668,C669,C670,C671)</f>
        <v>0</v>
      </c>
      <c r="D667" s="109">
        <f t="shared" ref="D667:H667" si="381">SUM(D668,D669,D670,D671)</f>
        <v>0</v>
      </c>
      <c r="E667" s="109">
        <f t="shared" si="381"/>
        <v>0</v>
      </c>
      <c r="F667" s="109">
        <f t="shared" si="381"/>
        <v>0</v>
      </c>
      <c r="G667" s="109">
        <f t="shared" si="381"/>
        <v>0</v>
      </c>
      <c r="H667" s="110">
        <f t="shared" si="381"/>
        <v>0</v>
      </c>
      <c r="I667" s="111">
        <f t="shared" si="373"/>
        <v>0</v>
      </c>
    </row>
    <row r="668" spans="1:9" hidden="1">
      <c r="A668" s="37" t="s">
        <v>12</v>
      </c>
      <c r="B668" s="38"/>
      <c r="C668" s="39"/>
      <c r="D668" s="39"/>
      <c r="E668" s="39">
        <f>SUM(C668,D668)</f>
        <v>0</v>
      </c>
      <c r="F668" s="39"/>
      <c r="G668" s="39"/>
      <c r="H668" s="40"/>
      <c r="I668" s="13">
        <f t="shared" si="373"/>
        <v>0</v>
      </c>
    </row>
    <row r="669" spans="1:9" s="3" customFormat="1" hidden="1">
      <c r="A669" s="37" t="s">
        <v>13</v>
      </c>
      <c r="B669" s="41"/>
      <c r="C669" s="42"/>
      <c r="D669" s="42"/>
      <c r="E669" s="42">
        <f>SUM(C669,D669)</f>
        <v>0</v>
      </c>
      <c r="F669" s="42"/>
      <c r="G669" s="42"/>
      <c r="H669" s="43"/>
      <c r="I669" s="71">
        <f t="shared" si="373"/>
        <v>0</v>
      </c>
    </row>
    <row r="670" spans="1:9" s="3" customFormat="1" ht="38.25" hidden="1">
      <c r="A670" s="37" t="s">
        <v>14</v>
      </c>
      <c r="B670" s="38">
        <v>420269</v>
      </c>
      <c r="C670" s="42"/>
      <c r="D670" s="42"/>
      <c r="E670" s="42">
        <f>SUM(C670,D670)</f>
        <v>0</v>
      </c>
      <c r="F670" s="42"/>
      <c r="G670" s="42"/>
      <c r="H670" s="43"/>
      <c r="I670" s="71">
        <f t="shared" si="373"/>
        <v>0</v>
      </c>
    </row>
    <row r="671" spans="1:9" ht="25.5" hidden="1">
      <c r="A671" s="44" t="s">
        <v>15</v>
      </c>
      <c r="B671" s="45" t="s">
        <v>16</v>
      </c>
      <c r="C671" s="46">
        <f t="shared" ref="C671" si="382">SUM(C672,C676,C680)</f>
        <v>0</v>
      </c>
      <c r="D671" s="46">
        <f t="shared" ref="D671:H671" si="383">SUM(D672,D676,D680)</f>
        <v>0</v>
      </c>
      <c r="E671" s="46">
        <f t="shared" si="383"/>
        <v>0</v>
      </c>
      <c r="F671" s="46">
        <f t="shared" si="383"/>
        <v>0</v>
      </c>
      <c r="G671" s="46">
        <f t="shared" si="383"/>
        <v>0</v>
      </c>
      <c r="H671" s="47">
        <f t="shared" si="383"/>
        <v>0</v>
      </c>
      <c r="I671" s="13">
        <f t="shared" si="373"/>
        <v>0</v>
      </c>
    </row>
    <row r="672" spans="1:9" hidden="1">
      <c r="A672" s="48" t="s">
        <v>17</v>
      </c>
      <c r="B672" s="49" t="s">
        <v>18</v>
      </c>
      <c r="C672" s="46">
        <f t="shared" ref="C672" si="384">SUM(C673:C675)</f>
        <v>0</v>
      </c>
      <c r="D672" s="46">
        <f t="shared" ref="D672:H672" si="385">SUM(D673:D675)</f>
        <v>0</v>
      </c>
      <c r="E672" s="46">
        <f t="shared" si="385"/>
        <v>0</v>
      </c>
      <c r="F672" s="46">
        <f t="shared" si="385"/>
        <v>0</v>
      </c>
      <c r="G672" s="46">
        <f t="shared" si="385"/>
        <v>0</v>
      </c>
      <c r="H672" s="47">
        <f t="shared" si="385"/>
        <v>0</v>
      </c>
      <c r="I672" s="13">
        <f t="shared" si="373"/>
        <v>0</v>
      </c>
    </row>
    <row r="673" spans="1:9" hidden="1">
      <c r="A673" s="50" t="s">
        <v>19</v>
      </c>
      <c r="B673" s="51" t="s">
        <v>20</v>
      </c>
      <c r="C673" s="39"/>
      <c r="D673" s="39"/>
      <c r="E673" s="39">
        <f>SUM(C673,D673)</f>
        <v>0</v>
      </c>
      <c r="F673" s="39"/>
      <c r="G673" s="39"/>
      <c r="H673" s="40"/>
      <c r="I673" s="13">
        <f t="shared" si="373"/>
        <v>0</v>
      </c>
    </row>
    <row r="674" spans="1:9" s="3" customFormat="1" hidden="1">
      <c r="A674" s="50" t="s">
        <v>21</v>
      </c>
      <c r="B674" s="52" t="s">
        <v>22</v>
      </c>
      <c r="C674" s="42"/>
      <c r="D674" s="42"/>
      <c r="E674" s="42">
        <f>SUM(C674,D674)</f>
        <v>0</v>
      </c>
      <c r="F674" s="42"/>
      <c r="G674" s="42"/>
      <c r="H674" s="43"/>
      <c r="I674" s="71">
        <f t="shared" si="373"/>
        <v>0</v>
      </c>
    </row>
    <row r="675" spans="1:9" s="3" customFormat="1" hidden="1">
      <c r="A675" s="50" t="s">
        <v>23</v>
      </c>
      <c r="B675" s="52" t="s">
        <v>24</v>
      </c>
      <c r="C675" s="42"/>
      <c r="D675" s="42"/>
      <c r="E675" s="42">
        <f>SUM(C675,D675)</f>
        <v>0</v>
      </c>
      <c r="F675" s="42"/>
      <c r="G675" s="42"/>
      <c r="H675" s="43"/>
      <c r="I675" s="71">
        <f t="shared" si="373"/>
        <v>0</v>
      </c>
    </row>
    <row r="676" spans="1:9" s="3" customFormat="1" hidden="1">
      <c r="A676" s="48" t="s">
        <v>25</v>
      </c>
      <c r="B676" s="53" t="s">
        <v>26</v>
      </c>
      <c r="C676" s="46">
        <f t="shared" ref="C676:H676" si="386">SUM(C677:C679)</f>
        <v>0</v>
      </c>
      <c r="D676" s="46">
        <f t="shared" si="386"/>
        <v>0</v>
      </c>
      <c r="E676" s="46">
        <f t="shared" si="386"/>
        <v>0</v>
      </c>
      <c r="F676" s="46">
        <f t="shared" si="386"/>
        <v>0</v>
      </c>
      <c r="G676" s="46">
        <f t="shared" si="386"/>
        <v>0</v>
      </c>
      <c r="H676" s="47">
        <f t="shared" si="386"/>
        <v>0</v>
      </c>
      <c r="I676" s="71">
        <f t="shared" si="373"/>
        <v>0</v>
      </c>
    </row>
    <row r="677" spans="1:9" s="3" customFormat="1" hidden="1">
      <c r="A677" s="50" t="s">
        <v>19</v>
      </c>
      <c r="B677" s="52" t="s">
        <v>27</v>
      </c>
      <c r="C677" s="42"/>
      <c r="D677" s="42"/>
      <c r="E677" s="42">
        <f>SUM(C677,D677)</f>
        <v>0</v>
      </c>
      <c r="F677" s="42"/>
      <c r="G677" s="42"/>
      <c r="H677" s="43"/>
      <c r="I677" s="71">
        <f t="shared" si="373"/>
        <v>0</v>
      </c>
    </row>
    <row r="678" spans="1:9" s="3" customFormat="1" hidden="1">
      <c r="A678" s="50" t="s">
        <v>21</v>
      </c>
      <c r="B678" s="52" t="s">
        <v>28</v>
      </c>
      <c r="C678" s="42"/>
      <c r="D678" s="42"/>
      <c r="E678" s="42">
        <f>SUM(C678,D678)</f>
        <v>0</v>
      </c>
      <c r="F678" s="42"/>
      <c r="G678" s="42"/>
      <c r="H678" s="43"/>
      <c r="I678" s="71">
        <f t="shared" si="373"/>
        <v>0</v>
      </c>
    </row>
    <row r="679" spans="1:9" s="3" customFormat="1" hidden="1">
      <c r="A679" s="50" t="s">
        <v>23</v>
      </c>
      <c r="B679" s="52" t="s">
        <v>29</v>
      </c>
      <c r="C679" s="42"/>
      <c r="D679" s="42"/>
      <c r="E679" s="42">
        <f>SUM(C679,D679)</f>
        <v>0</v>
      </c>
      <c r="F679" s="42"/>
      <c r="G679" s="42"/>
      <c r="H679" s="43"/>
      <c r="I679" s="71">
        <f t="shared" si="373"/>
        <v>0</v>
      </c>
    </row>
    <row r="680" spans="1:9" s="3" customFormat="1" hidden="1">
      <c r="A680" s="48" t="s">
        <v>30</v>
      </c>
      <c r="B680" s="53" t="s">
        <v>31</v>
      </c>
      <c r="C680" s="46">
        <f t="shared" ref="C680:H680" si="387">SUM(C681:C683)</f>
        <v>0</v>
      </c>
      <c r="D680" s="46">
        <f t="shared" si="387"/>
        <v>0</v>
      </c>
      <c r="E680" s="46">
        <f t="shared" si="387"/>
        <v>0</v>
      </c>
      <c r="F680" s="46">
        <f t="shared" si="387"/>
        <v>0</v>
      </c>
      <c r="G680" s="46">
        <f t="shared" si="387"/>
        <v>0</v>
      </c>
      <c r="H680" s="47">
        <f t="shared" si="387"/>
        <v>0</v>
      </c>
      <c r="I680" s="71">
        <f t="shared" si="373"/>
        <v>0</v>
      </c>
    </row>
    <row r="681" spans="1:9" s="3" customFormat="1" hidden="1">
      <c r="A681" s="50" t="s">
        <v>19</v>
      </c>
      <c r="B681" s="52" t="s">
        <v>32</v>
      </c>
      <c r="C681" s="42"/>
      <c r="D681" s="42"/>
      <c r="E681" s="42">
        <f>SUM(C681,D681)</f>
        <v>0</v>
      </c>
      <c r="F681" s="42"/>
      <c r="G681" s="42"/>
      <c r="H681" s="43"/>
      <c r="I681" s="71">
        <f t="shared" si="373"/>
        <v>0</v>
      </c>
    </row>
    <row r="682" spans="1:9" s="3" customFormat="1" hidden="1">
      <c r="A682" s="50" t="s">
        <v>21</v>
      </c>
      <c r="B682" s="52" t="s">
        <v>33</v>
      </c>
      <c r="C682" s="42"/>
      <c r="D682" s="42"/>
      <c r="E682" s="42">
        <f>SUM(C682,D682)</f>
        <v>0</v>
      </c>
      <c r="F682" s="42"/>
      <c r="G682" s="42"/>
      <c r="H682" s="43"/>
      <c r="I682" s="71">
        <f t="shared" si="373"/>
        <v>0</v>
      </c>
    </row>
    <row r="683" spans="1:9" s="3" customFormat="1" hidden="1">
      <c r="A683" s="50" t="s">
        <v>23</v>
      </c>
      <c r="B683" s="52" t="s">
        <v>34</v>
      </c>
      <c r="C683" s="42"/>
      <c r="D683" s="42"/>
      <c r="E683" s="42">
        <f>SUM(C683,D683)</f>
        <v>0</v>
      </c>
      <c r="F683" s="42"/>
      <c r="G683" s="42"/>
      <c r="H683" s="43"/>
      <c r="I683" s="71">
        <f t="shared" si="373"/>
        <v>0</v>
      </c>
    </row>
    <row r="684" spans="1:9" s="6" customFormat="1" hidden="1">
      <c r="A684" s="107" t="s">
        <v>70</v>
      </c>
      <c r="B684" s="108"/>
      <c r="C684" s="109">
        <f t="shared" ref="C684" si="388">SUM(C685,C688,C711)</f>
        <v>0</v>
      </c>
      <c r="D684" s="109">
        <f t="shared" ref="D684:H684" si="389">SUM(D685,D688,D711)</f>
        <v>0</v>
      </c>
      <c r="E684" s="109">
        <f t="shared" si="389"/>
        <v>0</v>
      </c>
      <c r="F684" s="109">
        <f t="shared" si="389"/>
        <v>0</v>
      </c>
      <c r="G684" s="109">
        <f t="shared" si="389"/>
        <v>0</v>
      </c>
      <c r="H684" s="110">
        <f t="shared" si="389"/>
        <v>0</v>
      </c>
      <c r="I684" s="111">
        <f t="shared" si="373"/>
        <v>0</v>
      </c>
    </row>
    <row r="685" spans="1:9" hidden="1">
      <c r="A685" s="60" t="s">
        <v>36</v>
      </c>
      <c r="B685" s="61">
        <v>20</v>
      </c>
      <c r="C685" s="46">
        <f t="shared" ref="C685:H685" si="390">SUM(C686)</f>
        <v>0</v>
      </c>
      <c r="D685" s="46">
        <f t="shared" si="390"/>
        <v>0</v>
      </c>
      <c r="E685" s="46">
        <f t="shared" si="390"/>
        <v>0</v>
      </c>
      <c r="F685" s="46">
        <f t="shared" si="390"/>
        <v>0</v>
      </c>
      <c r="G685" s="46">
        <f t="shared" si="390"/>
        <v>0</v>
      </c>
      <c r="H685" s="47">
        <f t="shared" si="390"/>
        <v>0</v>
      </c>
      <c r="I685" s="13">
        <f t="shared" si="373"/>
        <v>0</v>
      </c>
    </row>
    <row r="686" spans="1:9" hidden="1">
      <c r="A686" s="50" t="s">
        <v>39</v>
      </c>
      <c r="B686" s="137" t="s">
        <v>38</v>
      </c>
      <c r="C686" s="39"/>
      <c r="D686" s="39"/>
      <c r="E686" s="39">
        <f>C686+D686</f>
        <v>0</v>
      </c>
      <c r="F686" s="39"/>
      <c r="G686" s="39"/>
      <c r="H686" s="40"/>
      <c r="I686" s="13">
        <f t="shared" si="373"/>
        <v>0</v>
      </c>
    </row>
    <row r="687" spans="1:9" s="3" customFormat="1" hidden="1">
      <c r="A687" s="50"/>
      <c r="B687" s="51"/>
      <c r="C687" s="42"/>
      <c r="D687" s="42"/>
      <c r="E687" s="42"/>
      <c r="F687" s="42"/>
      <c r="G687" s="42"/>
      <c r="H687" s="43"/>
      <c r="I687" s="71">
        <f t="shared" si="373"/>
        <v>0</v>
      </c>
    </row>
    <row r="688" spans="1:9" ht="25.5" hidden="1">
      <c r="A688" s="60" t="s">
        <v>43</v>
      </c>
      <c r="B688" s="62">
        <v>58</v>
      </c>
      <c r="C688" s="46">
        <f t="shared" ref="C688" si="391">SUM(C689,C696,C703)</f>
        <v>0</v>
      </c>
      <c r="D688" s="46">
        <f t="shared" ref="D688:H688" si="392">SUM(D689,D696,D703)</f>
        <v>0</v>
      </c>
      <c r="E688" s="46">
        <f t="shared" si="392"/>
        <v>0</v>
      </c>
      <c r="F688" s="46">
        <f t="shared" si="392"/>
        <v>0</v>
      </c>
      <c r="G688" s="46">
        <f t="shared" si="392"/>
        <v>0</v>
      </c>
      <c r="H688" s="47">
        <f t="shared" si="392"/>
        <v>0</v>
      </c>
      <c r="I688" s="13">
        <f t="shared" si="373"/>
        <v>0</v>
      </c>
    </row>
    <row r="689" spans="1:11" hidden="1">
      <c r="A689" s="60" t="s">
        <v>44</v>
      </c>
      <c r="B689" s="63" t="s">
        <v>45</v>
      </c>
      <c r="C689" s="46">
        <f t="shared" ref="C689" si="393">SUM(C693,C694,C695)</f>
        <v>0</v>
      </c>
      <c r="D689" s="46">
        <f t="shared" ref="D689:H689" si="394">SUM(D693,D694,D695)</f>
        <v>0</v>
      </c>
      <c r="E689" s="46">
        <f t="shared" si="394"/>
        <v>0</v>
      </c>
      <c r="F689" s="46">
        <f t="shared" si="394"/>
        <v>0</v>
      </c>
      <c r="G689" s="46">
        <f t="shared" si="394"/>
        <v>0</v>
      </c>
      <c r="H689" s="47">
        <f t="shared" si="394"/>
        <v>0</v>
      </c>
      <c r="I689" s="13">
        <f t="shared" si="373"/>
        <v>0</v>
      </c>
    </row>
    <row r="690" spans="1:11" s="3" customFormat="1" hidden="1">
      <c r="A690" s="64" t="s">
        <v>46</v>
      </c>
      <c r="B690" s="65"/>
      <c r="C690" s="46"/>
      <c r="D690" s="46"/>
      <c r="E690" s="46"/>
      <c r="F690" s="46"/>
      <c r="G690" s="46"/>
      <c r="H690" s="47"/>
      <c r="I690" s="71">
        <f t="shared" si="373"/>
        <v>0</v>
      </c>
    </row>
    <row r="691" spans="1:11" hidden="1">
      <c r="A691" s="64" t="s">
        <v>47</v>
      </c>
      <c r="B691" s="65"/>
      <c r="C691" s="46">
        <f t="shared" ref="C691" si="395">C693+C694+C695-C692</f>
        <v>0</v>
      </c>
      <c r="D691" s="46">
        <f t="shared" ref="D691:H691" si="396">D693+D694+D695-D692</f>
        <v>0</v>
      </c>
      <c r="E691" s="46">
        <f t="shared" si="396"/>
        <v>0</v>
      </c>
      <c r="F691" s="46">
        <f t="shared" si="396"/>
        <v>0</v>
      </c>
      <c r="G691" s="46">
        <f t="shared" si="396"/>
        <v>0</v>
      </c>
      <c r="H691" s="47">
        <f t="shared" si="396"/>
        <v>0</v>
      </c>
      <c r="I691" s="13">
        <f t="shared" si="373"/>
        <v>0</v>
      </c>
    </row>
    <row r="692" spans="1:11" hidden="1">
      <c r="A692" s="64" t="s">
        <v>48</v>
      </c>
      <c r="B692" s="65"/>
      <c r="C692" s="46"/>
      <c r="D692" s="46"/>
      <c r="E692" s="46">
        <f>C692+D692</f>
        <v>0</v>
      </c>
      <c r="F692" s="46"/>
      <c r="G692" s="46"/>
      <c r="H692" s="47"/>
      <c r="I692" s="13">
        <f t="shared" si="373"/>
        <v>0</v>
      </c>
    </row>
    <row r="693" spans="1:11" hidden="1">
      <c r="A693" s="37" t="s">
        <v>49</v>
      </c>
      <c r="B693" s="138" t="s">
        <v>50</v>
      </c>
      <c r="C693" s="39"/>
      <c r="D693" s="39"/>
      <c r="E693" s="39">
        <f>C693+D693</f>
        <v>0</v>
      </c>
      <c r="F693" s="39"/>
      <c r="G693" s="39"/>
      <c r="H693" s="40"/>
      <c r="I693" s="13">
        <f t="shared" si="373"/>
        <v>0</v>
      </c>
      <c r="J693" s="8">
        <v>0.02</v>
      </c>
      <c r="K693" s="8">
        <v>0.13</v>
      </c>
    </row>
    <row r="694" spans="1:11" hidden="1">
      <c r="A694" s="37" t="s">
        <v>51</v>
      </c>
      <c r="B694" s="138" t="s">
        <v>52</v>
      </c>
      <c r="C694" s="39"/>
      <c r="D694" s="39"/>
      <c r="E694" s="39">
        <f>C694+D694</f>
        <v>0</v>
      </c>
      <c r="F694" s="39"/>
      <c r="G694" s="39"/>
      <c r="H694" s="40"/>
      <c r="I694" s="13">
        <f t="shared" si="373"/>
        <v>0</v>
      </c>
      <c r="J694" s="8">
        <v>0.85</v>
      </c>
    </row>
    <row r="695" spans="1:11" hidden="1">
      <c r="A695" s="37" t="s">
        <v>53</v>
      </c>
      <c r="B695" s="139" t="s">
        <v>54</v>
      </c>
      <c r="C695" s="39"/>
      <c r="D695" s="39"/>
      <c r="E695" s="39">
        <f>C695+D695</f>
        <v>0</v>
      </c>
      <c r="F695" s="117"/>
      <c r="G695" s="117"/>
      <c r="H695" s="118"/>
      <c r="I695" s="13">
        <f t="shared" si="373"/>
        <v>0</v>
      </c>
    </row>
    <row r="696" spans="1:11" s="3" customFormat="1" hidden="1">
      <c r="A696" s="60" t="s">
        <v>55</v>
      </c>
      <c r="B696" s="61" t="s">
        <v>56</v>
      </c>
      <c r="C696" s="46">
        <f t="shared" ref="C696:H696" si="397">SUM(C700,C701,C702)</f>
        <v>0</v>
      </c>
      <c r="D696" s="46">
        <f t="shared" si="397"/>
        <v>0</v>
      </c>
      <c r="E696" s="46">
        <f t="shared" si="397"/>
        <v>0</v>
      </c>
      <c r="F696" s="46">
        <f t="shared" si="397"/>
        <v>0</v>
      </c>
      <c r="G696" s="46">
        <f t="shared" si="397"/>
        <v>0</v>
      </c>
      <c r="H696" s="47">
        <f t="shared" si="397"/>
        <v>0</v>
      </c>
      <c r="I696" s="71">
        <f t="shared" si="373"/>
        <v>0</v>
      </c>
    </row>
    <row r="697" spans="1:11" s="3" customFormat="1" hidden="1">
      <c r="A697" s="66" t="s">
        <v>46</v>
      </c>
      <c r="B697" s="61"/>
      <c r="C697" s="46"/>
      <c r="D697" s="46"/>
      <c r="E697" s="46"/>
      <c r="F697" s="46"/>
      <c r="G697" s="46"/>
      <c r="H697" s="47"/>
      <c r="I697" s="71">
        <f t="shared" si="373"/>
        <v>0</v>
      </c>
    </row>
    <row r="698" spans="1:11" s="3" customFormat="1" hidden="1">
      <c r="A698" s="64" t="s">
        <v>47</v>
      </c>
      <c r="B698" s="65"/>
      <c r="C698" s="46">
        <f t="shared" ref="C698:H698" si="398">C700+C701+C702-C699</f>
        <v>0</v>
      </c>
      <c r="D698" s="46">
        <f t="shared" si="398"/>
        <v>0</v>
      </c>
      <c r="E698" s="46">
        <f t="shared" si="398"/>
        <v>0</v>
      </c>
      <c r="F698" s="46">
        <f t="shared" si="398"/>
        <v>0</v>
      </c>
      <c r="G698" s="46">
        <f t="shared" si="398"/>
        <v>0</v>
      </c>
      <c r="H698" s="47">
        <f t="shared" si="398"/>
        <v>0</v>
      </c>
      <c r="I698" s="71">
        <f t="shared" si="373"/>
        <v>0</v>
      </c>
    </row>
    <row r="699" spans="1:11" s="3" customFormat="1" hidden="1">
      <c r="A699" s="64" t="s">
        <v>48</v>
      </c>
      <c r="B699" s="65"/>
      <c r="C699" s="46"/>
      <c r="D699" s="46"/>
      <c r="E699" s="46">
        <f>C699+D699</f>
        <v>0</v>
      </c>
      <c r="F699" s="46"/>
      <c r="G699" s="46"/>
      <c r="H699" s="47"/>
      <c r="I699" s="71">
        <f t="shared" si="373"/>
        <v>0</v>
      </c>
    </row>
    <row r="700" spans="1:11" s="3" customFormat="1" hidden="1">
      <c r="A700" s="37" t="s">
        <v>49</v>
      </c>
      <c r="B700" s="139" t="s">
        <v>57</v>
      </c>
      <c r="C700" s="42"/>
      <c r="D700" s="42"/>
      <c r="E700" s="42">
        <f>C700+D700</f>
        <v>0</v>
      </c>
      <c r="F700" s="42"/>
      <c r="G700" s="42"/>
      <c r="H700" s="43"/>
      <c r="I700" s="71">
        <f t="shared" si="373"/>
        <v>0</v>
      </c>
    </row>
    <row r="701" spans="1:11" s="3" customFormat="1" hidden="1">
      <c r="A701" s="37" t="s">
        <v>51</v>
      </c>
      <c r="B701" s="139" t="s">
        <v>58</v>
      </c>
      <c r="C701" s="42"/>
      <c r="D701" s="42"/>
      <c r="E701" s="42">
        <f>C701+D701</f>
        <v>0</v>
      </c>
      <c r="F701" s="42"/>
      <c r="G701" s="42"/>
      <c r="H701" s="43"/>
      <c r="I701" s="71">
        <f t="shared" si="373"/>
        <v>0</v>
      </c>
    </row>
    <row r="702" spans="1:11" s="3" customFormat="1" hidden="1">
      <c r="A702" s="37" t="s">
        <v>53</v>
      </c>
      <c r="B702" s="139" t="s">
        <v>59</v>
      </c>
      <c r="C702" s="42"/>
      <c r="D702" s="42"/>
      <c r="E702" s="42">
        <f>C702+D702</f>
        <v>0</v>
      </c>
      <c r="F702" s="42"/>
      <c r="G702" s="42"/>
      <c r="H702" s="43"/>
      <c r="I702" s="71">
        <f t="shared" si="373"/>
        <v>0</v>
      </c>
    </row>
    <row r="703" spans="1:11" s="3" customFormat="1" hidden="1">
      <c r="A703" s="60" t="s">
        <v>60</v>
      </c>
      <c r="B703" s="67" t="s">
        <v>61</v>
      </c>
      <c r="C703" s="46">
        <f t="shared" ref="C703:H703" si="399">SUM(C707,C708,C709)</f>
        <v>0</v>
      </c>
      <c r="D703" s="46">
        <f t="shared" si="399"/>
        <v>0</v>
      </c>
      <c r="E703" s="46">
        <f t="shared" si="399"/>
        <v>0</v>
      </c>
      <c r="F703" s="46">
        <f t="shared" si="399"/>
        <v>0</v>
      </c>
      <c r="G703" s="46">
        <f t="shared" si="399"/>
        <v>0</v>
      </c>
      <c r="H703" s="47">
        <f t="shared" si="399"/>
        <v>0</v>
      </c>
      <c r="I703" s="71">
        <f t="shared" si="373"/>
        <v>0</v>
      </c>
    </row>
    <row r="704" spans="1:11" s="3" customFormat="1" hidden="1">
      <c r="A704" s="66" t="s">
        <v>46</v>
      </c>
      <c r="B704" s="67"/>
      <c r="C704" s="46"/>
      <c r="D704" s="46"/>
      <c r="E704" s="46"/>
      <c r="F704" s="46"/>
      <c r="G704" s="46"/>
      <c r="H704" s="47"/>
      <c r="I704" s="71">
        <f t="shared" si="373"/>
        <v>0</v>
      </c>
    </row>
    <row r="705" spans="1:9" s="3" customFormat="1" hidden="1">
      <c r="A705" s="64" t="s">
        <v>47</v>
      </c>
      <c r="B705" s="65"/>
      <c r="C705" s="46">
        <f t="shared" ref="C705:H705" si="400">C707+C708+C709-C706</f>
        <v>0</v>
      </c>
      <c r="D705" s="46">
        <f t="shared" si="400"/>
        <v>0</v>
      </c>
      <c r="E705" s="46">
        <f t="shared" si="400"/>
        <v>0</v>
      </c>
      <c r="F705" s="46">
        <f t="shared" si="400"/>
        <v>0</v>
      </c>
      <c r="G705" s="46">
        <f t="shared" si="400"/>
        <v>0</v>
      </c>
      <c r="H705" s="47">
        <f t="shared" si="400"/>
        <v>0</v>
      </c>
      <c r="I705" s="71">
        <f t="shared" si="373"/>
        <v>0</v>
      </c>
    </row>
    <row r="706" spans="1:9" s="3" customFormat="1" hidden="1">
      <c r="A706" s="64" t="s">
        <v>48</v>
      </c>
      <c r="B706" s="65"/>
      <c r="C706" s="46"/>
      <c r="D706" s="46"/>
      <c r="E706" s="46">
        <f>C706+D706</f>
        <v>0</v>
      </c>
      <c r="F706" s="46"/>
      <c r="G706" s="46"/>
      <c r="H706" s="47"/>
      <c r="I706" s="71">
        <f t="shared" si="373"/>
        <v>0</v>
      </c>
    </row>
    <row r="707" spans="1:9" s="3" customFormat="1" hidden="1">
      <c r="A707" s="37" t="s">
        <v>49</v>
      </c>
      <c r="B707" s="139" t="s">
        <v>62</v>
      </c>
      <c r="C707" s="42"/>
      <c r="D707" s="42"/>
      <c r="E707" s="42">
        <f>C707+D707</f>
        <v>0</v>
      </c>
      <c r="F707" s="42"/>
      <c r="G707" s="42"/>
      <c r="H707" s="43"/>
      <c r="I707" s="71">
        <f t="shared" si="373"/>
        <v>0</v>
      </c>
    </row>
    <row r="708" spans="1:9" s="3" customFormat="1" hidden="1">
      <c r="A708" s="37" t="s">
        <v>51</v>
      </c>
      <c r="B708" s="139" t="s">
        <v>63</v>
      </c>
      <c r="C708" s="42"/>
      <c r="D708" s="42"/>
      <c r="E708" s="42">
        <f>C708+D708</f>
        <v>0</v>
      </c>
      <c r="F708" s="42"/>
      <c r="G708" s="42"/>
      <c r="H708" s="43"/>
      <c r="I708" s="71">
        <f t="shared" si="373"/>
        <v>0</v>
      </c>
    </row>
    <row r="709" spans="1:9" s="3" customFormat="1" hidden="1">
      <c r="A709" s="37" t="s">
        <v>53</v>
      </c>
      <c r="B709" s="139" t="s">
        <v>64</v>
      </c>
      <c r="C709" s="42"/>
      <c r="D709" s="42"/>
      <c r="E709" s="42">
        <f>C709+D709</f>
        <v>0</v>
      </c>
      <c r="F709" s="42"/>
      <c r="G709" s="42"/>
      <c r="H709" s="43"/>
      <c r="I709" s="71">
        <f t="shared" si="373"/>
        <v>0</v>
      </c>
    </row>
    <row r="710" spans="1:9" s="3" customFormat="1" hidden="1">
      <c r="A710" s="68"/>
      <c r="B710" s="55"/>
      <c r="C710" s="42"/>
      <c r="D710" s="42"/>
      <c r="E710" s="42"/>
      <c r="F710" s="42"/>
      <c r="G710" s="42"/>
      <c r="H710" s="43"/>
      <c r="I710" s="71">
        <f t="shared" si="373"/>
        <v>0</v>
      </c>
    </row>
    <row r="711" spans="1:9" s="3" customFormat="1" hidden="1">
      <c r="A711" s="48" t="s">
        <v>65</v>
      </c>
      <c r="B711" s="67" t="s">
        <v>66</v>
      </c>
      <c r="C711" s="46"/>
      <c r="D711" s="46"/>
      <c r="E711" s="46">
        <f>C711+D711</f>
        <v>0</v>
      </c>
      <c r="F711" s="46"/>
      <c r="G711" s="46"/>
      <c r="H711" s="47"/>
      <c r="I711" s="71">
        <f t="shared" si="373"/>
        <v>0</v>
      </c>
    </row>
    <row r="712" spans="1:9" s="3" customFormat="1" hidden="1">
      <c r="A712" s="68"/>
      <c r="B712" s="55"/>
      <c r="C712" s="42"/>
      <c r="D712" s="42"/>
      <c r="E712" s="42"/>
      <c r="F712" s="42"/>
      <c r="G712" s="42"/>
      <c r="H712" s="43"/>
      <c r="I712" s="71">
        <f t="shared" si="373"/>
        <v>0</v>
      </c>
    </row>
    <row r="713" spans="1:9" s="3" customFormat="1" hidden="1">
      <c r="A713" s="48" t="s">
        <v>67</v>
      </c>
      <c r="B713" s="67"/>
      <c r="C713" s="46">
        <f t="shared" ref="C713:H713" si="401">C666-C684</f>
        <v>0</v>
      </c>
      <c r="D713" s="46">
        <f t="shared" si="401"/>
        <v>0</v>
      </c>
      <c r="E713" s="46">
        <f t="shared" si="401"/>
        <v>0</v>
      </c>
      <c r="F713" s="46">
        <f t="shared" si="401"/>
        <v>0</v>
      </c>
      <c r="G713" s="46">
        <f t="shared" si="401"/>
        <v>0</v>
      </c>
      <c r="H713" s="47">
        <f t="shared" si="401"/>
        <v>0</v>
      </c>
      <c r="I713" s="71">
        <f t="shared" si="373"/>
        <v>0</v>
      </c>
    </row>
    <row r="714" spans="1:9" s="3" customFormat="1" hidden="1">
      <c r="A714" s="54"/>
      <c r="B714" s="55"/>
      <c r="C714" s="42"/>
      <c r="D714" s="42"/>
      <c r="E714" s="42"/>
      <c r="F714" s="42"/>
      <c r="G714" s="42"/>
      <c r="H714" s="43"/>
      <c r="I714" s="71">
        <f t="shared" si="373"/>
        <v>0</v>
      </c>
    </row>
    <row r="715" spans="1:9" s="2" customFormat="1">
      <c r="A715" s="56" t="s">
        <v>93</v>
      </c>
      <c r="B715" s="57" t="s">
        <v>94</v>
      </c>
      <c r="C715" s="58">
        <f t="shared" ref="C715" si="402">SUM(C745,C794,C842,C891)</f>
        <v>7205.6</v>
      </c>
      <c r="D715" s="58">
        <f t="shared" ref="D715:H715" si="403">SUM(D745,D794,D842,D891)</f>
        <v>0</v>
      </c>
      <c r="E715" s="58">
        <f t="shared" si="403"/>
        <v>7205.6</v>
      </c>
      <c r="F715" s="58">
        <f t="shared" si="403"/>
        <v>571.4</v>
      </c>
      <c r="G715" s="58">
        <f t="shared" si="403"/>
        <v>571.4</v>
      </c>
      <c r="H715" s="59">
        <f t="shared" si="403"/>
        <v>571.4</v>
      </c>
      <c r="I715" s="70">
        <f t="shared" si="373"/>
        <v>8919.7999999999993</v>
      </c>
    </row>
    <row r="716" spans="1:9" s="6" customFormat="1">
      <c r="A716" s="107" t="s">
        <v>95</v>
      </c>
      <c r="B716" s="108"/>
      <c r="C716" s="109">
        <f t="shared" ref="C716" si="404">SUM(C717,C720,C743)</f>
        <v>7205.6</v>
      </c>
      <c r="D716" s="109">
        <f t="shared" ref="D716:H716" si="405">SUM(D717,D720,D743)</f>
        <v>0</v>
      </c>
      <c r="E716" s="109">
        <f t="shared" si="405"/>
        <v>7205.6</v>
      </c>
      <c r="F716" s="109">
        <f t="shared" si="405"/>
        <v>571.4</v>
      </c>
      <c r="G716" s="109">
        <f t="shared" si="405"/>
        <v>571.4</v>
      </c>
      <c r="H716" s="110">
        <f t="shared" si="405"/>
        <v>571.4</v>
      </c>
      <c r="I716" s="111">
        <f t="shared" si="373"/>
        <v>8919.7999999999993</v>
      </c>
    </row>
    <row r="717" spans="1:9" hidden="1">
      <c r="A717" s="60" t="s">
        <v>36</v>
      </c>
      <c r="B717" s="61">
        <v>20</v>
      </c>
      <c r="C717" s="46">
        <f t="shared" ref="C717:H717" si="406">SUM(C718)</f>
        <v>0</v>
      </c>
      <c r="D717" s="46">
        <f t="shared" si="406"/>
        <v>0</v>
      </c>
      <c r="E717" s="46">
        <f t="shared" si="406"/>
        <v>0</v>
      </c>
      <c r="F717" s="46">
        <f t="shared" si="406"/>
        <v>0</v>
      </c>
      <c r="G717" s="46">
        <f t="shared" si="406"/>
        <v>0</v>
      </c>
      <c r="H717" s="47">
        <f t="shared" si="406"/>
        <v>0</v>
      </c>
      <c r="I717" s="13">
        <f t="shared" si="373"/>
        <v>0</v>
      </c>
    </row>
    <row r="718" spans="1:9" hidden="1">
      <c r="A718" s="50" t="s">
        <v>71</v>
      </c>
      <c r="B718" s="137" t="s">
        <v>38</v>
      </c>
      <c r="C718" s="39">
        <f>SUM(C765,C814,C862,C911)</f>
        <v>0</v>
      </c>
      <c r="D718" s="39">
        <f>SUM(D765,D814,D862,D911)</f>
        <v>0</v>
      </c>
      <c r="E718" s="39">
        <f>C718+D718</f>
        <v>0</v>
      </c>
      <c r="F718" s="39">
        <f>SUM(F765,F814,F862,F911)</f>
        <v>0</v>
      </c>
      <c r="G718" s="39">
        <f>SUM(G765,G814,G862,G911)</f>
        <v>0</v>
      </c>
      <c r="H718" s="40">
        <f>SUM(H765,H814,H862,H911)</f>
        <v>0</v>
      </c>
      <c r="I718" s="13">
        <f t="shared" ref="I718:I781" si="407">SUM(E718:H718)</f>
        <v>0</v>
      </c>
    </row>
    <row r="719" spans="1:9" s="3" customFormat="1" hidden="1">
      <c r="A719" s="50"/>
      <c r="B719" s="51"/>
      <c r="C719" s="42"/>
      <c r="D719" s="42"/>
      <c r="E719" s="42"/>
      <c r="F719" s="42"/>
      <c r="G719" s="42"/>
      <c r="H719" s="43"/>
      <c r="I719" s="71">
        <f t="shared" si="407"/>
        <v>0</v>
      </c>
    </row>
    <row r="720" spans="1:9" ht="25.5">
      <c r="A720" s="60" t="s">
        <v>43</v>
      </c>
      <c r="B720" s="62">
        <v>58</v>
      </c>
      <c r="C720" s="46">
        <f t="shared" ref="C720" si="408">SUM(C721,C728,C735)</f>
        <v>6634.2</v>
      </c>
      <c r="D720" s="46">
        <f t="shared" ref="D720:H720" si="409">SUM(D721,D728,D735)</f>
        <v>0</v>
      </c>
      <c r="E720" s="46">
        <f t="shared" si="409"/>
        <v>6634.2</v>
      </c>
      <c r="F720" s="46">
        <f t="shared" si="409"/>
        <v>0</v>
      </c>
      <c r="G720" s="46">
        <f t="shared" si="409"/>
        <v>0</v>
      </c>
      <c r="H720" s="47">
        <f t="shared" si="409"/>
        <v>0</v>
      </c>
      <c r="I720" s="13">
        <f t="shared" si="407"/>
        <v>6634.2</v>
      </c>
    </row>
    <row r="721" spans="1:9">
      <c r="A721" s="60" t="s">
        <v>44</v>
      </c>
      <c r="B721" s="63" t="s">
        <v>45</v>
      </c>
      <c r="C721" s="46">
        <f t="shared" ref="C721" si="410">SUM(C725,C726,C727)</f>
        <v>6634.2</v>
      </c>
      <c r="D721" s="46">
        <f t="shared" ref="D721:H721" si="411">SUM(D725,D726,D727)</f>
        <v>0</v>
      </c>
      <c r="E721" s="46">
        <f t="shared" si="411"/>
        <v>6634.2</v>
      </c>
      <c r="F721" s="46">
        <f t="shared" si="411"/>
        <v>0</v>
      </c>
      <c r="G721" s="46">
        <f t="shared" si="411"/>
        <v>0</v>
      </c>
      <c r="H721" s="47">
        <f t="shared" si="411"/>
        <v>0</v>
      </c>
      <c r="I721" s="13">
        <f t="shared" si="407"/>
        <v>6634.2</v>
      </c>
    </row>
    <row r="722" spans="1:9" s="3" customFormat="1" hidden="1">
      <c r="A722" s="64" t="s">
        <v>46</v>
      </c>
      <c r="B722" s="65"/>
      <c r="C722" s="46"/>
      <c r="D722" s="46"/>
      <c r="E722" s="46"/>
      <c r="F722" s="46"/>
      <c r="G722" s="46"/>
      <c r="H722" s="47"/>
      <c r="I722" s="71">
        <f t="shared" si="407"/>
        <v>0</v>
      </c>
    </row>
    <row r="723" spans="1:9">
      <c r="A723" s="64" t="s">
        <v>47</v>
      </c>
      <c r="B723" s="65"/>
      <c r="C723" s="46">
        <f t="shared" ref="C723" si="412">C725+C726+C727-C724</f>
        <v>15</v>
      </c>
      <c r="D723" s="46">
        <f t="shared" ref="D723:H723" si="413">D725+D726+D727-D724</f>
        <v>0</v>
      </c>
      <c r="E723" s="46">
        <f t="shared" si="413"/>
        <v>15</v>
      </c>
      <c r="F723" s="46">
        <f t="shared" si="413"/>
        <v>0</v>
      </c>
      <c r="G723" s="46">
        <f t="shared" si="413"/>
        <v>0</v>
      </c>
      <c r="H723" s="47">
        <f t="shared" si="413"/>
        <v>0</v>
      </c>
      <c r="I723" s="13">
        <f t="shared" si="407"/>
        <v>15</v>
      </c>
    </row>
    <row r="724" spans="1:9">
      <c r="A724" s="64" t="s">
        <v>48</v>
      </c>
      <c r="B724" s="65"/>
      <c r="C724" s="46">
        <f t="shared" ref="C724" si="414">SUM(C771,C820,C868,C917)</f>
        <v>6619.2</v>
      </c>
      <c r="D724" s="46">
        <f t="shared" ref="D724:H727" si="415">SUM(D771,D820,D868,D917)</f>
        <v>0</v>
      </c>
      <c r="E724" s="46">
        <f t="shared" si="415"/>
        <v>6619.2</v>
      </c>
      <c r="F724" s="46">
        <f t="shared" si="415"/>
        <v>0</v>
      </c>
      <c r="G724" s="46">
        <f t="shared" si="415"/>
        <v>0</v>
      </c>
      <c r="H724" s="47">
        <f t="shared" si="415"/>
        <v>0</v>
      </c>
      <c r="I724" s="13">
        <f t="shared" si="407"/>
        <v>6619.2</v>
      </c>
    </row>
    <row r="725" spans="1:9" hidden="1">
      <c r="A725" s="37" t="s">
        <v>49</v>
      </c>
      <c r="B725" s="138" t="s">
        <v>50</v>
      </c>
      <c r="C725" s="39">
        <f t="shared" ref="C725" si="416">SUM(C772,C821,C869,C918)</f>
        <v>0</v>
      </c>
      <c r="D725" s="39">
        <f t="shared" si="415"/>
        <v>0</v>
      </c>
      <c r="E725" s="39">
        <f>C725+D725</f>
        <v>0</v>
      </c>
      <c r="F725" s="39">
        <f t="shared" si="415"/>
        <v>0</v>
      </c>
      <c r="G725" s="39">
        <f t="shared" si="415"/>
        <v>0</v>
      </c>
      <c r="H725" s="40">
        <f t="shared" si="415"/>
        <v>0</v>
      </c>
      <c r="I725" s="13">
        <f t="shared" si="407"/>
        <v>0</v>
      </c>
    </row>
    <row r="726" spans="1:9" hidden="1">
      <c r="A726" s="37" t="s">
        <v>51</v>
      </c>
      <c r="B726" s="138" t="s">
        <v>52</v>
      </c>
      <c r="C726" s="39">
        <f t="shared" ref="C726" si="417">SUM(C773,C822,C870,C919)</f>
        <v>0</v>
      </c>
      <c r="D726" s="39">
        <f t="shared" si="415"/>
        <v>0</v>
      </c>
      <c r="E726" s="39">
        <f>C726+D726</f>
        <v>0</v>
      </c>
      <c r="F726" s="39">
        <f t="shared" si="415"/>
        <v>0</v>
      </c>
      <c r="G726" s="39">
        <f t="shared" si="415"/>
        <v>0</v>
      </c>
      <c r="H726" s="40">
        <f t="shared" si="415"/>
        <v>0</v>
      </c>
      <c r="I726" s="13">
        <f t="shared" si="407"/>
        <v>0</v>
      </c>
    </row>
    <row r="727" spans="1:9">
      <c r="A727" s="37" t="s">
        <v>53</v>
      </c>
      <c r="B727" s="139" t="s">
        <v>54</v>
      </c>
      <c r="C727" s="39">
        <f t="shared" ref="C727" si="418">SUM(C774,C823,C871,C920)</f>
        <v>6634.2</v>
      </c>
      <c r="D727" s="39">
        <f t="shared" si="415"/>
        <v>0</v>
      </c>
      <c r="E727" s="39">
        <f>C727+D727</f>
        <v>6634.2</v>
      </c>
      <c r="F727" s="39">
        <f t="shared" si="415"/>
        <v>0</v>
      </c>
      <c r="G727" s="39">
        <f t="shared" si="415"/>
        <v>0</v>
      </c>
      <c r="H727" s="40">
        <f t="shared" si="415"/>
        <v>0</v>
      </c>
      <c r="I727" s="13">
        <f t="shared" si="407"/>
        <v>6634.2</v>
      </c>
    </row>
    <row r="728" spans="1:9" s="3" customFormat="1" hidden="1">
      <c r="A728" s="60" t="s">
        <v>55</v>
      </c>
      <c r="B728" s="61" t="s">
        <v>56</v>
      </c>
      <c r="C728" s="46">
        <f t="shared" ref="C728:H728" si="419">SUM(C732,C733,C734)</f>
        <v>0</v>
      </c>
      <c r="D728" s="46">
        <f t="shared" si="419"/>
        <v>0</v>
      </c>
      <c r="E728" s="46">
        <f t="shared" si="419"/>
        <v>0</v>
      </c>
      <c r="F728" s="46">
        <f t="shared" si="419"/>
        <v>0</v>
      </c>
      <c r="G728" s="46">
        <f t="shared" si="419"/>
        <v>0</v>
      </c>
      <c r="H728" s="47">
        <f t="shared" si="419"/>
        <v>0</v>
      </c>
      <c r="I728" s="71">
        <f t="shared" si="407"/>
        <v>0</v>
      </c>
    </row>
    <row r="729" spans="1:9" s="3" customFormat="1" hidden="1">
      <c r="A729" s="66" t="s">
        <v>46</v>
      </c>
      <c r="B729" s="61"/>
      <c r="C729" s="46"/>
      <c r="D729" s="46"/>
      <c r="E729" s="46"/>
      <c r="F729" s="46"/>
      <c r="G729" s="46"/>
      <c r="H729" s="47"/>
      <c r="I729" s="71">
        <f t="shared" si="407"/>
        <v>0</v>
      </c>
    </row>
    <row r="730" spans="1:9" s="3" customFormat="1" hidden="1">
      <c r="A730" s="64" t="s">
        <v>47</v>
      </c>
      <c r="B730" s="65"/>
      <c r="C730" s="46">
        <f t="shared" ref="C730:H730" si="420">C732+C733+C734-C731</f>
        <v>0</v>
      </c>
      <c r="D730" s="46">
        <f t="shared" si="420"/>
        <v>0</v>
      </c>
      <c r="E730" s="46">
        <f t="shared" si="420"/>
        <v>0</v>
      </c>
      <c r="F730" s="46">
        <f t="shared" si="420"/>
        <v>0</v>
      </c>
      <c r="G730" s="46">
        <f t="shared" si="420"/>
        <v>0</v>
      </c>
      <c r="H730" s="47">
        <f t="shared" si="420"/>
        <v>0</v>
      </c>
      <c r="I730" s="71">
        <f t="shared" si="407"/>
        <v>0</v>
      </c>
    </row>
    <row r="731" spans="1:9" s="3" customFormat="1" hidden="1">
      <c r="A731" s="64" t="s">
        <v>48</v>
      </c>
      <c r="B731" s="65"/>
      <c r="C731" s="46">
        <f t="shared" ref="C731:H731" si="421">SUM(C778,C827,C875,C924)</f>
        <v>0</v>
      </c>
      <c r="D731" s="46">
        <f t="shared" si="421"/>
        <v>0</v>
      </c>
      <c r="E731" s="46">
        <f t="shared" si="421"/>
        <v>0</v>
      </c>
      <c r="F731" s="46">
        <f t="shared" si="421"/>
        <v>0</v>
      </c>
      <c r="G731" s="46">
        <f t="shared" si="421"/>
        <v>0</v>
      </c>
      <c r="H731" s="47">
        <f t="shared" si="421"/>
        <v>0</v>
      </c>
      <c r="I731" s="71">
        <f t="shared" si="407"/>
        <v>0</v>
      </c>
    </row>
    <row r="732" spans="1:9" s="3" customFormat="1" hidden="1">
      <c r="A732" s="37" t="s">
        <v>49</v>
      </c>
      <c r="B732" s="139" t="s">
        <v>57</v>
      </c>
      <c r="C732" s="42">
        <f t="shared" ref="C732:D734" si="422">SUM(C779,C828,C876,C925)</f>
        <v>0</v>
      </c>
      <c r="D732" s="42">
        <f t="shared" si="422"/>
        <v>0</v>
      </c>
      <c r="E732" s="42">
        <f>C732+D732</f>
        <v>0</v>
      </c>
      <c r="F732" s="42">
        <f t="shared" ref="F732:H734" si="423">SUM(F779,F828,F876,F925)</f>
        <v>0</v>
      </c>
      <c r="G732" s="42">
        <f t="shared" si="423"/>
        <v>0</v>
      </c>
      <c r="H732" s="43">
        <f t="shared" si="423"/>
        <v>0</v>
      </c>
      <c r="I732" s="71">
        <f t="shared" si="407"/>
        <v>0</v>
      </c>
    </row>
    <row r="733" spans="1:9" s="3" customFormat="1" hidden="1">
      <c r="A733" s="37" t="s">
        <v>51</v>
      </c>
      <c r="B733" s="139" t="s">
        <v>58</v>
      </c>
      <c r="C733" s="42">
        <f t="shared" si="422"/>
        <v>0</v>
      </c>
      <c r="D733" s="42">
        <f t="shared" si="422"/>
        <v>0</v>
      </c>
      <c r="E733" s="42">
        <f>C733+D733</f>
        <v>0</v>
      </c>
      <c r="F733" s="42">
        <f t="shared" si="423"/>
        <v>0</v>
      </c>
      <c r="G733" s="42">
        <f t="shared" si="423"/>
        <v>0</v>
      </c>
      <c r="H733" s="43">
        <f t="shared" si="423"/>
        <v>0</v>
      </c>
      <c r="I733" s="71">
        <f t="shared" si="407"/>
        <v>0</v>
      </c>
    </row>
    <row r="734" spans="1:9" s="3" customFormat="1" hidden="1">
      <c r="A734" s="37" t="s">
        <v>53</v>
      </c>
      <c r="B734" s="139" t="s">
        <v>59</v>
      </c>
      <c r="C734" s="42">
        <f t="shared" si="422"/>
        <v>0</v>
      </c>
      <c r="D734" s="42">
        <f t="shared" si="422"/>
        <v>0</v>
      </c>
      <c r="E734" s="42">
        <f>C734+D734</f>
        <v>0</v>
      </c>
      <c r="F734" s="42">
        <f t="shared" si="423"/>
        <v>0</v>
      </c>
      <c r="G734" s="42">
        <f t="shared" si="423"/>
        <v>0</v>
      </c>
      <c r="H734" s="43">
        <f t="shared" si="423"/>
        <v>0</v>
      </c>
      <c r="I734" s="71">
        <f t="shared" si="407"/>
        <v>0</v>
      </c>
    </row>
    <row r="735" spans="1:9" hidden="1">
      <c r="A735" s="60" t="s">
        <v>60</v>
      </c>
      <c r="B735" s="67" t="s">
        <v>61</v>
      </c>
      <c r="C735" s="46">
        <f t="shared" ref="C735" si="424">SUM(C739,C740,C741)</f>
        <v>0</v>
      </c>
      <c r="D735" s="46">
        <f t="shared" ref="D735:H735" si="425">SUM(D739,D740,D741)</f>
        <v>0</v>
      </c>
      <c r="E735" s="46">
        <f t="shared" si="425"/>
        <v>0</v>
      </c>
      <c r="F735" s="46">
        <f t="shared" si="425"/>
        <v>0</v>
      </c>
      <c r="G735" s="46">
        <f t="shared" si="425"/>
        <v>0</v>
      </c>
      <c r="H735" s="47">
        <f t="shared" si="425"/>
        <v>0</v>
      </c>
      <c r="I735" s="13">
        <f t="shared" si="407"/>
        <v>0</v>
      </c>
    </row>
    <row r="736" spans="1:9" s="3" customFormat="1" hidden="1">
      <c r="A736" s="66" t="s">
        <v>46</v>
      </c>
      <c r="B736" s="67"/>
      <c r="C736" s="46"/>
      <c r="D736" s="46"/>
      <c r="E736" s="46"/>
      <c r="F736" s="46"/>
      <c r="G736" s="46"/>
      <c r="H736" s="47"/>
      <c r="I736" s="71">
        <f t="shared" si="407"/>
        <v>0</v>
      </c>
    </row>
    <row r="737" spans="1:11" hidden="1">
      <c r="A737" s="64" t="s">
        <v>47</v>
      </c>
      <c r="B737" s="65"/>
      <c r="C737" s="46">
        <f t="shared" ref="C737" si="426">C739+C740+C741-C738</f>
        <v>0</v>
      </c>
      <c r="D737" s="46">
        <f t="shared" ref="D737:H737" si="427">D739+D740+D741-D738</f>
        <v>0</v>
      </c>
      <c r="E737" s="46">
        <f t="shared" si="427"/>
        <v>0</v>
      </c>
      <c r="F737" s="46">
        <f t="shared" si="427"/>
        <v>0</v>
      </c>
      <c r="G737" s="46">
        <f t="shared" si="427"/>
        <v>0</v>
      </c>
      <c r="H737" s="47">
        <f t="shared" si="427"/>
        <v>0</v>
      </c>
      <c r="I737" s="13">
        <f t="shared" si="407"/>
        <v>0</v>
      </c>
    </row>
    <row r="738" spans="1:11" s="3" customFormat="1" hidden="1">
      <c r="A738" s="64" t="s">
        <v>48</v>
      </c>
      <c r="B738" s="65"/>
      <c r="C738" s="46">
        <f t="shared" ref="C738:H738" si="428">SUM(C785,C834,C882,C931)</f>
        <v>0</v>
      </c>
      <c r="D738" s="46">
        <f t="shared" si="428"/>
        <v>0</v>
      </c>
      <c r="E738" s="46">
        <f t="shared" si="428"/>
        <v>0</v>
      </c>
      <c r="F738" s="46">
        <f t="shared" si="428"/>
        <v>0</v>
      </c>
      <c r="G738" s="46">
        <f t="shared" si="428"/>
        <v>0</v>
      </c>
      <c r="H738" s="47">
        <f t="shared" si="428"/>
        <v>0</v>
      </c>
      <c r="I738" s="71">
        <f t="shared" si="407"/>
        <v>0</v>
      </c>
    </row>
    <row r="739" spans="1:11" hidden="1">
      <c r="A739" s="37" t="s">
        <v>49</v>
      </c>
      <c r="B739" s="139" t="s">
        <v>62</v>
      </c>
      <c r="C739" s="39">
        <f t="shared" ref="C739:D741" si="429">SUM(C786,C835,C883,C932)</f>
        <v>0</v>
      </c>
      <c r="D739" s="39">
        <f t="shared" si="429"/>
        <v>0</v>
      </c>
      <c r="E739" s="39">
        <f>C739+D739</f>
        <v>0</v>
      </c>
      <c r="F739" s="39">
        <f t="shared" ref="F739:H741" si="430">SUM(F786,F835,F883,F932)</f>
        <v>0</v>
      </c>
      <c r="G739" s="39">
        <f t="shared" si="430"/>
        <v>0</v>
      </c>
      <c r="H739" s="40">
        <f t="shared" si="430"/>
        <v>0</v>
      </c>
      <c r="I739" s="13">
        <f t="shared" si="407"/>
        <v>0</v>
      </c>
    </row>
    <row r="740" spans="1:11" hidden="1">
      <c r="A740" s="37" t="s">
        <v>51</v>
      </c>
      <c r="B740" s="139" t="s">
        <v>63</v>
      </c>
      <c r="C740" s="39">
        <f t="shared" si="429"/>
        <v>0</v>
      </c>
      <c r="D740" s="39">
        <f t="shared" si="429"/>
        <v>0</v>
      </c>
      <c r="E740" s="39">
        <f>C740+D740</f>
        <v>0</v>
      </c>
      <c r="F740" s="39">
        <f t="shared" si="430"/>
        <v>0</v>
      </c>
      <c r="G740" s="39">
        <f t="shared" si="430"/>
        <v>0</v>
      </c>
      <c r="H740" s="40">
        <f t="shared" si="430"/>
        <v>0</v>
      </c>
      <c r="I740" s="13">
        <f t="shared" si="407"/>
        <v>0</v>
      </c>
    </row>
    <row r="741" spans="1:11" s="3" customFormat="1" hidden="1">
      <c r="A741" s="37" t="s">
        <v>53</v>
      </c>
      <c r="B741" s="139" t="s">
        <v>64</v>
      </c>
      <c r="C741" s="42">
        <f t="shared" si="429"/>
        <v>0</v>
      </c>
      <c r="D741" s="42">
        <f t="shared" si="429"/>
        <v>0</v>
      </c>
      <c r="E741" s="42">
        <f>C741+D741</f>
        <v>0</v>
      </c>
      <c r="F741" s="42">
        <f t="shared" si="430"/>
        <v>0</v>
      </c>
      <c r="G741" s="42">
        <f t="shared" si="430"/>
        <v>0</v>
      </c>
      <c r="H741" s="43">
        <f t="shared" si="430"/>
        <v>0</v>
      </c>
      <c r="I741" s="71">
        <f t="shared" si="407"/>
        <v>0</v>
      </c>
    </row>
    <row r="742" spans="1:11" s="3" customFormat="1" hidden="1">
      <c r="A742" s="68"/>
      <c r="B742" s="55"/>
      <c r="C742" s="42"/>
      <c r="D742" s="42"/>
      <c r="E742" s="42"/>
      <c r="F742" s="42"/>
      <c r="G742" s="42"/>
      <c r="H742" s="43"/>
      <c r="I742" s="71">
        <f t="shared" si="407"/>
        <v>0</v>
      </c>
    </row>
    <row r="743" spans="1:11" s="3" customFormat="1">
      <c r="A743" s="48" t="s">
        <v>65</v>
      </c>
      <c r="B743" s="67" t="s">
        <v>66</v>
      </c>
      <c r="C743" s="46">
        <f>SUM(C790,C839,C887,C936)</f>
        <v>571.4</v>
      </c>
      <c r="D743" s="46">
        <f>SUM(D790,D839,D887,D936)</f>
        <v>0</v>
      </c>
      <c r="E743" s="46">
        <f>C743+D743</f>
        <v>571.4</v>
      </c>
      <c r="F743" s="46">
        <f>SUM(F790,F839,F887,F936)</f>
        <v>571.4</v>
      </c>
      <c r="G743" s="46">
        <f>SUM(G790,G839,G887,G936)</f>
        <v>571.4</v>
      </c>
      <c r="H743" s="47">
        <f>SUM(H790,H839,H887,H936)</f>
        <v>571.4</v>
      </c>
      <c r="I743" s="71">
        <f t="shared" si="407"/>
        <v>2285.6</v>
      </c>
    </row>
    <row r="744" spans="1:11" s="3" customFormat="1" hidden="1">
      <c r="A744" s="68"/>
      <c r="B744" s="55"/>
      <c r="C744" s="42"/>
      <c r="D744" s="42"/>
      <c r="E744" s="42"/>
      <c r="F744" s="42"/>
      <c r="G744" s="42"/>
      <c r="H744" s="43"/>
      <c r="I744" s="71">
        <f t="shared" si="407"/>
        <v>0</v>
      </c>
    </row>
    <row r="745" spans="1:11" s="2" customFormat="1" ht="38.25">
      <c r="A745" s="103" t="s">
        <v>96</v>
      </c>
      <c r="B745" s="104"/>
      <c r="C745" s="105">
        <f t="shared" ref="C745:H745" si="431">C746</f>
        <v>7205.6</v>
      </c>
      <c r="D745" s="105">
        <f t="shared" si="431"/>
        <v>0</v>
      </c>
      <c r="E745" s="105">
        <f t="shared" si="431"/>
        <v>7205.6</v>
      </c>
      <c r="F745" s="105">
        <f t="shared" si="431"/>
        <v>571.4</v>
      </c>
      <c r="G745" s="105">
        <f t="shared" si="431"/>
        <v>571.4</v>
      </c>
      <c r="H745" s="106">
        <f t="shared" si="431"/>
        <v>571.4</v>
      </c>
      <c r="I745" s="70">
        <f t="shared" si="407"/>
        <v>8919.7999999999993</v>
      </c>
    </row>
    <row r="746" spans="1:11" s="6" customFormat="1">
      <c r="A746" s="107" t="s">
        <v>73</v>
      </c>
      <c r="B746" s="108"/>
      <c r="C746" s="109">
        <f t="shared" ref="C746" si="432">SUM(C747,C748,C749,C750)</f>
        <v>7205.6</v>
      </c>
      <c r="D746" s="109">
        <f t="shared" ref="D746:H746" si="433">SUM(D747,D748,D749,D750)</f>
        <v>0</v>
      </c>
      <c r="E746" s="109">
        <f t="shared" si="433"/>
        <v>7205.6</v>
      </c>
      <c r="F746" s="109">
        <f t="shared" si="433"/>
        <v>571.4</v>
      </c>
      <c r="G746" s="109">
        <f t="shared" si="433"/>
        <v>571.4</v>
      </c>
      <c r="H746" s="110">
        <f t="shared" si="433"/>
        <v>571.4</v>
      </c>
      <c r="I746" s="111">
        <f t="shared" si="407"/>
        <v>8919.7999999999993</v>
      </c>
    </row>
    <row r="747" spans="1:11">
      <c r="A747" s="37" t="s">
        <v>12</v>
      </c>
      <c r="B747" s="38"/>
      <c r="C747" s="39">
        <v>7205.6</v>
      </c>
      <c r="D747" s="39"/>
      <c r="E747" s="39">
        <f>SUM(C747,D747)</f>
        <v>7205.6</v>
      </c>
      <c r="F747" s="39">
        <v>571.4</v>
      </c>
      <c r="G747" s="39">
        <v>571.4</v>
      </c>
      <c r="H747" s="40">
        <v>571.4</v>
      </c>
      <c r="I747" s="13">
        <f t="shared" si="407"/>
        <v>8919.7999999999993</v>
      </c>
      <c r="J747" s="8" t="s">
        <v>97</v>
      </c>
    </row>
    <row r="748" spans="1:11" s="3" customFormat="1" hidden="1">
      <c r="A748" s="37" t="s">
        <v>13</v>
      </c>
      <c r="B748" s="41"/>
      <c r="C748" s="42"/>
      <c r="D748" s="42"/>
      <c r="E748" s="42">
        <f>SUM(C748,D748)</f>
        <v>0</v>
      </c>
      <c r="F748" s="42"/>
      <c r="G748" s="42"/>
      <c r="H748" s="43"/>
      <c r="I748" s="71">
        <f t="shared" si="407"/>
        <v>0</v>
      </c>
      <c r="J748" s="3">
        <f>J749+J752</f>
        <v>0.98</v>
      </c>
      <c r="K748" s="3">
        <v>1</v>
      </c>
    </row>
    <row r="749" spans="1:11" s="3" customFormat="1" ht="38.25" hidden="1">
      <c r="A749" s="37" t="s">
        <v>14</v>
      </c>
      <c r="B749" s="38">
        <v>420269</v>
      </c>
      <c r="C749" s="42"/>
      <c r="D749" s="42"/>
      <c r="E749" s="42">
        <f>SUM(C749,D749)</f>
        <v>0</v>
      </c>
      <c r="F749" s="42"/>
      <c r="G749" s="42"/>
      <c r="H749" s="43"/>
      <c r="I749" s="71">
        <f t="shared" si="407"/>
        <v>0</v>
      </c>
      <c r="J749" s="3">
        <v>0.13</v>
      </c>
      <c r="K749" s="3">
        <f>K748*J749/J748</f>
        <v>0.13265306122449</v>
      </c>
    </row>
    <row r="750" spans="1:11" ht="25.5" hidden="1">
      <c r="A750" s="44" t="s">
        <v>15</v>
      </c>
      <c r="B750" s="45" t="s">
        <v>16</v>
      </c>
      <c r="C750" s="46">
        <f t="shared" ref="C750" si="434">SUM(C751,C755,C759)</f>
        <v>0</v>
      </c>
      <c r="D750" s="46">
        <f t="shared" ref="D750:H750" si="435">SUM(D751,D755,D759)</f>
        <v>0</v>
      </c>
      <c r="E750" s="46">
        <f t="shared" si="435"/>
        <v>0</v>
      </c>
      <c r="F750" s="46">
        <f t="shared" si="435"/>
        <v>0</v>
      </c>
      <c r="G750" s="46">
        <f t="shared" si="435"/>
        <v>0</v>
      </c>
      <c r="H750" s="47">
        <f t="shared" si="435"/>
        <v>0</v>
      </c>
      <c r="I750" s="13">
        <f t="shared" si="407"/>
        <v>0</v>
      </c>
    </row>
    <row r="751" spans="1:11" hidden="1">
      <c r="A751" s="48" t="s">
        <v>17</v>
      </c>
      <c r="B751" s="49" t="s">
        <v>18</v>
      </c>
      <c r="C751" s="46">
        <f t="shared" ref="C751" si="436">SUM(C752:C754)</f>
        <v>0</v>
      </c>
      <c r="D751" s="46">
        <f t="shared" ref="D751:H751" si="437">SUM(D752:D754)</f>
        <v>0</v>
      </c>
      <c r="E751" s="46">
        <f t="shared" si="437"/>
        <v>0</v>
      </c>
      <c r="F751" s="46">
        <f t="shared" si="437"/>
        <v>0</v>
      </c>
      <c r="G751" s="46">
        <f t="shared" si="437"/>
        <v>0</v>
      </c>
      <c r="H751" s="47">
        <f t="shared" si="437"/>
        <v>0</v>
      </c>
      <c r="I751" s="13">
        <f t="shared" si="407"/>
        <v>0</v>
      </c>
    </row>
    <row r="752" spans="1:11" s="3" customFormat="1" hidden="1">
      <c r="A752" s="50" t="s">
        <v>19</v>
      </c>
      <c r="B752" s="51" t="s">
        <v>20</v>
      </c>
      <c r="C752" s="42"/>
      <c r="D752" s="42"/>
      <c r="E752" s="42">
        <f>SUM(C752,D752)</f>
        <v>0</v>
      </c>
      <c r="F752" s="42"/>
      <c r="G752" s="42"/>
      <c r="H752" s="43"/>
      <c r="I752" s="71">
        <f t="shared" si="407"/>
        <v>0</v>
      </c>
      <c r="J752" s="3">
        <v>0.85</v>
      </c>
      <c r="K752" s="3">
        <f>K748*J752/J748</f>
        <v>0.86734693877550995</v>
      </c>
    </row>
    <row r="753" spans="1:9" s="3" customFormat="1" hidden="1">
      <c r="A753" s="50" t="s">
        <v>21</v>
      </c>
      <c r="B753" s="52" t="s">
        <v>22</v>
      </c>
      <c r="C753" s="42"/>
      <c r="D753" s="42"/>
      <c r="E753" s="42">
        <f>SUM(C753,D753)</f>
        <v>0</v>
      </c>
      <c r="F753" s="42"/>
      <c r="G753" s="42"/>
      <c r="H753" s="43"/>
      <c r="I753" s="71">
        <f t="shared" si="407"/>
        <v>0</v>
      </c>
    </row>
    <row r="754" spans="1:9" hidden="1">
      <c r="A754" s="50" t="s">
        <v>23</v>
      </c>
      <c r="B754" s="52" t="s">
        <v>24</v>
      </c>
      <c r="C754" s="39"/>
      <c r="D754" s="39"/>
      <c r="E754" s="39">
        <f>SUM(C754,D754)</f>
        <v>0</v>
      </c>
      <c r="F754" s="39"/>
      <c r="G754" s="39"/>
      <c r="H754" s="40"/>
      <c r="I754" s="13">
        <f t="shared" si="407"/>
        <v>0</v>
      </c>
    </row>
    <row r="755" spans="1:9" s="3" customFormat="1" hidden="1">
      <c r="A755" s="48" t="s">
        <v>25</v>
      </c>
      <c r="B755" s="53" t="s">
        <v>26</v>
      </c>
      <c r="C755" s="46">
        <f t="shared" ref="C755:H755" si="438">SUM(C756:C758)</f>
        <v>0</v>
      </c>
      <c r="D755" s="46">
        <f t="shared" si="438"/>
        <v>0</v>
      </c>
      <c r="E755" s="46">
        <f t="shared" si="438"/>
        <v>0</v>
      </c>
      <c r="F755" s="46">
        <f t="shared" si="438"/>
        <v>0</v>
      </c>
      <c r="G755" s="46">
        <f t="shared" si="438"/>
        <v>0</v>
      </c>
      <c r="H755" s="47">
        <f t="shared" si="438"/>
        <v>0</v>
      </c>
      <c r="I755" s="71">
        <f t="shared" si="407"/>
        <v>0</v>
      </c>
    </row>
    <row r="756" spans="1:9" s="3" customFormat="1" hidden="1">
      <c r="A756" s="50" t="s">
        <v>19</v>
      </c>
      <c r="B756" s="52" t="s">
        <v>27</v>
      </c>
      <c r="C756" s="42"/>
      <c r="D756" s="42"/>
      <c r="E756" s="42">
        <f>SUM(C756,D756)</f>
        <v>0</v>
      </c>
      <c r="F756" s="42"/>
      <c r="G756" s="42"/>
      <c r="H756" s="43"/>
      <c r="I756" s="71">
        <f t="shared" si="407"/>
        <v>0</v>
      </c>
    </row>
    <row r="757" spans="1:9" s="3" customFormat="1" hidden="1">
      <c r="A757" s="50" t="s">
        <v>21</v>
      </c>
      <c r="B757" s="52" t="s">
        <v>28</v>
      </c>
      <c r="C757" s="42"/>
      <c r="D757" s="42"/>
      <c r="E757" s="42">
        <f>SUM(C757,D757)</f>
        <v>0</v>
      </c>
      <c r="F757" s="42"/>
      <c r="G757" s="42"/>
      <c r="H757" s="43"/>
      <c r="I757" s="71">
        <f t="shared" si="407"/>
        <v>0</v>
      </c>
    </row>
    <row r="758" spans="1:9" s="3" customFormat="1" hidden="1">
      <c r="A758" s="50" t="s">
        <v>23</v>
      </c>
      <c r="B758" s="52" t="s">
        <v>29</v>
      </c>
      <c r="C758" s="42"/>
      <c r="D758" s="42"/>
      <c r="E758" s="42">
        <f>SUM(C758,D758)</f>
        <v>0</v>
      </c>
      <c r="F758" s="42"/>
      <c r="G758" s="42"/>
      <c r="H758" s="43"/>
      <c r="I758" s="71">
        <f t="shared" si="407"/>
        <v>0</v>
      </c>
    </row>
    <row r="759" spans="1:9" s="3" customFormat="1" hidden="1">
      <c r="A759" s="48" t="s">
        <v>30</v>
      </c>
      <c r="B759" s="53" t="s">
        <v>31</v>
      </c>
      <c r="C759" s="46">
        <f t="shared" ref="C759:H759" si="439">SUM(C760:C762)</f>
        <v>0</v>
      </c>
      <c r="D759" s="46">
        <f t="shared" si="439"/>
        <v>0</v>
      </c>
      <c r="E759" s="46">
        <f t="shared" si="439"/>
        <v>0</v>
      </c>
      <c r="F759" s="46">
        <f t="shared" si="439"/>
        <v>0</v>
      </c>
      <c r="G759" s="46">
        <f t="shared" si="439"/>
        <v>0</v>
      </c>
      <c r="H759" s="47">
        <f t="shared" si="439"/>
        <v>0</v>
      </c>
      <c r="I759" s="71">
        <f t="shared" si="407"/>
        <v>0</v>
      </c>
    </row>
    <row r="760" spans="1:9" s="3" customFormat="1" hidden="1">
      <c r="A760" s="50" t="s">
        <v>19</v>
      </c>
      <c r="B760" s="52" t="s">
        <v>32</v>
      </c>
      <c r="C760" s="42"/>
      <c r="D760" s="42"/>
      <c r="E760" s="42">
        <f>SUM(C760,D760)</f>
        <v>0</v>
      </c>
      <c r="F760" s="42"/>
      <c r="G760" s="42"/>
      <c r="H760" s="43"/>
      <c r="I760" s="71">
        <f t="shared" si="407"/>
        <v>0</v>
      </c>
    </row>
    <row r="761" spans="1:9" s="3" customFormat="1" hidden="1">
      <c r="A761" s="50" t="s">
        <v>21</v>
      </c>
      <c r="B761" s="52" t="s">
        <v>33</v>
      </c>
      <c r="C761" s="42"/>
      <c r="D761" s="42"/>
      <c r="E761" s="42">
        <f>SUM(C761,D761)</f>
        <v>0</v>
      </c>
      <c r="F761" s="42"/>
      <c r="G761" s="42"/>
      <c r="H761" s="43"/>
      <c r="I761" s="71">
        <f t="shared" si="407"/>
        <v>0</v>
      </c>
    </row>
    <row r="762" spans="1:9" s="3" customFormat="1" hidden="1">
      <c r="A762" s="50" t="s">
        <v>23</v>
      </c>
      <c r="B762" s="52" t="s">
        <v>34</v>
      </c>
      <c r="C762" s="42"/>
      <c r="D762" s="42"/>
      <c r="E762" s="42">
        <f>SUM(C762,D762)</f>
        <v>0</v>
      </c>
      <c r="F762" s="42"/>
      <c r="G762" s="42"/>
      <c r="H762" s="43"/>
      <c r="I762" s="71">
        <f t="shared" si="407"/>
        <v>0</v>
      </c>
    </row>
    <row r="763" spans="1:9" s="6" customFormat="1">
      <c r="A763" s="107" t="s">
        <v>70</v>
      </c>
      <c r="B763" s="108"/>
      <c r="C763" s="109">
        <f t="shared" ref="C763" si="440">SUM(C764,C767,C790)</f>
        <v>7205.6</v>
      </c>
      <c r="D763" s="109">
        <f t="shared" ref="D763:H763" si="441">SUM(D764,D767,D790)</f>
        <v>0</v>
      </c>
      <c r="E763" s="109">
        <f t="shared" si="441"/>
        <v>7205.6</v>
      </c>
      <c r="F763" s="109">
        <f t="shared" si="441"/>
        <v>571.4</v>
      </c>
      <c r="G763" s="109">
        <f t="shared" si="441"/>
        <v>571.4</v>
      </c>
      <c r="H763" s="110">
        <f t="shared" si="441"/>
        <v>571.4</v>
      </c>
      <c r="I763" s="111">
        <f t="shared" si="407"/>
        <v>8919.7999999999993</v>
      </c>
    </row>
    <row r="764" spans="1:9" s="3" customFormat="1" hidden="1">
      <c r="A764" s="60" t="s">
        <v>36</v>
      </c>
      <c r="B764" s="61">
        <v>20</v>
      </c>
      <c r="C764" s="46">
        <f t="shared" ref="C764:H764" si="442">SUM(C765)</f>
        <v>0</v>
      </c>
      <c r="D764" s="46">
        <f t="shared" si="442"/>
        <v>0</v>
      </c>
      <c r="E764" s="46">
        <f t="shared" si="442"/>
        <v>0</v>
      </c>
      <c r="F764" s="46">
        <f t="shared" si="442"/>
        <v>0</v>
      </c>
      <c r="G764" s="46">
        <f t="shared" si="442"/>
        <v>0</v>
      </c>
      <c r="H764" s="47">
        <f t="shared" si="442"/>
        <v>0</v>
      </c>
      <c r="I764" s="71">
        <f t="shared" si="407"/>
        <v>0</v>
      </c>
    </row>
    <row r="765" spans="1:9" s="3" customFormat="1" hidden="1">
      <c r="A765" s="50" t="s">
        <v>71</v>
      </c>
      <c r="B765" s="137" t="s">
        <v>38</v>
      </c>
      <c r="C765" s="42"/>
      <c r="D765" s="42"/>
      <c r="E765" s="42">
        <f>C765+D765</f>
        <v>0</v>
      </c>
      <c r="F765" s="42"/>
      <c r="G765" s="42"/>
      <c r="H765" s="43"/>
      <c r="I765" s="71">
        <f t="shared" si="407"/>
        <v>0</v>
      </c>
    </row>
    <row r="766" spans="1:9" s="3" customFormat="1" hidden="1">
      <c r="A766" s="50"/>
      <c r="B766" s="51"/>
      <c r="C766" s="42"/>
      <c r="D766" s="42"/>
      <c r="E766" s="42"/>
      <c r="F766" s="42"/>
      <c r="G766" s="42"/>
      <c r="H766" s="43"/>
      <c r="I766" s="71">
        <f t="shared" si="407"/>
        <v>0</v>
      </c>
    </row>
    <row r="767" spans="1:9" ht="25.5">
      <c r="A767" s="60" t="s">
        <v>43</v>
      </c>
      <c r="B767" s="62">
        <v>58</v>
      </c>
      <c r="C767" s="46">
        <f t="shared" ref="C767" si="443">SUM(C768,C775,C782)</f>
        <v>6634.2</v>
      </c>
      <c r="D767" s="46">
        <f t="shared" ref="D767:H767" si="444">SUM(D768,D775,D782)</f>
        <v>0</v>
      </c>
      <c r="E767" s="46">
        <f t="shared" si="444"/>
        <v>6634.2</v>
      </c>
      <c r="F767" s="46">
        <f t="shared" si="444"/>
        <v>0</v>
      </c>
      <c r="G767" s="46">
        <f t="shared" si="444"/>
        <v>0</v>
      </c>
      <c r="H767" s="47">
        <f t="shared" si="444"/>
        <v>0</v>
      </c>
      <c r="I767" s="13">
        <f t="shared" si="407"/>
        <v>6634.2</v>
      </c>
    </row>
    <row r="768" spans="1:9">
      <c r="A768" s="60" t="s">
        <v>44</v>
      </c>
      <c r="B768" s="63" t="s">
        <v>45</v>
      </c>
      <c r="C768" s="46">
        <f t="shared" ref="C768" si="445">SUM(C772,C773,C774)</f>
        <v>6634.2</v>
      </c>
      <c r="D768" s="46">
        <f t="shared" ref="D768:H768" si="446">SUM(D772,D773,D774)</f>
        <v>0</v>
      </c>
      <c r="E768" s="46">
        <f t="shared" si="446"/>
        <v>6634.2</v>
      </c>
      <c r="F768" s="46">
        <f t="shared" si="446"/>
        <v>0</v>
      </c>
      <c r="G768" s="46">
        <f t="shared" si="446"/>
        <v>0</v>
      </c>
      <c r="H768" s="47">
        <f t="shared" si="446"/>
        <v>0</v>
      </c>
      <c r="I768" s="13">
        <f t="shared" si="407"/>
        <v>6634.2</v>
      </c>
    </row>
    <row r="769" spans="1:11" s="3" customFormat="1" hidden="1">
      <c r="A769" s="64" t="s">
        <v>46</v>
      </c>
      <c r="B769" s="65"/>
      <c r="C769" s="46"/>
      <c r="D769" s="46"/>
      <c r="E769" s="46"/>
      <c r="F769" s="46"/>
      <c r="G769" s="46"/>
      <c r="H769" s="47"/>
      <c r="I769" s="71">
        <f t="shared" si="407"/>
        <v>0</v>
      </c>
    </row>
    <row r="770" spans="1:11">
      <c r="A770" s="64" t="s">
        <v>47</v>
      </c>
      <c r="B770" s="65"/>
      <c r="C770" s="46">
        <f t="shared" ref="C770" si="447">C772+C773+C774-C771</f>
        <v>15</v>
      </c>
      <c r="D770" s="46">
        <f t="shared" ref="D770:H770" si="448">D772+D773+D774-D771</f>
        <v>0</v>
      </c>
      <c r="E770" s="46">
        <f t="shared" si="448"/>
        <v>15</v>
      </c>
      <c r="F770" s="46">
        <f t="shared" si="448"/>
        <v>0</v>
      </c>
      <c r="G770" s="46">
        <f t="shared" si="448"/>
        <v>0</v>
      </c>
      <c r="H770" s="47">
        <f t="shared" si="448"/>
        <v>0</v>
      </c>
      <c r="I770" s="13">
        <f t="shared" si="407"/>
        <v>15</v>
      </c>
    </row>
    <row r="771" spans="1:11">
      <c r="A771" s="64" t="s">
        <v>48</v>
      </c>
      <c r="B771" s="65"/>
      <c r="C771" s="46">
        <f>6634.2-15</f>
        <v>6619.2</v>
      </c>
      <c r="D771" s="46"/>
      <c r="E771" s="46">
        <f>C771+D771</f>
        <v>6619.2</v>
      </c>
      <c r="F771" s="46"/>
      <c r="G771" s="46"/>
      <c r="H771" s="47"/>
      <c r="I771" s="13">
        <f t="shared" si="407"/>
        <v>6619.2</v>
      </c>
    </row>
    <row r="772" spans="1:11" hidden="1">
      <c r="A772" s="37" t="s">
        <v>49</v>
      </c>
      <c r="B772" s="138" t="s">
        <v>50</v>
      </c>
      <c r="C772" s="39"/>
      <c r="D772" s="39"/>
      <c r="E772" s="39">
        <f>C772+D772</f>
        <v>0</v>
      </c>
      <c r="F772" s="39"/>
      <c r="G772" s="39"/>
      <c r="H772" s="40"/>
      <c r="I772" s="13">
        <f t="shared" si="407"/>
        <v>0</v>
      </c>
      <c r="J772" s="8">
        <v>0.02</v>
      </c>
      <c r="K772" s="8">
        <v>0.13</v>
      </c>
    </row>
    <row r="773" spans="1:11" hidden="1">
      <c r="A773" s="37" t="s">
        <v>51</v>
      </c>
      <c r="B773" s="138" t="s">
        <v>52</v>
      </c>
      <c r="C773" s="39"/>
      <c r="D773" s="39"/>
      <c r="E773" s="39">
        <f>C773+D773</f>
        <v>0</v>
      </c>
      <c r="F773" s="39"/>
      <c r="G773" s="39"/>
      <c r="H773" s="40"/>
      <c r="I773" s="13">
        <f t="shared" si="407"/>
        <v>0</v>
      </c>
      <c r="J773" s="8">
        <v>0.85</v>
      </c>
    </row>
    <row r="774" spans="1:11">
      <c r="A774" s="37" t="s">
        <v>53</v>
      </c>
      <c r="B774" s="139" t="s">
        <v>54</v>
      </c>
      <c r="C774" s="39">
        <v>6634.2</v>
      </c>
      <c r="D774" s="39"/>
      <c r="E774" s="39">
        <f>C774+D774</f>
        <v>6634.2</v>
      </c>
      <c r="F774" s="39"/>
      <c r="G774" s="39"/>
      <c r="H774" s="40"/>
      <c r="I774" s="13">
        <f t="shared" si="407"/>
        <v>6634.2</v>
      </c>
    </row>
    <row r="775" spans="1:11" s="3" customFormat="1" hidden="1">
      <c r="A775" s="60" t="s">
        <v>55</v>
      </c>
      <c r="B775" s="61" t="s">
        <v>56</v>
      </c>
      <c r="C775" s="46">
        <f t="shared" ref="C775:H775" si="449">SUM(C779,C780,C781)</f>
        <v>0</v>
      </c>
      <c r="D775" s="46">
        <f t="shared" si="449"/>
        <v>0</v>
      </c>
      <c r="E775" s="46">
        <f t="shared" si="449"/>
        <v>0</v>
      </c>
      <c r="F775" s="46">
        <f t="shared" si="449"/>
        <v>0</v>
      </c>
      <c r="G775" s="46">
        <f t="shared" si="449"/>
        <v>0</v>
      </c>
      <c r="H775" s="47">
        <f t="shared" si="449"/>
        <v>0</v>
      </c>
      <c r="I775" s="71">
        <f t="shared" si="407"/>
        <v>0</v>
      </c>
    </row>
    <row r="776" spans="1:11" s="3" customFormat="1" hidden="1">
      <c r="A776" s="66" t="s">
        <v>46</v>
      </c>
      <c r="B776" s="61"/>
      <c r="C776" s="46"/>
      <c r="D776" s="46"/>
      <c r="E776" s="46"/>
      <c r="F776" s="46"/>
      <c r="G776" s="46"/>
      <c r="H776" s="47"/>
      <c r="I776" s="71">
        <f t="shared" si="407"/>
        <v>0</v>
      </c>
    </row>
    <row r="777" spans="1:11" s="3" customFormat="1" hidden="1">
      <c r="A777" s="64" t="s">
        <v>47</v>
      </c>
      <c r="B777" s="65"/>
      <c r="C777" s="46">
        <f t="shared" ref="C777:H777" si="450">C779+C780+C781-C778</f>
        <v>0</v>
      </c>
      <c r="D777" s="46">
        <f t="shared" si="450"/>
        <v>0</v>
      </c>
      <c r="E777" s="46">
        <f t="shared" si="450"/>
        <v>0</v>
      </c>
      <c r="F777" s="46">
        <f t="shared" si="450"/>
        <v>0</v>
      </c>
      <c r="G777" s="46">
        <f t="shared" si="450"/>
        <v>0</v>
      </c>
      <c r="H777" s="47">
        <f t="shared" si="450"/>
        <v>0</v>
      </c>
      <c r="I777" s="71">
        <f t="shared" si="407"/>
        <v>0</v>
      </c>
    </row>
    <row r="778" spans="1:11" s="3" customFormat="1" hidden="1">
      <c r="A778" s="64" t="s">
        <v>48</v>
      </c>
      <c r="B778" s="65"/>
      <c r="C778" s="46"/>
      <c r="D778" s="46"/>
      <c r="E778" s="46">
        <f>C778+D778</f>
        <v>0</v>
      </c>
      <c r="F778" s="46"/>
      <c r="G778" s="46"/>
      <c r="H778" s="47"/>
      <c r="I778" s="71">
        <f t="shared" si="407"/>
        <v>0</v>
      </c>
    </row>
    <row r="779" spans="1:11" s="3" customFormat="1" hidden="1">
      <c r="A779" s="37" t="s">
        <v>49</v>
      </c>
      <c r="B779" s="139" t="s">
        <v>57</v>
      </c>
      <c r="C779" s="42"/>
      <c r="D779" s="42"/>
      <c r="E779" s="42">
        <f>C779+D779</f>
        <v>0</v>
      </c>
      <c r="F779" s="42"/>
      <c r="G779" s="42"/>
      <c r="H779" s="43"/>
      <c r="I779" s="71">
        <f t="shared" si="407"/>
        <v>0</v>
      </c>
    </row>
    <row r="780" spans="1:11" s="3" customFormat="1" hidden="1">
      <c r="A780" s="37" t="s">
        <v>51</v>
      </c>
      <c r="B780" s="139" t="s">
        <v>58</v>
      </c>
      <c r="C780" s="42"/>
      <c r="D780" s="42"/>
      <c r="E780" s="42">
        <f>C780+D780</f>
        <v>0</v>
      </c>
      <c r="F780" s="42"/>
      <c r="G780" s="42"/>
      <c r="H780" s="43"/>
      <c r="I780" s="71">
        <f t="shared" si="407"/>
        <v>0</v>
      </c>
    </row>
    <row r="781" spans="1:11" s="3" customFormat="1" hidden="1">
      <c r="A781" s="37" t="s">
        <v>53</v>
      </c>
      <c r="B781" s="139" t="s">
        <v>59</v>
      </c>
      <c r="C781" s="42"/>
      <c r="D781" s="42"/>
      <c r="E781" s="42">
        <f>C781+D781</f>
        <v>0</v>
      </c>
      <c r="F781" s="42"/>
      <c r="G781" s="42"/>
      <c r="H781" s="43"/>
      <c r="I781" s="71">
        <f t="shared" si="407"/>
        <v>0</v>
      </c>
    </row>
    <row r="782" spans="1:11" s="3" customFormat="1" hidden="1">
      <c r="A782" s="60" t="s">
        <v>60</v>
      </c>
      <c r="B782" s="67" t="s">
        <v>61</v>
      </c>
      <c r="C782" s="46">
        <f t="shared" ref="C782:H782" si="451">SUM(C786,C787,C788)</f>
        <v>0</v>
      </c>
      <c r="D782" s="46">
        <f t="shared" si="451"/>
        <v>0</v>
      </c>
      <c r="E782" s="46">
        <f t="shared" si="451"/>
        <v>0</v>
      </c>
      <c r="F782" s="46">
        <f t="shared" si="451"/>
        <v>0</v>
      </c>
      <c r="G782" s="46">
        <f t="shared" si="451"/>
        <v>0</v>
      </c>
      <c r="H782" s="47">
        <f t="shared" si="451"/>
        <v>0</v>
      </c>
      <c r="I782" s="71">
        <f t="shared" ref="I782:I845" si="452">SUM(E782:H782)</f>
        <v>0</v>
      </c>
    </row>
    <row r="783" spans="1:11" s="3" customFormat="1" hidden="1">
      <c r="A783" s="66" t="s">
        <v>46</v>
      </c>
      <c r="B783" s="67"/>
      <c r="C783" s="46"/>
      <c r="D783" s="46"/>
      <c r="E783" s="46"/>
      <c r="F783" s="46"/>
      <c r="G783" s="46"/>
      <c r="H783" s="47"/>
      <c r="I783" s="71">
        <f t="shared" si="452"/>
        <v>0</v>
      </c>
    </row>
    <row r="784" spans="1:11" s="3" customFormat="1" hidden="1">
      <c r="A784" s="64" t="s">
        <v>47</v>
      </c>
      <c r="B784" s="65"/>
      <c r="C784" s="46">
        <f t="shared" ref="C784:H784" si="453">C786+C787+C788-C785</f>
        <v>0</v>
      </c>
      <c r="D784" s="46">
        <f t="shared" si="453"/>
        <v>0</v>
      </c>
      <c r="E784" s="46">
        <f t="shared" si="453"/>
        <v>0</v>
      </c>
      <c r="F784" s="46">
        <f t="shared" si="453"/>
        <v>0</v>
      </c>
      <c r="G784" s="46">
        <f t="shared" si="453"/>
        <v>0</v>
      </c>
      <c r="H784" s="47">
        <f t="shared" si="453"/>
        <v>0</v>
      </c>
      <c r="I784" s="71">
        <f t="shared" si="452"/>
        <v>0</v>
      </c>
    </row>
    <row r="785" spans="1:9" s="3" customFormat="1" hidden="1">
      <c r="A785" s="64" t="s">
        <v>48</v>
      </c>
      <c r="B785" s="65"/>
      <c r="C785" s="46"/>
      <c r="D785" s="46"/>
      <c r="E785" s="46">
        <f>C785+D785</f>
        <v>0</v>
      </c>
      <c r="F785" s="46"/>
      <c r="G785" s="46"/>
      <c r="H785" s="47"/>
      <c r="I785" s="71">
        <f t="shared" si="452"/>
        <v>0</v>
      </c>
    </row>
    <row r="786" spans="1:9" s="3" customFormat="1" hidden="1">
      <c r="A786" s="37" t="s">
        <v>49</v>
      </c>
      <c r="B786" s="139" t="s">
        <v>62</v>
      </c>
      <c r="C786" s="42"/>
      <c r="D786" s="42"/>
      <c r="E786" s="42">
        <f>C786+D786</f>
        <v>0</v>
      </c>
      <c r="F786" s="42"/>
      <c r="G786" s="42"/>
      <c r="H786" s="43"/>
      <c r="I786" s="71">
        <f t="shared" si="452"/>
        <v>0</v>
      </c>
    </row>
    <row r="787" spans="1:9" s="3" customFormat="1" hidden="1">
      <c r="A787" s="37" t="s">
        <v>51</v>
      </c>
      <c r="B787" s="139" t="s">
        <v>63</v>
      </c>
      <c r="C787" s="42"/>
      <c r="D787" s="42"/>
      <c r="E787" s="42">
        <f>C787+D787</f>
        <v>0</v>
      </c>
      <c r="F787" s="42"/>
      <c r="G787" s="42"/>
      <c r="H787" s="43"/>
      <c r="I787" s="71">
        <f t="shared" si="452"/>
        <v>0</v>
      </c>
    </row>
    <row r="788" spans="1:9" s="3" customFormat="1" hidden="1">
      <c r="A788" s="37" t="s">
        <v>53</v>
      </c>
      <c r="B788" s="139" t="s">
        <v>64</v>
      </c>
      <c r="C788" s="42"/>
      <c r="D788" s="42"/>
      <c r="E788" s="42">
        <f>C788+D788</f>
        <v>0</v>
      </c>
      <c r="F788" s="42"/>
      <c r="G788" s="42"/>
      <c r="H788" s="43"/>
      <c r="I788" s="71">
        <f t="shared" si="452"/>
        <v>0</v>
      </c>
    </row>
    <row r="789" spans="1:9" s="3" customFormat="1" hidden="1">
      <c r="A789" s="68"/>
      <c r="B789" s="55"/>
      <c r="C789" s="42"/>
      <c r="D789" s="42"/>
      <c r="E789" s="42"/>
      <c r="F789" s="42"/>
      <c r="G789" s="42"/>
      <c r="H789" s="43"/>
      <c r="I789" s="71">
        <f t="shared" si="452"/>
        <v>0</v>
      </c>
    </row>
    <row r="790" spans="1:9" s="3" customFormat="1">
      <c r="A790" s="48" t="s">
        <v>65</v>
      </c>
      <c r="B790" s="67" t="s">
        <v>66</v>
      </c>
      <c r="C790" s="46">
        <v>571.4</v>
      </c>
      <c r="D790" s="46"/>
      <c r="E790" s="46">
        <f>C790+D790</f>
        <v>571.4</v>
      </c>
      <c r="F790" s="46">
        <v>571.4</v>
      </c>
      <c r="G790" s="46">
        <v>571.4</v>
      </c>
      <c r="H790" s="47">
        <v>571.4</v>
      </c>
      <c r="I790" s="71">
        <f t="shared" si="452"/>
        <v>2285.6</v>
      </c>
    </row>
    <row r="791" spans="1:9" s="3" customFormat="1" hidden="1">
      <c r="A791" s="68"/>
      <c r="B791" s="55"/>
      <c r="C791" s="42"/>
      <c r="D791" s="42"/>
      <c r="E791" s="42"/>
      <c r="F791" s="42"/>
      <c r="G791" s="42"/>
      <c r="H791" s="43"/>
      <c r="I791" s="71">
        <f t="shared" si="452"/>
        <v>0</v>
      </c>
    </row>
    <row r="792" spans="1:9" s="3" customFormat="1" hidden="1">
      <c r="A792" s="48" t="s">
        <v>67</v>
      </c>
      <c r="B792" s="67"/>
      <c r="C792" s="46">
        <f t="shared" ref="C792:H792" si="454">C745-C763</f>
        <v>0</v>
      </c>
      <c r="D792" s="46">
        <f t="shared" si="454"/>
        <v>0</v>
      </c>
      <c r="E792" s="46">
        <f t="shared" si="454"/>
        <v>0</v>
      </c>
      <c r="F792" s="46">
        <f t="shared" si="454"/>
        <v>0</v>
      </c>
      <c r="G792" s="46">
        <f t="shared" si="454"/>
        <v>0</v>
      </c>
      <c r="H792" s="47">
        <f t="shared" si="454"/>
        <v>0</v>
      </c>
      <c r="I792" s="71">
        <f t="shared" si="452"/>
        <v>0</v>
      </c>
    </row>
    <row r="793" spans="1:9" s="3" customFormat="1" hidden="1">
      <c r="A793" s="54"/>
      <c r="B793" s="55"/>
      <c r="C793" s="42"/>
      <c r="D793" s="42"/>
      <c r="E793" s="42"/>
      <c r="F793" s="42"/>
      <c r="G793" s="42"/>
      <c r="H793" s="43"/>
      <c r="I793" s="71">
        <f t="shared" si="452"/>
        <v>0</v>
      </c>
    </row>
    <row r="794" spans="1:9" s="2" customFormat="1" ht="25.5" hidden="1">
      <c r="A794" s="103" t="s">
        <v>98</v>
      </c>
      <c r="B794" s="104"/>
      <c r="C794" s="105">
        <f t="shared" ref="C794:H794" si="455">C795</f>
        <v>0</v>
      </c>
      <c r="D794" s="105">
        <f t="shared" si="455"/>
        <v>0</v>
      </c>
      <c r="E794" s="105">
        <f t="shared" si="455"/>
        <v>0</v>
      </c>
      <c r="F794" s="105">
        <f t="shared" si="455"/>
        <v>0</v>
      </c>
      <c r="G794" s="105">
        <f t="shared" si="455"/>
        <v>0</v>
      </c>
      <c r="H794" s="106">
        <f t="shared" si="455"/>
        <v>0</v>
      </c>
      <c r="I794" s="70">
        <f t="shared" si="452"/>
        <v>0</v>
      </c>
    </row>
    <row r="795" spans="1:9" hidden="1">
      <c r="A795" s="99" t="s">
        <v>73</v>
      </c>
      <c r="B795" s="100"/>
      <c r="C795" s="101">
        <f t="shared" ref="C795" si="456">SUM(C796,C797,C798,C799)</f>
        <v>0</v>
      </c>
      <c r="D795" s="101">
        <f t="shared" ref="D795:H795" si="457">SUM(D796,D797,D798,D799)</f>
        <v>0</v>
      </c>
      <c r="E795" s="101">
        <f t="shared" si="457"/>
        <v>0</v>
      </c>
      <c r="F795" s="101">
        <f t="shared" si="457"/>
        <v>0</v>
      </c>
      <c r="G795" s="101">
        <f t="shared" si="457"/>
        <v>0</v>
      </c>
      <c r="H795" s="102">
        <f t="shared" si="457"/>
        <v>0</v>
      </c>
      <c r="I795" s="13">
        <f t="shared" si="452"/>
        <v>0</v>
      </c>
    </row>
    <row r="796" spans="1:9" hidden="1">
      <c r="A796" s="37" t="s">
        <v>12</v>
      </c>
      <c r="B796" s="38"/>
      <c r="C796" s="39"/>
      <c r="D796" s="39"/>
      <c r="E796" s="39">
        <f>SUM(C796,D796)</f>
        <v>0</v>
      </c>
      <c r="F796" s="39"/>
      <c r="G796" s="39"/>
      <c r="H796" s="40"/>
      <c r="I796" s="13">
        <f t="shared" si="452"/>
        <v>0</v>
      </c>
    </row>
    <row r="797" spans="1:9" s="3" customFormat="1" hidden="1">
      <c r="A797" s="37" t="s">
        <v>13</v>
      </c>
      <c r="B797" s="41"/>
      <c r="C797" s="42"/>
      <c r="D797" s="42"/>
      <c r="E797" s="42">
        <f>SUM(C797,D797)</f>
        <v>0</v>
      </c>
      <c r="F797" s="42"/>
      <c r="G797" s="42"/>
      <c r="H797" s="43"/>
      <c r="I797" s="71">
        <f t="shared" si="452"/>
        <v>0</v>
      </c>
    </row>
    <row r="798" spans="1:9" s="3" customFormat="1" ht="38.25" hidden="1">
      <c r="A798" s="37" t="s">
        <v>14</v>
      </c>
      <c r="B798" s="38">
        <v>420269</v>
      </c>
      <c r="C798" s="42"/>
      <c r="D798" s="42"/>
      <c r="E798" s="42">
        <f>SUM(C798,D798)</f>
        <v>0</v>
      </c>
      <c r="F798" s="42"/>
      <c r="G798" s="42"/>
      <c r="H798" s="43"/>
      <c r="I798" s="71">
        <f t="shared" si="452"/>
        <v>0</v>
      </c>
    </row>
    <row r="799" spans="1:9" s="3" customFormat="1" ht="25.5" hidden="1">
      <c r="A799" s="44" t="s">
        <v>15</v>
      </c>
      <c r="B799" s="45" t="s">
        <v>16</v>
      </c>
      <c r="C799" s="46">
        <f t="shared" ref="C799:H799" si="458">SUM(C800,C804,C808)</f>
        <v>0</v>
      </c>
      <c r="D799" s="46">
        <f t="shared" si="458"/>
        <v>0</v>
      </c>
      <c r="E799" s="46">
        <f t="shared" si="458"/>
        <v>0</v>
      </c>
      <c r="F799" s="46">
        <f t="shared" si="458"/>
        <v>0</v>
      </c>
      <c r="G799" s="46">
        <f t="shared" si="458"/>
        <v>0</v>
      </c>
      <c r="H799" s="47">
        <f t="shared" si="458"/>
        <v>0</v>
      </c>
      <c r="I799" s="71">
        <f t="shared" si="452"/>
        <v>0</v>
      </c>
    </row>
    <row r="800" spans="1:9" s="3" customFormat="1" hidden="1">
      <c r="A800" s="48" t="s">
        <v>17</v>
      </c>
      <c r="B800" s="49" t="s">
        <v>18</v>
      </c>
      <c r="C800" s="46">
        <f t="shared" ref="C800:H800" si="459">SUM(C801:C803)</f>
        <v>0</v>
      </c>
      <c r="D800" s="46">
        <f t="shared" si="459"/>
        <v>0</v>
      </c>
      <c r="E800" s="46">
        <f t="shared" si="459"/>
        <v>0</v>
      </c>
      <c r="F800" s="46">
        <f t="shared" si="459"/>
        <v>0</v>
      </c>
      <c r="G800" s="46">
        <f t="shared" si="459"/>
        <v>0</v>
      </c>
      <c r="H800" s="47">
        <f t="shared" si="459"/>
        <v>0</v>
      </c>
      <c r="I800" s="71">
        <f t="shared" si="452"/>
        <v>0</v>
      </c>
    </row>
    <row r="801" spans="1:9" s="3" customFormat="1" hidden="1">
      <c r="A801" s="50" t="s">
        <v>19</v>
      </c>
      <c r="B801" s="51" t="s">
        <v>20</v>
      </c>
      <c r="C801" s="42"/>
      <c r="D801" s="42"/>
      <c r="E801" s="42">
        <f>SUM(C801,D801)</f>
        <v>0</v>
      </c>
      <c r="F801" s="42"/>
      <c r="G801" s="42"/>
      <c r="H801" s="43"/>
      <c r="I801" s="71">
        <f t="shared" si="452"/>
        <v>0</v>
      </c>
    </row>
    <row r="802" spans="1:9" s="3" customFormat="1" hidden="1">
      <c r="A802" s="50" t="s">
        <v>21</v>
      </c>
      <c r="B802" s="52" t="s">
        <v>22</v>
      </c>
      <c r="C802" s="42"/>
      <c r="D802" s="42"/>
      <c r="E802" s="42">
        <f>SUM(C802,D802)</f>
        <v>0</v>
      </c>
      <c r="F802" s="42"/>
      <c r="G802" s="42"/>
      <c r="H802" s="43"/>
      <c r="I802" s="71">
        <f t="shared" si="452"/>
        <v>0</v>
      </c>
    </row>
    <row r="803" spans="1:9" s="3" customFormat="1" hidden="1">
      <c r="A803" s="50" t="s">
        <v>23</v>
      </c>
      <c r="B803" s="52" t="s">
        <v>24</v>
      </c>
      <c r="C803" s="42"/>
      <c r="D803" s="42"/>
      <c r="E803" s="42">
        <f>SUM(C803,D803)</f>
        <v>0</v>
      </c>
      <c r="F803" s="42"/>
      <c r="G803" s="42"/>
      <c r="H803" s="43"/>
      <c r="I803" s="71">
        <f t="shared" si="452"/>
        <v>0</v>
      </c>
    </row>
    <row r="804" spans="1:9" s="3" customFormat="1" hidden="1">
      <c r="A804" s="48" t="s">
        <v>25</v>
      </c>
      <c r="B804" s="53" t="s">
        <v>26</v>
      </c>
      <c r="C804" s="46">
        <f t="shared" ref="C804:H804" si="460">SUM(C805:C807)</f>
        <v>0</v>
      </c>
      <c r="D804" s="46">
        <f t="shared" si="460"/>
        <v>0</v>
      </c>
      <c r="E804" s="46">
        <f t="shared" si="460"/>
        <v>0</v>
      </c>
      <c r="F804" s="46">
        <f t="shared" si="460"/>
        <v>0</v>
      </c>
      <c r="G804" s="46">
        <f t="shared" si="460"/>
        <v>0</v>
      </c>
      <c r="H804" s="47">
        <f t="shared" si="460"/>
        <v>0</v>
      </c>
      <c r="I804" s="71">
        <f t="shared" si="452"/>
        <v>0</v>
      </c>
    </row>
    <row r="805" spans="1:9" s="3" customFormat="1" hidden="1">
      <c r="A805" s="50" t="s">
        <v>19</v>
      </c>
      <c r="B805" s="52" t="s">
        <v>27</v>
      </c>
      <c r="C805" s="42"/>
      <c r="D805" s="42"/>
      <c r="E805" s="42">
        <f>SUM(C805,D805)</f>
        <v>0</v>
      </c>
      <c r="F805" s="42"/>
      <c r="G805" s="42"/>
      <c r="H805" s="43"/>
      <c r="I805" s="71">
        <f t="shared" si="452"/>
        <v>0</v>
      </c>
    </row>
    <row r="806" spans="1:9" s="3" customFormat="1" hidden="1">
      <c r="A806" s="50" t="s">
        <v>21</v>
      </c>
      <c r="B806" s="52" t="s">
        <v>28</v>
      </c>
      <c r="C806" s="42"/>
      <c r="D806" s="42"/>
      <c r="E806" s="42">
        <f>SUM(C806,D806)</f>
        <v>0</v>
      </c>
      <c r="F806" s="42"/>
      <c r="G806" s="42"/>
      <c r="H806" s="43"/>
      <c r="I806" s="71">
        <f t="shared" si="452"/>
        <v>0</v>
      </c>
    </row>
    <row r="807" spans="1:9" s="3" customFormat="1" hidden="1">
      <c r="A807" s="50" t="s">
        <v>23</v>
      </c>
      <c r="B807" s="52" t="s">
        <v>29</v>
      </c>
      <c r="C807" s="42"/>
      <c r="D807" s="42"/>
      <c r="E807" s="42">
        <f>SUM(C807,D807)</f>
        <v>0</v>
      </c>
      <c r="F807" s="42"/>
      <c r="G807" s="42"/>
      <c r="H807" s="43"/>
      <c r="I807" s="71">
        <f t="shared" si="452"/>
        <v>0</v>
      </c>
    </row>
    <row r="808" spans="1:9" s="3" customFormat="1" hidden="1">
      <c r="A808" s="48" t="s">
        <v>30</v>
      </c>
      <c r="B808" s="53" t="s">
        <v>31</v>
      </c>
      <c r="C808" s="46">
        <f t="shared" ref="C808:H808" si="461">SUM(C809:C811)</f>
        <v>0</v>
      </c>
      <c r="D808" s="46">
        <f t="shared" si="461"/>
        <v>0</v>
      </c>
      <c r="E808" s="46">
        <f t="shared" si="461"/>
        <v>0</v>
      </c>
      <c r="F808" s="46">
        <f t="shared" si="461"/>
        <v>0</v>
      </c>
      <c r="G808" s="46">
        <f t="shared" si="461"/>
        <v>0</v>
      </c>
      <c r="H808" s="47">
        <f t="shared" si="461"/>
        <v>0</v>
      </c>
      <c r="I808" s="71">
        <f t="shared" si="452"/>
        <v>0</v>
      </c>
    </row>
    <row r="809" spans="1:9" s="3" customFormat="1" hidden="1">
      <c r="A809" s="50" t="s">
        <v>19</v>
      </c>
      <c r="B809" s="52" t="s">
        <v>32</v>
      </c>
      <c r="C809" s="42"/>
      <c r="D809" s="42"/>
      <c r="E809" s="42">
        <f>SUM(C809,D809)</f>
        <v>0</v>
      </c>
      <c r="F809" s="42"/>
      <c r="G809" s="42"/>
      <c r="H809" s="43"/>
      <c r="I809" s="71">
        <f t="shared" si="452"/>
        <v>0</v>
      </c>
    </row>
    <row r="810" spans="1:9" s="3" customFormat="1" hidden="1">
      <c r="A810" s="50" t="s">
        <v>21</v>
      </c>
      <c r="B810" s="52" t="s">
        <v>33</v>
      </c>
      <c r="C810" s="42"/>
      <c r="D810" s="42"/>
      <c r="E810" s="42">
        <f>SUM(C810,D810)</f>
        <v>0</v>
      </c>
      <c r="F810" s="42"/>
      <c r="G810" s="42"/>
      <c r="H810" s="43"/>
      <c r="I810" s="71">
        <f t="shared" si="452"/>
        <v>0</v>
      </c>
    </row>
    <row r="811" spans="1:9" s="3" customFormat="1" hidden="1">
      <c r="A811" s="50" t="s">
        <v>23</v>
      </c>
      <c r="B811" s="52" t="s">
        <v>34</v>
      </c>
      <c r="C811" s="42"/>
      <c r="D811" s="42"/>
      <c r="E811" s="42">
        <f>SUM(C811,D811)</f>
        <v>0</v>
      </c>
      <c r="F811" s="42"/>
      <c r="G811" s="42"/>
      <c r="H811" s="43"/>
      <c r="I811" s="71">
        <f t="shared" si="452"/>
        <v>0</v>
      </c>
    </row>
    <row r="812" spans="1:9" hidden="1">
      <c r="A812" s="99" t="s">
        <v>70</v>
      </c>
      <c r="B812" s="100"/>
      <c r="C812" s="101">
        <f t="shared" ref="C812" si="462">SUM(C813,C816,C839)</f>
        <v>0</v>
      </c>
      <c r="D812" s="101">
        <f t="shared" ref="D812:H812" si="463">SUM(D813,D816,D839)</f>
        <v>0</v>
      </c>
      <c r="E812" s="101">
        <f t="shared" si="463"/>
        <v>0</v>
      </c>
      <c r="F812" s="101">
        <f t="shared" si="463"/>
        <v>0</v>
      </c>
      <c r="G812" s="101">
        <f t="shared" si="463"/>
        <v>0</v>
      </c>
      <c r="H812" s="102">
        <f t="shared" si="463"/>
        <v>0</v>
      </c>
      <c r="I812" s="13">
        <f t="shared" si="452"/>
        <v>0</v>
      </c>
    </row>
    <row r="813" spans="1:9" hidden="1">
      <c r="A813" s="60" t="s">
        <v>36</v>
      </c>
      <c r="B813" s="61">
        <v>20</v>
      </c>
      <c r="C813" s="46">
        <f t="shared" ref="C813:H813" si="464">SUM(C814)</f>
        <v>0</v>
      </c>
      <c r="D813" s="46">
        <f t="shared" si="464"/>
        <v>0</v>
      </c>
      <c r="E813" s="46">
        <f t="shared" si="464"/>
        <v>0</v>
      </c>
      <c r="F813" s="46">
        <f t="shared" si="464"/>
        <v>0</v>
      </c>
      <c r="G813" s="46">
        <f t="shared" si="464"/>
        <v>0</v>
      </c>
      <c r="H813" s="47">
        <f t="shared" si="464"/>
        <v>0</v>
      </c>
      <c r="I813" s="13">
        <f t="shared" si="452"/>
        <v>0</v>
      </c>
    </row>
    <row r="814" spans="1:9" hidden="1">
      <c r="A814" s="50" t="s">
        <v>71</v>
      </c>
      <c r="B814" s="137" t="s">
        <v>38</v>
      </c>
      <c r="C814" s="39"/>
      <c r="D814" s="39"/>
      <c r="E814" s="39">
        <f>C814+D814</f>
        <v>0</v>
      </c>
      <c r="F814" s="39"/>
      <c r="G814" s="39"/>
      <c r="H814" s="40"/>
      <c r="I814" s="13">
        <f t="shared" si="452"/>
        <v>0</v>
      </c>
    </row>
    <row r="815" spans="1:9" s="3" customFormat="1" hidden="1">
      <c r="A815" s="50"/>
      <c r="B815" s="51"/>
      <c r="C815" s="42"/>
      <c r="D815" s="42"/>
      <c r="E815" s="42"/>
      <c r="F815" s="42"/>
      <c r="G815" s="42"/>
      <c r="H815" s="43"/>
      <c r="I815" s="71">
        <f t="shared" si="452"/>
        <v>0</v>
      </c>
    </row>
    <row r="816" spans="1:9" ht="25.5" hidden="1">
      <c r="A816" s="60" t="s">
        <v>43</v>
      </c>
      <c r="B816" s="62">
        <v>58</v>
      </c>
      <c r="C816" s="46">
        <f t="shared" ref="C816" si="465">SUM(C817,C824,C831)</f>
        <v>0</v>
      </c>
      <c r="D816" s="46">
        <f t="shared" ref="D816:H816" si="466">SUM(D817,D824,D831)</f>
        <v>0</v>
      </c>
      <c r="E816" s="46">
        <f t="shared" si="466"/>
        <v>0</v>
      </c>
      <c r="F816" s="46">
        <f t="shared" si="466"/>
        <v>0</v>
      </c>
      <c r="G816" s="46">
        <f t="shared" si="466"/>
        <v>0</v>
      </c>
      <c r="H816" s="47">
        <f t="shared" si="466"/>
        <v>0</v>
      </c>
      <c r="I816" s="13">
        <f t="shared" si="452"/>
        <v>0</v>
      </c>
    </row>
    <row r="817" spans="1:9" s="3" customFormat="1" hidden="1">
      <c r="A817" s="60" t="s">
        <v>44</v>
      </c>
      <c r="B817" s="63" t="s">
        <v>45</v>
      </c>
      <c r="C817" s="46">
        <f t="shared" ref="C817:H817" si="467">SUM(C821,C822,C823)</f>
        <v>0</v>
      </c>
      <c r="D817" s="46">
        <f t="shared" si="467"/>
        <v>0</v>
      </c>
      <c r="E817" s="46">
        <f t="shared" si="467"/>
        <v>0</v>
      </c>
      <c r="F817" s="46">
        <f t="shared" si="467"/>
        <v>0</v>
      </c>
      <c r="G817" s="46">
        <f t="shared" si="467"/>
        <v>0</v>
      </c>
      <c r="H817" s="47">
        <f t="shared" si="467"/>
        <v>0</v>
      </c>
      <c r="I817" s="71">
        <f t="shared" si="452"/>
        <v>0</v>
      </c>
    </row>
    <row r="818" spans="1:9" s="3" customFormat="1" hidden="1">
      <c r="A818" s="64" t="s">
        <v>46</v>
      </c>
      <c r="B818" s="65"/>
      <c r="C818" s="46"/>
      <c r="D818" s="46"/>
      <c r="E818" s="46"/>
      <c r="F818" s="46"/>
      <c r="G818" s="46"/>
      <c r="H818" s="47"/>
      <c r="I818" s="71">
        <f t="shared" si="452"/>
        <v>0</v>
      </c>
    </row>
    <row r="819" spans="1:9" s="3" customFormat="1" hidden="1">
      <c r="A819" s="64" t="s">
        <v>47</v>
      </c>
      <c r="B819" s="65"/>
      <c r="C819" s="46">
        <f t="shared" ref="C819:H819" si="468">C821+C822+C823-C820</f>
        <v>0</v>
      </c>
      <c r="D819" s="46">
        <f t="shared" si="468"/>
        <v>0</v>
      </c>
      <c r="E819" s="46">
        <f t="shared" si="468"/>
        <v>0</v>
      </c>
      <c r="F819" s="46">
        <f t="shared" si="468"/>
        <v>0</v>
      </c>
      <c r="G819" s="46">
        <f t="shared" si="468"/>
        <v>0</v>
      </c>
      <c r="H819" s="47">
        <f t="shared" si="468"/>
        <v>0</v>
      </c>
      <c r="I819" s="71">
        <f t="shared" si="452"/>
        <v>0</v>
      </c>
    </row>
    <row r="820" spans="1:9" s="3" customFormat="1" hidden="1">
      <c r="A820" s="64" t="s">
        <v>48</v>
      </c>
      <c r="B820" s="65"/>
      <c r="C820" s="46"/>
      <c r="D820" s="46"/>
      <c r="E820" s="46">
        <f>C820+D820</f>
        <v>0</v>
      </c>
      <c r="F820" s="46"/>
      <c r="G820" s="46"/>
      <c r="H820" s="47"/>
      <c r="I820" s="71">
        <f t="shared" si="452"/>
        <v>0</v>
      </c>
    </row>
    <row r="821" spans="1:9" s="3" customFormat="1" hidden="1">
      <c r="A821" s="37" t="s">
        <v>49</v>
      </c>
      <c r="B821" s="138" t="s">
        <v>50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452"/>
        <v>0</v>
      </c>
    </row>
    <row r="822" spans="1:9" s="3" customFormat="1" hidden="1">
      <c r="A822" s="37" t="s">
        <v>51</v>
      </c>
      <c r="B822" s="138" t="s">
        <v>52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452"/>
        <v>0</v>
      </c>
    </row>
    <row r="823" spans="1:9" s="3" customFormat="1" hidden="1">
      <c r="A823" s="37" t="s">
        <v>53</v>
      </c>
      <c r="B823" s="139" t="s">
        <v>54</v>
      </c>
      <c r="C823" s="42"/>
      <c r="D823" s="42"/>
      <c r="E823" s="42">
        <f>C823+D823</f>
        <v>0</v>
      </c>
      <c r="F823" s="42"/>
      <c r="G823" s="42"/>
      <c r="H823" s="43"/>
      <c r="I823" s="71">
        <f t="shared" si="452"/>
        <v>0</v>
      </c>
    </row>
    <row r="824" spans="1:9" s="3" customFormat="1" hidden="1">
      <c r="A824" s="60" t="s">
        <v>55</v>
      </c>
      <c r="B824" s="61" t="s">
        <v>56</v>
      </c>
      <c r="C824" s="46">
        <f t="shared" ref="C824:H824" si="469">SUM(C828,C829,C830)</f>
        <v>0</v>
      </c>
      <c r="D824" s="46">
        <f t="shared" si="469"/>
        <v>0</v>
      </c>
      <c r="E824" s="46">
        <f t="shared" si="469"/>
        <v>0</v>
      </c>
      <c r="F824" s="46">
        <f t="shared" si="469"/>
        <v>0</v>
      </c>
      <c r="G824" s="46">
        <f t="shared" si="469"/>
        <v>0</v>
      </c>
      <c r="H824" s="47">
        <f t="shared" si="469"/>
        <v>0</v>
      </c>
      <c r="I824" s="71">
        <f t="shared" si="452"/>
        <v>0</v>
      </c>
    </row>
    <row r="825" spans="1:9" s="3" customFormat="1" hidden="1">
      <c r="A825" s="66" t="s">
        <v>46</v>
      </c>
      <c r="B825" s="61"/>
      <c r="C825" s="46"/>
      <c r="D825" s="46"/>
      <c r="E825" s="46"/>
      <c r="F825" s="46"/>
      <c r="G825" s="46"/>
      <c r="H825" s="47"/>
      <c r="I825" s="71">
        <f t="shared" si="452"/>
        <v>0</v>
      </c>
    </row>
    <row r="826" spans="1:9" s="3" customFormat="1" hidden="1">
      <c r="A826" s="64" t="s">
        <v>47</v>
      </c>
      <c r="B826" s="65"/>
      <c r="C826" s="46">
        <f t="shared" ref="C826:H826" si="470">C828+C829+C830-C827</f>
        <v>0</v>
      </c>
      <c r="D826" s="46">
        <f t="shared" si="470"/>
        <v>0</v>
      </c>
      <c r="E826" s="46">
        <f t="shared" si="470"/>
        <v>0</v>
      </c>
      <c r="F826" s="46">
        <f t="shared" si="470"/>
        <v>0</v>
      </c>
      <c r="G826" s="46">
        <f t="shared" si="470"/>
        <v>0</v>
      </c>
      <c r="H826" s="47">
        <f t="shared" si="470"/>
        <v>0</v>
      </c>
      <c r="I826" s="71">
        <f t="shared" si="452"/>
        <v>0</v>
      </c>
    </row>
    <row r="827" spans="1:9" s="3" customFormat="1" hidden="1">
      <c r="A827" s="64" t="s">
        <v>48</v>
      </c>
      <c r="B827" s="65"/>
      <c r="C827" s="46"/>
      <c r="D827" s="46"/>
      <c r="E827" s="46">
        <f>C827+D827</f>
        <v>0</v>
      </c>
      <c r="F827" s="46"/>
      <c r="G827" s="46"/>
      <c r="H827" s="47"/>
      <c r="I827" s="71">
        <f t="shared" si="452"/>
        <v>0</v>
      </c>
    </row>
    <row r="828" spans="1:9" s="3" customFormat="1" hidden="1">
      <c r="A828" s="37" t="s">
        <v>49</v>
      </c>
      <c r="B828" s="139" t="s">
        <v>57</v>
      </c>
      <c r="C828" s="42"/>
      <c r="D828" s="42"/>
      <c r="E828" s="42">
        <f>C828+D828</f>
        <v>0</v>
      </c>
      <c r="F828" s="42"/>
      <c r="G828" s="42"/>
      <c r="H828" s="43"/>
      <c r="I828" s="71">
        <f t="shared" si="452"/>
        <v>0</v>
      </c>
    </row>
    <row r="829" spans="1:9" s="3" customFormat="1" hidden="1">
      <c r="A829" s="37" t="s">
        <v>51</v>
      </c>
      <c r="B829" s="139" t="s">
        <v>58</v>
      </c>
      <c r="C829" s="42"/>
      <c r="D829" s="42"/>
      <c r="E829" s="42">
        <f>C829+D829</f>
        <v>0</v>
      </c>
      <c r="F829" s="42"/>
      <c r="G829" s="42"/>
      <c r="H829" s="43"/>
      <c r="I829" s="71">
        <f t="shared" si="452"/>
        <v>0</v>
      </c>
    </row>
    <row r="830" spans="1:9" s="3" customFormat="1" hidden="1">
      <c r="A830" s="37" t="s">
        <v>53</v>
      </c>
      <c r="B830" s="139" t="s">
        <v>59</v>
      </c>
      <c r="C830" s="42"/>
      <c r="D830" s="42"/>
      <c r="E830" s="42">
        <f>C830+D830</f>
        <v>0</v>
      </c>
      <c r="F830" s="42"/>
      <c r="G830" s="42"/>
      <c r="H830" s="43"/>
      <c r="I830" s="71">
        <f t="shared" si="452"/>
        <v>0</v>
      </c>
    </row>
    <row r="831" spans="1:9" hidden="1">
      <c r="A831" s="60" t="s">
        <v>60</v>
      </c>
      <c r="B831" s="67" t="s">
        <v>61</v>
      </c>
      <c r="C831" s="46">
        <f t="shared" ref="C831" si="471">SUM(C835,C836,C837)</f>
        <v>0</v>
      </c>
      <c r="D831" s="46">
        <f t="shared" ref="D831:H831" si="472">SUM(D835,D836,D837)</f>
        <v>0</v>
      </c>
      <c r="E831" s="46">
        <f t="shared" si="472"/>
        <v>0</v>
      </c>
      <c r="F831" s="46">
        <f t="shared" si="472"/>
        <v>0</v>
      </c>
      <c r="G831" s="46">
        <f t="shared" si="472"/>
        <v>0</v>
      </c>
      <c r="H831" s="47">
        <f t="shared" si="472"/>
        <v>0</v>
      </c>
      <c r="I831" s="13">
        <f t="shared" si="452"/>
        <v>0</v>
      </c>
    </row>
    <row r="832" spans="1:9" s="3" customFormat="1" hidden="1">
      <c r="A832" s="66" t="s">
        <v>46</v>
      </c>
      <c r="B832" s="67"/>
      <c r="C832" s="46"/>
      <c r="D832" s="46"/>
      <c r="E832" s="46"/>
      <c r="F832" s="46"/>
      <c r="G832" s="46"/>
      <c r="H832" s="47"/>
      <c r="I832" s="71">
        <f t="shared" si="452"/>
        <v>0</v>
      </c>
    </row>
    <row r="833" spans="1:11" hidden="1">
      <c r="A833" s="64" t="s">
        <v>47</v>
      </c>
      <c r="B833" s="65"/>
      <c r="C833" s="46">
        <f t="shared" ref="C833" si="473">C835+C836+C837-C834</f>
        <v>0</v>
      </c>
      <c r="D833" s="46">
        <f t="shared" ref="D833:H833" si="474">D835+D836+D837-D834</f>
        <v>0</v>
      </c>
      <c r="E833" s="46">
        <f t="shared" si="474"/>
        <v>0</v>
      </c>
      <c r="F833" s="46">
        <f t="shared" si="474"/>
        <v>0</v>
      </c>
      <c r="G833" s="46">
        <f t="shared" si="474"/>
        <v>0</v>
      </c>
      <c r="H833" s="47">
        <f t="shared" si="474"/>
        <v>0</v>
      </c>
      <c r="I833" s="13">
        <f t="shared" si="452"/>
        <v>0</v>
      </c>
    </row>
    <row r="834" spans="1:11" s="3" customFormat="1" hidden="1">
      <c r="A834" s="64" t="s">
        <v>48</v>
      </c>
      <c r="B834" s="65"/>
      <c r="C834" s="46"/>
      <c r="D834" s="46"/>
      <c r="E834" s="46">
        <f>C834+D834</f>
        <v>0</v>
      </c>
      <c r="F834" s="46"/>
      <c r="G834" s="46"/>
      <c r="H834" s="47"/>
      <c r="I834" s="71">
        <f t="shared" si="452"/>
        <v>0</v>
      </c>
    </row>
    <row r="835" spans="1:11" hidden="1">
      <c r="A835" s="37" t="s">
        <v>49</v>
      </c>
      <c r="B835" s="139" t="s">
        <v>62</v>
      </c>
      <c r="C835" s="39"/>
      <c r="D835" s="39"/>
      <c r="E835" s="39">
        <f>C835+D835</f>
        <v>0</v>
      </c>
      <c r="F835" s="39"/>
      <c r="G835" s="39"/>
      <c r="H835" s="40"/>
      <c r="I835" s="13">
        <f t="shared" si="452"/>
        <v>0</v>
      </c>
      <c r="J835" s="8">
        <v>0.05</v>
      </c>
      <c r="K835" s="8">
        <v>0.05</v>
      </c>
    </row>
    <row r="836" spans="1:11" hidden="1">
      <c r="A836" s="37" t="s">
        <v>51</v>
      </c>
      <c r="B836" s="139" t="s">
        <v>63</v>
      </c>
      <c r="C836" s="39"/>
      <c r="D836" s="39"/>
      <c r="E836" s="39">
        <f>C836+D836</f>
        <v>0</v>
      </c>
      <c r="F836" s="39"/>
      <c r="G836" s="39"/>
      <c r="H836" s="40"/>
      <c r="I836" s="13">
        <f t="shared" si="452"/>
        <v>0</v>
      </c>
      <c r="J836" s="8">
        <v>0.9</v>
      </c>
    </row>
    <row r="837" spans="1:11" s="3" customFormat="1" hidden="1">
      <c r="A837" s="37" t="s">
        <v>53</v>
      </c>
      <c r="B837" s="139" t="s">
        <v>64</v>
      </c>
      <c r="C837" s="42"/>
      <c r="D837" s="42"/>
      <c r="E837" s="42">
        <f>C837+D837</f>
        <v>0</v>
      </c>
      <c r="F837" s="42"/>
      <c r="G837" s="42"/>
      <c r="H837" s="43"/>
      <c r="I837" s="71">
        <f t="shared" si="452"/>
        <v>0</v>
      </c>
    </row>
    <row r="838" spans="1:11" s="3" customFormat="1" hidden="1">
      <c r="A838" s="68"/>
      <c r="B838" s="55"/>
      <c r="C838" s="42"/>
      <c r="D838" s="42"/>
      <c r="E838" s="42"/>
      <c r="F838" s="42"/>
      <c r="G838" s="42"/>
      <c r="H838" s="43"/>
      <c r="I838" s="71">
        <f t="shared" si="452"/>
        <v>0</v>
      </c>
    </row>
    <row r="839" spans="1:11" s="3" customFormat="1" hidden="1">
      <c r="A839" s="48" t="s">
        <v>65</v>
      </c>
      <c r="B839" s="67" t="s">
        <v>66</v>
      </c>
      <c r="C839" s="46"/>
      <c r="D839" s="46"/>
      <c r="E839" s="46">
        <f>C839+D839</f>
        <v>0</v>
      </c>
      <c r="F839" s="46"/>
      <c r="G839" s="46"/>
      <c r="H839" s="47"/>
      <c r="I839" s="71">
        <f t="shared" si="452"/>
        <v>0</v>
      </c>
    </row>
    <row r="840" spans="1:11" s="3" customFormat="1" hidden="1">
      <c r="A840" s="68"/>
      <c r="B840" s="55"/>
      <c r="C840" s="42"/>
      <c r="D840" s="42"/>
      <c r="E840" s="42"/>
      <c r="F840" s="42"/>
      <c r="G840" s="42"/>
      <c r="H840" s="43"/>
      <c r="I840" s="71">
        <f t="shared" si="452"/>
        <v>0</v>
      </c>
    </row>
    <row r="841" spans="1:11" s="3" customFormat="1" hidden="1">
      <c r="A841" s="48" t="s">
        <v>67</v>
      </c>
      <c r="B841" s="67"/>
      <c r="C841" s="46">
        <f t="shared" ref="C841:H841" si="475">C794-C812</f>
        <v>0</v>
      </c>
      <c r="D841" s="46">
        <f t="shared" si="475"/>
        <v>0</v>
      </c>
      <c r="E841" s="46">
        <f t="shared" si="475"/>
        <v>0</v>
      </c>
      <c r="F841" s="46">
        <f t="shared" si="475"/>
        <v>0</v>
      </c>
      <c r="G841" s="46">
        <f t="shared" si="475"/>
        <v>0</v>
      </c>
      <c r="H841" s="47">
        <f t="shared" si="475"/>
        <v>0</v>
      </c>
      <c r="I841" s="71">
        <f t="shared" si="452"/>
        <v>0</v>
      </c>
    </row>
    <row r="842" spans="1:11" s="2" customFormat="1" ht="38.25" hidden="1">
      <c r="A842" s="103" t="s">
        <v>99</v>
      </c>
      <c r="B842" s="104"/>
      <c r="C842" s="105">
        <f t="shared" ref="C842:H842" si="476">C843</f>
        <v>0</v>
      </c>
      <c r="D842" s="105">
        <f t="shared" si="476"/>
        <v>0</v>
      </c>
      <c r="E842" s="105">
        <f t="shared" si="476"/>
        <v>0</v>
      </c>
      <c r="F842" s="105">
        <f t="shared" si="476"/>
        <v>0</v>
      </c>
      <c r="G842" s="105">
        <f t="shared" si="476"/>
        <v>0</v>
      </c>
      <c r="H842" s="106">
        <f t="shared" si="476"/>
        <v>0</v>
      </c>
      <c r="I842" s="70">
        <f t="shared" si="452"/>
        <v>0</v>
      </c>
    </row>
    <row r="843" spans="1:11" hidden="1">
      <c r="A843" s="99" t="s">
        <v>73</v>
      </c>
      <c r="B843" s="100"/>
      <c r="C843" s="101">
        <f t="shared" ref="C843" si="477">SUM(C844,C845,C846,C847)</f>
        <v>0</v>
      </c>
      <c r="D843" s="101">
        <f t="shared" ref="D843:H843" si="478">SUM(D844,D845,D846,D847)</f>
        <v>0</v>
      </c>
      <c r="E843" s="101">
        <f t="shared" si="478"/>
        <v>0</v>
      </c>
      <c r="F843" s="101">
        <f t="shared" si="478"/>
        <v>0</v>
      </c>
      <c r="G843" s="101">
        <f t="shared" si="478"/>
        <v>0</v>
      </c>
      <c r="H843" s="102">
        <f t="shared" si="478"/>
        <v>0</v>
      </c>
      <c r="I843" s="13">
        <f t="shared" si="452"/>
        <v>0</v>
      </c>
    </row>
    <row r="844" spans="1:11" hidden="1">
      <c r="A844" s="37" t="s">
        <v>12</v>
      </c>
      <c r="B844" s="38"/>
      <c r="C844" s="39"/>
      <c r="D844" s="39"/>
      <c r="E844" s="39">
        <f>SUM(C844,D844)</f>
        <v>0</v>
      </c>
      <c r="F844" s="39"/>
      <c r="G844" s="39"/>
      <c r="H844" s="40"/>
      <c r="I844" s="13">
        <f t="shared" si="452"/>
        <v>0</v>
      </c>
    </row>
    <row r="845" spans="1:11" s="3" customFormat="1" hidden="1">
      <c r="A845" s="37" t="s">
        <v>13</v>
      </c>
      <c r="B845" s="41"/>
      <c r="C845" s="42"/>
      <c r="D845" s="42"/>
      <c r="E845" s="42">
        <f>SUM(C845,D845)</f>
        <v>0</v>
      </c>
      <c r="F845" s="42"/>
      <c r="G845" s="42"/>
      <c r="H845" s="43"/>
      <c r="I845" s="71">
        <f t="shared" si="452"/>
        <v>0</v>
      </c>
    </row>
    <row r="846" spans="1:11" s="3" customFormat="1" ht="38.25" hidden="1">
      <c r="A846" s="37" t="s">
        <v>14</v>
      </c>
      <c r="B846" s="38">
        <v>420269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ref="I846:I909" si="479">SUM(E846:H846)</f>
        <v>0</v>
      </c>
    </row>
    <row r="847" spans="1:11" s="3" customFormat="1" ht="25.5" hidden="1">
      <c r="A847" s="44" t="s">
        <v>15</v>
      </c>
      <c r="B847" s="45" t="s">
        <v>16</v>
      </c>
      <c r="C847" s="46">
        <f t="shared" ref="C847:H847" si="480">SUM(C848,C852,C856)</f>
        <v>0</v>
      </c>
      <c r="D847" s="46">
        <f t="shared" si="480"/>
        <v>0</v>
      </c>
      <c r="E847" s="46">
        <f t="shared" si="480"/>
        <v>0</v>
      </c>
      <c r="F847" s="46">
        <f t="shared" si="480"/>
        <v>0</v>
      </c>
      <c r="G847" s="46">
        <f t="shared" si="480"/>
        <v>0</v>
      </c>
      <c r="H847" s="47">
        <f t="shared" si="480"/>
        <v>0</v>
      </c>
      <c r="I847" s="71">
        <f t="shared" si="479"/>
        <v>0</v>
      </c>
    </row>
    <row r="848" spans="1:11" s="3" customFormat="1" hidden="1">
      <c r="A848" s="48" t="s">
        <v>17</v>
      </c>
      <c r="B848" s="49" t="s">
        <v>18</v>
      </c>
      <c r="C848" s="46">
        <f t="shared" ref="C848:H848" si="481">SUM(C849:C851)</f>
        <v>0</v>
      </c>
      <c r="D848" s="46">
        <f t="shared" si="481"/>
        <v>0</v>
      </c>
      <c r="E848" s="46">
        <f t="shared" si="481"/>
        <v>0</v>
      </c>
      <c r="F848" s="46">
        <f t="shared" si="481"/>
        <v>0</v>
      </c>
      <c r="G848" s="46">
        <f t="shared" si="481"/>
        <v>0</v>
      </c>
      <c r="H848" s="47">
        <f t="shared" si="481"/>
        <v>0</v>
      </c>
      <c r="I848" s="71">
        <f t="shared" si="479"/>
        <v>0</v>
      </c>
    </row>
    <row r="849" spans="1:9" s="3" customFormat="1" hidden="1">
      <c r="A849" s="50" t="s">
        <v>19</v>
      </c>
      <c r="B849" s="51" t="s">
        <v>20</v>
      </c>
      <c r="C849" s="42"/>
      <c r="D849" s="42"/>
      <c r="E849" s="42">
        <f>SUM(C849,D849)</f>
        <v>0</v>
      </c>
      <c r="F849" s="42"/>
      <c r="G849" s="42"/>
      <c r="H849" s="43"/>
      <c r="I849" s="71">
        <f t="shared" si="479"/>
        <v>0</v>
      </c>
    </row>
    <row r="850" spans="1:9" s="3" customFormat="1" hidden="1">
      <c r="A850" s="50" t="s">
        <v>21</v>
      </c>
      <c r="B850" s="52" t="s">
        <v>22</v>
      </c>
      <c r="C850" s="42"/>
      <c r="D850" s="42"/>
      <c r="E850" s="42">
        <f>SUM(C850,D850)</f>
        <v>0</v>
      </c>
      <c r="F850" s="42"/>
      <c r="G850" s="42"/>
      <c r="H850" s="43"/>
      <c r="I850" s="71">
        <f t="shared" si="479"/>
        <v>0</v>
      </c>
    </row>
    <row r="851" spans="1:9" s="3" customFormat="1" hidden="1">
      <c r="A851" s="50" t="s">
        <v>23</v>
      </c>
      <c r="B851" s="52" t="s">
        <v>24</v>
      </c>
      <c r="C851" s="42"/>
      <c r="D851" s="42"/>
      <c r="E851" s="42">
        <f>SUM(C851,D851)</f>
        <v>0</v>
      </c>
      <c r="F851" s="42"/>
      <c r="G851" s="42"/>
      <c r="H851" s="43"/>
      <c r="I851" s="71">
        <f t="shared" si="479"/>
        <v>0</v>
      </c>
    </row>
    <row r="852" spans="1:9" s="3" customFormat="1" hidden="1">
      <c r="A852" s="48" t="s">
        <v>25</v>
      </c>
      <c r="B852" s="53" t="s">
        <v>26</v>
      </c>
      <c r="C852" s="46">
        <f t="shared" ref="C852:H852" si="482">SUM(C853:C855)</f>
        <v>0</v>
      </c>
      <c r="D852" s="46">
        <f t="shared" si="482"/>
        <v>0</v>
      </c>
      <c r="E852" s="46">
        <f t="shared" si="482"/>
        <v>0</v>
      </c>
      <c r="F852" s="46">
        <f t="shared" si="482"/>
        <v>0</v>
      </c>
      <c r="G852" s="46">
        <f t="shared" si="482"/>
        <v>0</v>
      </c>
      <c r="H852" s="47">
        <f t="shared" si="482"/>
        <v>0</v>
      </c>
      <c r="I852" s="71">
        <f t="shared" si="479"/>
        <v>0</v>
      </c>
    </row>
    <row r="853" spans="1:9" s="3" customFormat="1" hidden="1">
      <c r="A853" s="50" t="s">
        <v>19</v>
      </c>
      <c r="B853" s="52" t="s">
        <v>27</v>
      </c>
      <c r="C853" s="42"/>
      <c r="D853" s="42"/>
      <c r="E853" s="42">
        <f>SUM(C853,D853)</f>
        <v>0</v>
      </c>
      <c r="F853" s="42"/>
      <c r="G853" s="42"/>
      <c r="H853" s="43"/>
      <c r="I853" s="71">
        <f t="shared" si="479"/>
        <v>0</v>
      </c>
    </row>
    <row r="854" spans="1:9" s="3" customFormat="1" hidden="1">
      <c r="A854" s="50" t="s">
        <v>21</v>
      </c>
      <c r="B854" s="52" t="s">
        <v>28</v>
      </c>
      <c r="C854" s="42"/>
      <c r="D854" s="42"/>
      <c r="E854" s="42">
        <f>SUM(C854,D854)</f>
        <v>0</v>
      </c>
      <c r="F854" s="42"/>
      <c r="G854" s="42"/>
      <c r="H854" s="43"/>
      <c r="I854" s="71">
        <f t="shared" si="479"/>
        <v>0</v>
      </c>
    </row>
    <row r="855" spans="1:9" s="3" customFormat="1" hidden="1">
      <c r="A855" s="50" t="s">
        <v>23</v>
      </c>
      <c r="B855" s="52" t="s">
        <v>29</v>
      </c>
      <c r="C855" s="42"/>
      <c r="D855" s="42"/>
      <c r="E855" s="42">
        <f>SUM(C855,D855)</f>
        <v>0</v>
      </c>
      <c r="F855" s="42"/>
      <c r="G855" s="42"/>
      <c r="H855" s="43"/>
      <c r="I855" s="71">
        <f t="shared" si="479"/>
        <v>0</v>
      </c>
    </row>
    <row r="856" spans="1:9" s="3" customFormat="1" hidden="1">
      <c r="A856" s="48" t="s">
        <v>30</v>
      </c>
      <c r="B856" s="53" t="s">
        <v>31</v>
      </c>
      <c r="C856" s="46">
        <f t="shared" ref="C856:H856" si="483">SUM(C857:C859)</f>
        <v>0</v>
      </c>
      <c r="D856" s="46">
        <f t="shared" si="483"/>
        <v>0</v>
      </c>
      <c r="E856" s="46">
        <f t="shared" si="483"/>
        <v>0</v>
      </c>
      <c r="F856" s="46">
        <f t="shared" si="483"/>
        <v>0</v>
      </c>
      <c r="G856" s="46">
        <f t="shared" si="483"/>
        <v>0</v>
      </c>
      <c r="H856" s="47">
        <f t="shared" si="483"/>
        <v>0</v>
      </c>
      <c r="I856" s="71">
        <f t="shared" si="479"/>
        <v>0</v>
      </c>
    </row>
    <row r="857" spans="1:9" s="3" customFormat="1" hidden="1">
      <c r="A857" s="50" t="s">
        <v>19</v>
      </c>
      <c r="B857" s="52" t="s">
        <v>32</v>
      </c>
      <c r="C857" s="42"/>
      <c r="D857" s="42"/>
      <c r="E857" s="42">
        <f>SUM(C857,D857)</f>
        <v>0</v>
      </c>
      <c r="F857" s="42"/>
      <c r="G857" s="42"/>
      <c r="H857" s="43"/>
      <c r="I857" s="71">
        <f t="shared" si="479"/>
        <v>0</v>
      </c>
    </row>
    <row r="858" spans="1:9" s="3" customFormat="1" hidden="1">
      <c r="A858" s="50" t="s">
        <v>21</v>
      </c>
      <c r="B858" s="52" t="s">
        <v>33</v>
      </c>
      <c r="C858" s="42"/>
      <c r="D858" s="42"/>
      <c r="E858" s="42">
        <f>SUM(C858,D858)</f>
        <v>0</v>
      </c>
      <c r="F858" s="42"/>
      <c r="G858" s="42"/>
      <c r="H858" s="43"/>
      <c r="I858" s="71">
        <f t="shared" si="479"/>
        <v>0</v>
      </c>
    </row>
    <row r="859" spans="1:9" s="3" customFormat="1" hidden="1">
      <c r="A859" s="50" t="s">
        <v>23</v>
      </c>
      <c r="B859" s="52" t="s">
        <v>34</v>
      </c>
      <c r="C859" s="42"/>
      <c r="D859" s="42"/>
      <c r="E859" s="42">
        <f>SUM(C859,D859)</f>
        <v>0</v>
      </c>
      <c r="F859" s="42"/>
      <c r="G859" s="42"/>
      <c r="H859" s="43"/>
      <c r="I859" s="71">
        <f t="shared" si="479"/>
        <v>0</v>
      </c>
    </row>
    <row r="860" spans="1:9" hidden="1">
      <c r="A860" s="99" t="s">
        <v>70</v>
      </c>
      <c r="B860" s="100"/>
      <c r="C860" s="101">
        <f t="shared" ref="C860" si="484">SUM(C861,C864,C887)</f>
        <v>0</v>
      </c>
      <c r="D860" s="101">
        <f t="shared" ref="D860:H860" si="485">SUM(D861,D864,D887)</f>
        <v>0</v>
      </c>
      <c r="E860" s="101">
        <f t="shared" si="485"/>
        <v>0</v>
      </c>
      <c r="F860" s="101">
        <f t="shared" si="485"/>
        <v>0</v>
      </c>
      <c r="G860" s="101">
        <f t="shared" si="485"/>
        <v>0</v>
      </c>
      <c r="H860" s="102">
        <f t="shared" si="485"/>
        <v>0</v>
      </c>
      <c r="I860" s="13">
        <f t="shared" si="479"/>
        <v>0</v>
      </c>
    </row>
    <row r="861" spans="1:9" hidden="1">
      <c r="A861" s="60" t="s">
        <v>36</v>
      </c>
      <c r="B861" s="61">
        <v>20</v>
      </c>
      <c r="C861" s="46">
        <f t="shared" ref="C861:H861" si="486">SUM(C862)</f>
        <v>0</v>
      </c>
      <c r="D861" s="46">
        <f t="shared" si="486"/>
        <v>0</v>
      </c>
      <c r="E861" s="46">
        <f t="shared" si="486"/>
        <v>0</v>
      </c>
      <c r="F861" s="46">
        <f t="shared" si="486"/>
        <v>0</v>
      </c>
      <c r="G861" s="46">
        <f t="shared" si="486"/>
        <v>0</v>
      </c>
      <c r="H861" s="47">
        <f t="shared" si="486"/>
        <v>0</v>
      </c>
      <c r="I861" s="13">
        <f t="shared" si="479"/>
        <v>0</v>
      </c>
    </row>
    <row r="862" spans="1:9" hidden="1">
      <c r="A862" s="50" t="s">
        <v>71</v>
      </c>
      <c r="B862" s="137" t="s">
        <v>38</v>
      </c>
      <c r="C862" s="39"/>
      <c r="D862" s="39"/>
      <c r="E862" s="39">
        <f>C862+D862</f>
        <v>0</v>
      </c>
      <c r="F862" s="39"/>
      <c r="G862" s="39"/>
      <c r="H862" s="40"/>
      <c r="I862" s="13">
        <f t="shared" si="479"/>
        <v>0</v>
      </c>
    </row>
    <row r="863" spans="1:9" s="3" customFormat="1" hidden="1">
      <c r="A863" s="50"/>
      <c r="B863" s="51"/>
      <c r="C863" s="42"/>
      <c r="D863" s="42"/>
      <c r="E863" s="42"/>
      <c r="F863" s="42"/>
      <c r="G863" s="42"/>
      <c r="H863" s="43"/>
      <c r="I863" s="71">
        <f t="shared" si="479"/>
        <v>0</v>
      </c>
    </row>
    <row r="864" spans="1:9" ht="25.5" hidden="1">
      <c r="A864" s="60" t="s">
        <v>43</v>
      </c>
      <c r="B864" s="62">
        <v>58</v>
      </c>
      <c r="C864" s="46">
        <f t="shared" ref="C864" si="487">SUM(C865,C872,C879)</f>
        <v>0</v>
      </c>
      <c r="D864" s="46">
        <f t="shared" ref="D864:H864" si="488">SUM(D865,D872,D879)</f>
        <v>0</v>
      </c>
      <c r="E864" s="46">
        <f t="shared" si="488"/>
        <v>0</v>
      </c>
      <c r="F864" s="46">
        <f t="shared" si="488"/>
        <v>0</v>
      </c>
      <c r="G864" s="46">
        <f t="shared" si="488"/>
        <v>0</v>
      </c>
      <c r="H864" s="47">
        <f t="shared" si="488"/>
        <v>0</v>
      </c>
      <c r="I864" s="13">
        <f t="shared" si="479"/>
        <v>0</v>
      </c>
    </row>
    <row r="865" spans="1:9" s="3" customFormat="1" hidden="1">
      <c r="A865" s="60" t="s">
        <v>44</v>
      </c>
      <c r="B865" s="63" t="s">
        <v>45</v>
      </c>
      <c r="C865" s="46">
        <f t="shared" ref="C865:H865" si="489">SUM(C869,C870,C871)</f>
        <v>0</v>
      </c>
      <c r="D865" s="46">
        <f t="shared" si="489"/>
        <v>0</v>
      </c>
      <c r="E865" s="46">
        <f t="shared" si="489"/>
        <v>0</v>
      </c>
      <c r="F865" s="46">
        <f t="shared" si="489"/>
        <v>0</v>
      </c>
      <c r="G865" s="46">
        <f t="shared" si="489"/>
        <v>0</v>
      </c>
      <c r="H865" s="47">
        <f t="shared" si="489"/>
        <v>0</v>
      </c>
      <c r="I865" s="71">
        <f t="shared" si="479"/>
        <v>0</v>
      </c>
    </row>
    <row r="866" spans="1:9" s="3" customFormat="1" hidden="1">
      <c r="A866" s="64" t="s">
        <v>46</v>
      </c>
      <c r="B866" s="65"/>
      <c r="C866" s="46"/>
      <c r="D866" s="46"/>
      <c r="E866" s="46"/>
      <c r="F866" s="46"/>
      <c r="G866" s="46"/>
      <c r="H866" s="47"/>
      <c r="I866" s="71">
        <f t="shared" si="479"/>
        <v>0</v>
      </c>
    </row>
    <row r="867" spans="1:9" s="3" customFormat="1" hidden="1">
      <c r="A867" s="64" t="s">
        <v>47</v>
      </c>
      <c r="B867" s="65"/>
      <c r="C867" s="46">
        <f t="shared" ref="C867:H867" si="490">C869+C870+C871-C868</f>
        <v>0</v>
      </c>
      <c r="D867" s="46">
        <f t="shared" si="490"/>
        <v>0</v>
      </c>
      <c r="E867" s="46">
        <f t="shared" si="490"/>
        <v>0</v>
      </c>
      <c r="F867" s="46">
        <f t="shared" si="490"/>
        <v>0</v>
      </c>
      <c r="G867" s="46">
        <f t="shared" si="490"/>
        <v>0</v>
      </c>
      <c r="H867" s="47">
        <f t="shared" si="490"/>
        <v>0</v>
      </c>
      <c r="I867" s="71">
        <f t="shared" si="479"/>
        <v>0</v>
      </c>
    </row>
    <row r="868" spans="1:9" s="3" customFormat="1" hidden="1">
      <c r="A868" s="64" t="s">
        <v>48</v>
      </c>
      <c r="B868" s="65"/>
      <c r="C868" s="46"/>
      <c r="D868" s="46"/>
      <c r="E868" s="46">
        <f>C868+D868</f>
        <v>0</v>
      </c>
      <c r="F868" s="46"/>
      <c r="G868" s="46"/>
      <c r="H868" s="47"/>
      <c r="I868" s="71">
        <f t="shared" si="479"/>
        <v>0</v>
      </c>
    </row>
    <row r="869" spans="1:9" s="3" customFormat="1" hidden="1">
      <c r="A869" s="37" t="s">
        <v>49</v>
      </c>
      <c r="B869" s="138" t="s">
        <v>50</v>
      </c>
      <c r="C869" s="42"/>
      <c r="D869" s="42"/>
      <c r="E869" s="42">
        <f>C869+D869</f>
        <v>0</v>
      </c>
      <c r="F869" s="42"/>
      <c r="G869" s="42"/>
      <c r="H869" s="43"/>
      <c r="I869" s="71">
        <f t="shared" si="479"/>
        <v>0</v>
      </c>
    </row>
    <row r="870" spans="1:9" s="3" customFormat="1" hidden="1">
      <c r="A870" s="37" t="s">
        <v>51</v>
      </c>
      <c r="B870" s="138" t="s">
        <v>52</v>
      </c>
      <c r="C870" s="42"/>
      <c r="D870" s="42"/>
      <c r="E870" s="42">
        <f>C870+D870</f>
        <v>0</v>
      </c>
      <c r="F870" s="42"/>
      <c r="G870" s="42"/>
      <c r="H870" s="43"/>
      <c r="I870" s="71">
        <f t="shared" si="479"/>
        <v>0</v>
      </c>
    </row>
    <row r="871" spans="1:9" s="3" customFormat="1" hidden="1">
      <c r="A871" s="37" t="s">
        <v>53</v>
      </c>
      <c r="B871" s="139" t="s">
        <v>54</v>
      </c>
      <c r="C871" s="42"/>
      <c r="D871" s="42"/>
      <c r="E871" s="42">
        <f>C871+D871</f>
        <v>0</v>
      </c>
      <c r="F871" s="42"/>
      <c r="G871" s="42"/>
      <c r="H871" s="43"/>
      <c r="I871" s="71">
        <f t="shared" si="479"/>
        <v>0</v>
      </c>
    </row>
    <row r="872" spans="1:9" s="3" customFormat="1" hidden="1">
      <c r="A872" s="60" t="s">
        <v>55</v>
      </c>
      <c r="B872" s="61" t="s">
        <v>56</v>
      </c>
      <c r="C872" s="46">
        <f t="shared" ref="C872:H872" si="491">SUM(C876,C877,C878)</f>
        <v>0</v>
      </c>
      <c r="D872" s="46">
        <f t="shared" si="491"/>
        <v>0</v>
      </c>
      <c r="E872" s="46">
        <f t="shared" si="491"/>
        <v>0</v>
      </c>
      <c r="F872" s="46">
        <f t="shared" si="491"/>
        <v>0</v>
      </c>
      <c r="G872" s="46">
        <f t="shared" si="491"/>
        <v>0</v>
      </c>
      <c r="H872" s="47">
        <f t="shared" si="491"/>
        <v>0</v>
      </c>
      <c r="I872" s="71">
        <f t="shared" si="479"/>
        <v>0</v>
      </c>
    </row>
    <row r="873" spans="1:9" s="3" customFormat="1" hidden="1">
      <c r="A873" s="66" t="s">
        <v>46</v>
      </c>
      <c r="B873" s="61"/>
      <c r="C873" s="46"/>
      <c r="D873" s="46"/>
      <c r="E873" s="46"/>
      <c r="F873" s="46"/>
      <c r="G873" s="46"/>
      <c r="H873" s="47"/>
      <c r="I873" s="71">
        <f t="shared" si="479"/>
        <v>0</v>
      </c>
    </row>
    <row r="874" spans="1:9" s="3" customFormat="1" hidden="1">
      <c r="A874" s="64" t="s">
        <v>47</v>
      </c>
      <c r="B874" s="65"/>
      <c r="C874" s="46">
        <f t="shared" ref="C874:H874" si="492">C876+C877+C878-C875</f>
        <v>0</v>
      </c>
      <c r="D874" s="46">
        <f t="shared" si="492"/>
        <v>0</v>
      </c>
      <c r="E874" s="46">
        <f t="shared" si="492"/>
        <v>0</v>
      </c>
      <c r="F874" s="46">
        <f t="shared" si="492"/>
        <v>0</v>
      </c>
      <c r="G874" s="46">
        <f t="shared" si="492"/>
        <v>0</v>
      </c>
      <c r="H874" s="47">
        <f t="shared" si="492"/>
        <v>0</v>
      </c>
      <c r="I874" s="71">
        <f t="shared" si="479"/>
        <v>0</v>
      </c>
    </row>
    <row r="875" spans="1:9" s="3" customFormat="1" hidden="1">
      <c r="A875" s="64" t="s">
        <v>48</v>
      </c>
      <c r="B875" s="65"/>
      <c r="C875" s="46"/>
      <c r="D875" s="46"/>
      <c r="E875" s="46">
        <f>C875+D875</f>
        <v>0</v>
      </c>
      <c r="F875" s="46"/>
      <c r="G875" s="46"/>
      <c r="H875" s="47"/>
      <c r="I875" s="71">
        <f t="shared" si="479"/>
        <v>0</v>
      </c>
    </row>
    <row r="876" spans="1:9" s="3" customFormat="1" hidden="1">
      <c r="A876" s="37" t="s">
        <v>49</v>
      </c>
      <c r="B876" s="139" t="s">
        <v>57</v>
      </c>
      <c r="C876" s="42"/>
      <c r="D876" s="42"/>
      <c r="E876" s="42">
        <f>C876+D876</f>
        <v>0</v>
      </c>
      <c r="F876" s="42"/>
      <c r="G876" s="42"/>
      <c r="H876" s="43"/>
      <c r="I876" s="71">
        <f t="shared" si="479"/>
        <v>0</v>
      </c>
    </row>
    <row r="877" spans="1:9" s="3" customFormat="1" hidden="1">
      <c r="A877" s="37" t="s">
        <v>51</v>
      </c>
      <c r="B877" s="139" t="s">
        <v>58</v>
      </c>
      <c r="C877" s="42"/>
      <c r="D877" s="42"/>
      <c r="E877" s="42">
        <f>C877+D877</f>
        <v>0</v>
      </c>
      <c r="F877" s="42"/>
      <c r="G877" s="42"/>
      <c r="H877" s="43"/>
      <c r="I877" s="71">
        <f t="shared" si="479"/>
        <v>0</v>
      </c>
    </row>
    <row r="878" spans="1:9" s="3" customFormat="1" hidden="1">
      <c r="A878" s="37" t="s">
        <v>53</v>
      </c>
      <c r="B878" s="139" t="s">
        <v>59</v>
      </c>
      <c r="C878" s="42"/>
      <c r="D878" s="42"/>
      <c r="E878" s="42">
        <f>C878+D878</f>
        <v>0</v>
      </c>
      <c r="F878" s="42"/>
      <c r="G878" s="42"/>
      <c r="H878" s="43"/>
      <c r="I878" s="71">
        <f t="shared" si="479"/>
        <v>0</v>
      </c>
    </row>
    <row r="879" spans="1:9" hidden="1">
      <c r="A879" s="60" t="s">
        <v>60</v>
      </c>
      <c r="B879" s="67" t="s">
        <v>61</v>
      </c>
      <c r="C879" s="46">
        <f t="shared" ref="C879" si="493">SUM(C883,C884,C885)</f>
        <v>0</v>
      </c>
      <c r="D879" s="46">
        <f t="shared" ref="D879:H879" si="494">SUM(D883,D884,D885)</f>
        <v>0</v>
      </c>
      <c r="E879" s="46">
        <f t="shared" si="494"/>
        <v>0</v>
      </c>
      <c r="F879" s="46">
        <f t="shared" si="494"/>
        <v>0</v>
      </c>
      <c r="G879" s="46">
        <f t="shared" si="494"/>
        <v>0</v>
      </c>
      <c r="H879" s="47">
        <f t="shared" si="494"/>
        <v>0</v>
      </c>
      <c r="I879" s="13">
        <f t="shared" si="479"/>
        <v>0</v>
      </c>
    </row>
    <row r="880" spans="1:9" s="3" customFormat="1" hidden="1">
      <c r="A880" s="66" t="s">
        <v>46</v>
      </c>
      <c r="B880" s="67"/>
      <c r="C880" s="46"/>
      <c r="D880" s="46"/>
      <c r="E880" s="46"/>
      <c r="F880" s="46"/>
      <c r="G880" s="46"/>
      <c r="H880" s="47"/>
      <c r="I880" s="71">
        <f t="shared" si="479"/>
        <v>0</v>
      </c>
    </row>
    <row r="881" spans="1:11" s="6" customFormat="1" hidden="1">
      <c r="A881" s="64" t="s">
        <v>47</v>
      </c>
      <c r="B881" s="65"/>
      <c r="C881" s="119">
        <f t="shared" ref="C881" si="495">C883+C884+C885-C882</f>
        <v>0</v>
      </c>
      <c r="D881" s="119">
        <f t="shared" ref="D881:H881" si="496">D883+D884+D885-D882</f>
        <v>0</v>
      </c>
      <c r="E881" s="119">
        <f t="shared" si="496"/>
        <v>0</v>
      </c>
      <c r="F881" s="119">
        <f t="shared" si="496"/>
        <v>0</v>
      </c>
      <c r="G881" s="119">
        <f t="shared" si="496"/>
        <v>0</v>
      </c>
      <c r="H881" s="120">
        <f t="shared" si="496"/>
        <v>0</v>
      </c>
      <c r="I881" s="111">
        <f t="shared" si="479"/>
        <v>0</v>
      </c>
    </row>
    <row r="882" spans="1:11" s="5" customFormat="1" hidden="1">
      <c r="A882" s="64" t="s">
        <v>48</v>
      </c>
      <c r="B882" s="65"/>
      <c r="C882" s="119"/>
      <c r="D882" s="119"/>
      <c r="E882" s="119">
        <f>C882+D882</f>
        <v>0</v>
      </c>
      <c r="F882" s="119"/>
      <c r="G882" s="119"/>
      <c r="H882" s="120"/>
      <c r="I882" s="98">
        <f t="shared" si="479"/>
        <v>0</v>
      </c>
    </row>
    <row r="883" spans="1:11" hidden="1">
      <c r="A883" s="37" t="s">
        <v>49</v>
      </c>
      <c r="B883" s="139" t="s">
        <v>62</v>
      </c>
      <c r="C883" s="39"/>
      <c r="D883" s="39"/>
      <c r="E883" s="39">
        <f>C883+D883</f>
        <v>0</v>
      </c>
      <c r="F883" s="39"/>
      <c r="G883" s="39"/>
      <c r="H883" s="40"/>
      <c r="I883" s="13">
        <f t="shared" si="479"/>
        <v>0</v>
      </c>
      <c r="J883" s="8">
        <v>0.05</v>
      </c>
      <c r="K883" s="8">
        <v>0.05</v>
      </c>
    </row>
    <row r="884" spans="1:11" hidden="1">
      <c r="A884" s="37" t="s">
        <v>51</v>
      </c>
      <c r="B884" s="139" t="s">
        <v>63</v>
      </c>
      <c r="C884" s="39"/>
      <c r="D884" s="39"/>
      <c r="E884" s="39">
        <f>C884+D884</f>
        <v>0</v>
      </c>
      <c r="F884" s="39"/>
      <c r="G884" s="39"/>
      <c r="H884" s="40"/>
      <c r="I884" s="13">
        <f t="shared" si="479"/>
        <v>0</v>
      </c>
      <c r="J884" s="8">
        <v>0.9</v>
      </c>
    </row>
    <row r="885" spans="1:11" s="3" customFormat="1" hidden="1">
      <c r="A885" s="37" t="s">
        <v>53</v>
      </c>
      <c r="B885" s="139" t="s">
        <v>64</v>
      </c>
      <c r="C885" s="42"/>
      <c r="D885" s="42"/>
      <c r="E885" s="42">
        <f>C885+D885</f>
        <v>0</v>
      </c>
      <c r="F885" s="42"/>
      <c r="G885" s="42"/>
      <c r="H885" s="43"/>
      <c r="I885" s="71">
        <f t="shared" si="479"/>
        <v>0</v>
      </c>
    </row>
    <row r="886" spans="1:11" s="3" customFormat="1" hidden="1">
      <c r="A886" s="68"/>
      <c r="B886" s="55"/>
      <c r="C886" s="42"/>
      <c r="D886" s="42"/>
      <c r="E886" s="42"/>
      <c r="F886" s="42"/>
      <c r="G886" s="42"/>
      <c r="H886" s="43"/>
      <c r="I886" s="71">
        <f t="shared" si="479"/>
        <v>0</v>
      </c>
    </row>
    <row r="887" spans="1:11" s="3" customFormat="1" hidden="1">
      <c r="A887" s="48" t="s">
        <v>65</v>
      </c>
      <c r="B887" s="67" t="s">
        <v>66</v>
      </c>
      <c r="C887" s="46"/>
      <c r="D887" s="46"/>
      <c r="E887" s="46">
        <f>C887+D887</f>
        <v>0</v>
      </c>
      <c r="F887" s="46"/>
      <c r="G887" s="46"/>
      <c r="H887" s="47"/>
      <c r="I887" s="71">
        <f t="shared" si="479"/>
        <v>0</v>
      </c>
    </row>
    <row r="888" spans="1:11" s="3" customFormat="1" hidden="1">
      <c r="A888" s="68"/>
      <c r="B888" s="55"/>
      <c r="C888" s="42"/>
      <c r="D888" s="42"/>
      <c r="E888" s="42"/>
      <c r="F888" s="42"/>
      <c r="G888" s="42"/>
      <c r="H888" s="43"/>
      <c r="I888" s="71">
        <f t="shared" si="479"/>
        <v>0</v>
      </c>
    </row>
    <row r="889" spans="1:11" s="3" customFormat="1" hidden="1">
      <c r="A889" s="48" t="s">
        <v>67</v>
      </c>
      <c r="B889" s="67"/>
      <c r="C889" s="46">
        <f t="shared" ref="C889:H889" si="497">C842-C860</f>
        <v>0</v>
      </c>
      <c r="D889" s="46">
        <f t="shared" si="497"/>
        <v>0</v>
      </c>
      <c r="E889" s="46">
        <f t="shared" si="497"/>
        <v>0</v>
      </c>
      <c r="F889" s="46">
        <f t="shared" si="497"/>
        <v>0</v>
      </c>
      <c r="G889" s="46">
        <f t="shared" si="497"/>
        <v>0</v>
      </c>
      <c r="H889" s="47">
        <f t="shared" si="497"/>
        <v>0</v>
      </c>
      <c r="I889" s="71">
        <f t="shared" si="479"/>
        <v>0</v>
      </c>
    </row>
    <row r="890" spans="1:11" s="3" customFormat="1" hidden="1">
      <c r="A890" s="54"/>
      <c r="B890" s="55"/>
      <c r="C890" s="42"/>
      <c r="D890" s="42"/>
      <c r="E890" s="42"/>
      <c r="F890" s="42"/>
      <c r="G890" s="42"/>
      <c r="H890" s="43"/>
      <c r="I890" s="71">
        <f t="shared" si="479"/>
        <v>0</v>
      </c>
    </row>
    <row r="891" spans="1:11" s="7" customFormat="1" ht="25.5" hidden="1">
      <c r="A891" s="121" t="s">
        <v>100</v>
      </c>
      <c r="B891" s="122"/>
      <c r="C891" s="123">
        <f t="shared" ref="C891:H891" si="498">C892</f>
        <v>0</v>
      </c>
      <c r="D891" s="123">
        <f t="shared" si="498"/>
        <v>0</v>
      </c>
      <c r="E891" s="123">
        <f t="shared" si="498"/>
        <v>0</v>
      </c>
      <c r="F891" s="123">
        <f t="shared" si="498"/>
        <v>0</v>
      </c>
      <c r="G891" s="123">
        <f t="shared" si="498"/>
        <v>0</v>
      </c>
      <c r="H891" s="124">
        <f t="shared" si="498"/>
        <v>0</v>
      </c>
      <c r="I891" s="125">
        <f t="shared" si="479"/>
        <v>0</v>
      </c>
    </row>
    <row r="892" spans="1:11" s="5" customFormat="1" hidden="1">
      <c r="A892" s="93" t="s">
        <v>73</v>
      </c>
      <c r="B892" s="94"/>
      <c r="C892" s="95">
        <f t="shared" ref="C892" si="499">SUM(C893,C894,C895,C896)</f>
        <v>0</v>
      </c>
      <c r="D892" s="95">
        <f t="shared" ref="D892:H892" si="500">SUM(D893,D894,D895,D896)</f>
        <v>0</v>
      </c>
      <c r="E892" s="95">
        <f t="shared" si="500"/>
        <v>0</v>
      </c>
      <c r="F892" s="95">
        <f t="shared" si="500"/>
        <v>0</v>
      </c>
      <c r="G892" s="95">
        <f t="shared" si="500"/>
        <v>0</v>
      </c>
      <c r="H892" s="96">
        <f t="shared" si="500"/>
        <v>0</v>
      </c>
      <c r="I892" s="98">
        <f t="shared" si="479"/>
        <v>0</v>
      </c>
    </row>
    <row r="893" spans="1:11" s="3" customFormat="1" hidden="1">
      <c r="A893" s="37" t="s">
        <v>12</v>
      </c>
      <c r="B893" s="38"/>
      <c r="C893" s="42"/>
      <c r="D893" s="42"/>
      <c r="E893" s="42">
        <f>SUM(C893,D893)</f>
        <v>0</v>
      </c>
      <c r="F893" s="42"/>
      <c r="G893" s="42"/>
      <c r="H893" s="43"/>
      <c r="I893" s="71">
        <f t="shared" si="479"/>
        <v>0</v>
      </c>
    </row>
    <row r="894" spans="1:11" s="3" customFormat="1" hidden="1">
      <c r="A894" s="37" t="s">
        <v>13</v>
      </c>
      <c r="B894" s="41"/>
      <c r="C894" s="42"/>
      <c r="D894" s="42"/>
      <c r="E894" s="42">
        <f>SUM(C894,D894)</f>
        <v>0</v>
      </c>
      <c r="F894" s="42"/>
      <c r="G894" s="42"/>
      <c r="H894" s="43"/>
      <c r="I894" s="71">
        <f t="shared" si="479"/>
        <v>0</v>
      </c>
    </row>
    <row r="895" spans="1:11" s="3" customFormat="1" ht="38.25" hidden="1">
      <c r="A895" s="37" t="s">
        <v>14</v>
      </c>
      <c r="B895" s="38">
        <v>420269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79"/>
        <v>0</v>
      </c>
    </row>
    <row r="896" spans="1:11" s="3" customFormat="1" ht="25.5" hidden="1">
      <c r="A896" s="44" t="s">
        <v>15</v>
      </c>
      <c r="B896" s="45" t="s">
        <v>16</v>
      </c>
      <c r="C896" s="46">
        <f t="shared" ref="C896" si="501">SUM(C897,C901,C905)</f>
        <v>0</v>
      </c>
      <c r="D896" s="46">
        <f t="shared" ref="D896:H896" si="502">SUM(D897,D901,D905)</f>
        <v>0</v>
      </c>
      <c r="E896" s="46">
        <f t="shared" si="502"/>
        <v>0</v>
      </c>
      <c r="F896" s="46">
        <f t="shared" si="502"/>
        <v>0</v>
      </c>
      <c r="G896" s="46">
        <f t="shared" si="502"/>
        <v>0</v>
      </c>
      <c r="H896" s="47">
        <f t="shared" si="502"/>
        <v>0</v>
      </c>
      <c r="I896" s="71">
        <f t="shared" si="479"/>
        <v>0</v>
      </c>
    </row>
    <row r="897" spans="1:9" s="3" customFormat="1" hidden="1">
      <c r="A897" s="48" t="s">
        <v>17</v>
      </c>
      <c r="B897" s="49" t="s">
        <v>18</v>
      </c>
      <c r="C897" s="46">
        <f t="shared" ref="C897" si="503">SUM(C898:C900)</f>
        <v>0</v>
      </c>
      <c r="D897" s="46">
        <f t="shared" ref="D897:H897" si="504">SUM(D898:D900)</f>
        <v>0</v>
      </c>
      <c r="E897" s="46">
        <f t="shared" si="504"/>
        <v>0</v>
      </c>
      <c r="F897" s="46">
        <f t="shared" si="504"/>
        <v>0</v>
      </c>
      <c r="G897" s="46">
        <f t="shared" si="504"/>
        <v>0</v>
      </c>
      <c r="H897" s="47">
        <f t="shared" si="504"/>
        <v>0</v>
      </c>
      <c r="I897" s="71">
        <f t="shared" si="479"/>
        <v>0</v>
      </c>
    </row>
    <row r="898" spans="1:9" s="3" customFormat="1" hidden="1">
      <c r="A898" s="50" t="s">
        <v>19</v>
      </c>
      <c r="B898" s="51" t="s">
        <v>20</v>
      </c>
      <c r="C898" s="42"/>
      <c r="D898" s="42"/>
      <c r="E898" s="42">
        <f>SUM(C898,D898)</f>
        <v>0</v>
      </c>
      <c r="F898" s="42"/>
      <c r="G898" s="42"/>
      <c r="H898" s="43"/>
      <c r="I898" s="71">
        <f t="shared" si="479"/>
        <v>0</v>
      </c>
    </row>
    <row r="899" spans="1:9" s="3" customFormat="1" hidden="1">
      <c r="A899" s="50" t="s">
        <v>21</v>
      </c>
      <c r="B899" s="52" t="s">
        <v>22</v>
      </c>
      <c r="C899" s="42"/>
      <c r="D899" s="42"/>
      <c r="E899" s="42">
        <f>SUM(C899,D899)</f>
        <v>0</v>
      </c>
      <c r="F899" s="42"/>
      <c r="G899" s="42"/>
      <c r="H899" s="43"/>
      <c r="I899" s="71">
        <f t="shared" si="479"/>
        <v>0</v>
      </c>
    </row>
    <row r="900" spans="1:9" s="3" customFormat="1" hidden="1">
      <c r="A900" s="50" t="s">
        <v>23</v>
      </c>
      <c r="B900" s="52" t="s">
        <v>24</v>
      </c>
      <c r="C900" s="42"/>
      <c r="D900" s="42"/>
      <c r="E900" s="42">
        <f>SUM(C900,D900)</f>
        <v>0</v>
      </c>
      <c r="F900" s="42"/>
      <c r="G900" s="42"/>
      <c r="H900" s="43"/>
      <c r="I900" s="71">
        <f t="shared" si="479"/>
        <v>0</v>
      </c>
    </row>
    <row r="901" spans="1:9" s="3" customFormat="1" hidden="1">
      <c r="A901" s="48" t="s">
        <v>25</v>
      </c>
      <c r="B901" s="53" t="s">
        <v>26</v>
      </c>
      <c r="C901" s="46">
        <f t="shared" ref="C901" si="505">SUM(C902:C904)</f>
        <v>0</v>
      </c>
      <c r="D901" s="46">
        <f t="shared" ref="D901:H901" si="506">SUM(D902:D904)</f>
        <v>0</v>
      </c>
      <c r="E901" s="46">
        <f t="shared" si="506"/>
        <v>0</v>
      </c>
      <c r="F901" s="46">
        <f t="shared" si="506"/>
        <v>0</v>
      </c>
      <c r="G901" s="46">
        <f t="shared" si="506"/>
        <v>0</v>
      </c>
      <c r="H901" s="47">
        <f t="shared" si="506"/>
        <v>0</v>
      </c>
      <c r="I901" s="71">
        <f t="shared" si="479"/>
        <v>0</v>
      </c>
    </row>
    <row r="902" spans="1:9" s="3" customFormat="1" hidden="1">
      <c r="A902" s="50" t="s">
        <v>19</v>
      </c>
      <c r="B902" s="52" t="s">
        <v>27</v>
      </c>
      <c r="C902" s="42"/>
      <c r="D902" s="42"/>
      <c r="E902" s="42">
        <f>SUM(C902,D902)</f>
        <v>0</v>
      </c>
      <c r="F902" s="42"/>
      <c r="G902" s="42"/>
      <c r="H902" s="43"/>
      <c r="I902" s="71">
        <f t="shared" si="479"/>
        <v>0</v>
      </c>
    </row>
    <row r="903" spans="1:9" s="3" customFormat="1" hidden="1">
      <c r="A903" s="50" t="s">
        <v>21</v>
      </c>
      <c r="B903" s="52" t="s">
        <v>28</v>
      </c>
      <c r="C903" s="42"/>
      <c r="D903" s="42"/>
      <c r="E903" s="42">
        <f>SUM(C903,D903)</f>
        <v>0</v>
      </c>
      <c r="F903" s="42"/>
      <c r="G903" s="42"/>
      <c r="H903" s="43"/>
      <c r="I903" s="71">
        <f t="shared" si="479"/>
        <v>0</v>
      </c>
    </row>
    <row r="904" spans="1:9" s="3" customFormat="1" hidden="1">
      <c r="A904" s="50" t="s">
        <v>23</v>
      </c>
      <c r="B904" s="52" t="s">
        <v>29</v>
      </c>
      <c r="C904" s="42"/>
      <c r="D904" s="42"/>
      <c r="E904" s="42">
        <f>SUM(C904,D904)</f>
        <v>0</v>
      </c>
      <c r="F904" s="42"/>
      <c r="G904" s="42"/>
      <c r="H904" s="43"/>
      <c r="I904" s="71">
        <f t="shared" si="479"/>
        <v>0</v>
      </c>
    </row>
    <row r="905" spans="1:9" s="3" customFormat="1" hidden="1">
      <c r="A905" s="48" t="s">
        <v>30</v>
      </c>
      <c r="B905" s="53" t="s">
        <v>31</v>
      </c>
      <c r="C905" s="46">
        <f t="shared" ref="C905" si="507">SUM(C906:C908)</f>
        <v>0</v>
      </c>
      <c r="D905" s="46">
        <f t="shared" ref="D905:H905" si="508">SUM(D906:D908)</f>
        <v>0</v>
      </c>
      <c r="E905" s="46">
        <f t="shared" si="508"/>
        <v>0</v>
      </c>
      <c r="F905" s="46">
        <f t="shared" si="508"/>
        <v>0</v>
      </c>
      <c r="G905" s="46">
        <f t="shared" si="508"/>
        <v>0</v>
      </c>
      <c r="H905" s="47">
        <f t="shared" si="508"/>
        <v>0</v>
      </c>
      <c r="I905" s="71">
        <f t="shared" si="479"/>
        <v>0</v>
      </c>
    </row>
    <row r="906" spans="1:9" s="3" customFormat="1" hidden="1">
      <c r="A906" s="50" t="s">
        <v>19</v>
      </c>
      <c r="B906" s="52" t="s">
        <v>32</v>
      </c>
      <c r="C906" s="42"/>
      <c r="D906" s="42"/>
      <c r="E906" s="42">
        <f>SUM(C906,D906)</f>
        <v>0</v>
      </c>
      <c r="F906" s="42"/>
      <c r="G906" s="42"/>
      <c r="H906" s="43"/>
      <c r="I906" s="71">
        <f t="shared" si="479"/>
        <v>0</v>
      </c>
    </row>
    <row r="907" spans="1:9" s="3" customFormat="1" hidden="1">
      <c r="A907" s="50" t="s">
        <v>21</v>
      </c>
      <c r="B907" s="52" t="s">
        <v>33</v>
      </c>
      <c r="C907" s="42"/>
      <c r="D907" s="42"/>
      <c r="E907" s="42">
        <f>SUM(C907,D907)</f>
        <v>0</v>
      </c>
      <c r="F907" s="42"/>
      <c r="G907" s="42"/>
      <c r="H907" s="43"/>
      <c r="I907" s="71">
        <f t="shared" si="479"/>
        <v>0</v>
      </c>
    </row>
    <row r="908" spans="1:9" s="3" customFormat="1" hidden="1">
      <c r="A908" s="50" t="s">
        <v>23</v>
      </c>
      <c r="B908" s="52" t="s">
        <v>34</v>
      </c>
      <c r="C908" s="42"/>
      <c r="D908" s="42"/>
      <c r="E908" s="42">
        <f>SUM(C908,D908)</f>
        <v>0</v>
      </c>
      <c r="F908" s="42"/>
      <c r="G908" s="42"/>
      <c r="H908" s="43"/>
      <c r="I908" s="71">
        <f t="shared" si="479"/>
        <v>0</v>
      </c>
    </row>
    <row r="909" spans="1:9" s="5" customFormat="1" hidden="1">
      <c r="A909" s="93" t="s">
        <v>70</v>
      </c>
      <c r="B909" s="94"/>
      <c r="C909" s="95">
        <f t="shared" ref="C909" si="509">SUM(C910,C913,C936)</f>
        <v>0</v>
      </c>
      <c r="D909" s="95">
        <f t="shared" ref="D909:H909" si="510">SUM(D910,D913,D936)</f>
        <v>0</v>
      </c>
      <c r="E909" s="95">
        <f t="shared" si="510"/>
        <v>0</v>
      </c>
      <c r="F909" s="95">
        <f t="shared" si="510"/>
        <v>0</v>
      </c>
      <c r="G909" s="95">
        <f t="shared" si="510"/>
        <v>0</v>
      </c>
      <c r="H909" s="96">
        <f t="shared" si="510"/>
        <v>0</v>
      </c>
      <c r="I909" s="98">
        <f t="shared" si="479"/>
        <v>0</v>
      </c>
    </row>
    <row r="910" spans="1:9" s="3" customFormat="1" hidden="1">
      <c r="A910" s="60" t="s">
        <v>36</v>
      </c>
      <c r="B910" s="61">
        <v>20</v>
      </c>
      <c r="C910" s="46">
        <f t="shared" ref="C910:H910" si="511">SUM(C911)</f>
        <v>0</v>
      </c>
      <c r="D910" s="46">
        <f t="shared" si="511"/>
        <v>0</v>
      </c>
      <c r="E910" s="46">
        <f t="shared" si="511"/>
        <v>0</v>
      </c>
      <c r="F910" s="46">
        <f t="shared" si="511"/>
        <v>0</v>
      </c>
      <c r="G910" s="46">
        <f t="shared" si="511"/>
        <v>0</v>
      </c>
      <c r="H910" s="47">
        <f t="shared" si="511"/>
        <v>0</v>
      </c>
      <c r="I910" s="71">
        <f t="shared" ref="I910:I938" si="512">SUM(E910:H910)</f>
        <v>0</v>
      </c>
    </row>
    <row r="911" spans="1:9" s="3" customFormat="1" hidden="1">
      <c r="A911" s="50" t="s">
        <v>71</v>
      </c>
      <c r="B911" s="137" t="s">
        <v>38</v>
      </c>
      <c r="C911" s="42"/>
      <c r="D911" s="42"/>
      <c r="E911" s="42">
        <f>C911+D911</f>
        <v>0</v>
      </c>
      <c r="F911" s="42"/>
      <c r="G911" s="42"/>
      <c r="H911" s="43"/>
      <c r="I911" s="71">
        <f t="shared" si="512"/>
        <v>0</v>
      </c>
    </row>
    <row r="912" spans="1:9" s="3" customFormat="1" hidden="1">
      <c r="A912" s="50"/>
      <c r="B912" s="51"/>
      <c r="C912" s="42"/>
      <c r="D912" s="42"/>
      <c r="E912" s="42"/>
      <c r="F912" s="42"/>
      <c r="G912" s="42"/>
      <c r="H912" s="43"/>
      <c r="I912" s="71">
        <f t="shared" si="512"/>
        <v>0</v>
      </c>
    </row>
    <row r="913" spans="1:11" s="3" customFormat="1" ht="25.5" hidden="1">
      <c r="A913" s="60" t="s">
        <v>43</v>
      </c>
      <c r="B913" s="62">
        <v>58</v>
      </c>
      <c r="C913" s="46">
        <f t="shared" ref="C913" si="513">SUM(C914,C921,C928)</f>
        <v>0</v>
      </c>
      <c r="D913" s="46">
        <f t="shared" ref="D913:H913" si="514">SUM(D914,D921,D928)</f>
        <v>0</v>
      </c>
      <c r="E913" s="46">
        <f t="shared" si="514"/>
        <v>0</v>
      </c>
      <c r="F913" s="46">
        <f t="shared" si="514"/>
        <v>0</v>
      </c>
      <c r="G913" s="46">
        <f t="shared" si="514"/>
        <v>0</v>
      </c>
      <c r="H913" s="47">
        <f t="shared" si="514"/>
        <v>0</v>
      </c>
      <c r="I913" s="71">
        <f t="shared" si="512"/>
        <v>0</v>
      </c>
    </row>
    <row r="914" spans="1:11" s="3" customFormat="1" hidden="1">
      <c r="A914" s="60" t="s">
        <v>44</v>
      </c>
      <c r="B914" s="63" t="s">
        <v>45</v>
      </c>
      <c r="C914" s="46">
        <f t="shared" ref="C914" si="515">SUM(C918,C919,C920)</f>
        <v>0</v>
      </c>
      <c r="D914" s="46">
        <f t="shared" ref="D914:H914" si="516">SUM(D918,D919,D920)</f>
        <v>0</v>
      </c>
      <c r="E914" s="46">
        <f t="shared" si="516"/>
        <v>0</v>
      </c>
      <c r="F914" s="46">
        <f t="shared" si="516"/>
        <v>0</v>
      </c>
      <c r="G914" s="46">
        <f t="shared" si="516"/>
        <v>0</v>
      </c>
      <c r="H914" s="47">
        <f t="shared" si="516"/>
        <v>0</v>
      </c>
      <c r="I914" s="71">
        <f t="shared" si="512"/>
        <v>0</v>
      </c>
    </row>
    <row r="915" spans="1:11" s="3" customFormat="1" hidden="1">
      <c r="A915" s="64" t="s">
        <v>46</v>
      </c>
      <c r="B915" s="65"/>
      <c r="C915" s="46"/>
      <c r="D915" s="46"/>
      <c r="E915" s="46"/>
      <c r="F915" s="46"/>
      <c r="G915" s="46"/>
      <c r="H915" s="47"/>
      <c r="I915" s="71">
        <f t="shared" si="512"/>
        <v>0</v>
      </c>
    </row>
    <row r="916" spans="1:11" s="3" customFormat="1" hidden="1">
      <c r="A916" s="64" t="s">
        <v>47</v>
      </c>
      <c r="B916" s="65"/>
      <c r="C916" s="46">
        <f t="shared" ref="C916" si="517">C918+C919+C920-C917</f>
        <v>0</v>
      </c>
      <c r="D916" s="46">
        <f t="shared" ref="D916:H916" si="518">D918+D919+D920-D917</f>
        <v>0</v>
      </c>
      <c r="E916" s="46">
        <f t="shared" si="518"/>
        <v>0</v>
      </c>
      <c r="F916" s="46">
        <f t="shared" si="518"/>
        <v>0</v>
      </c>
      <c r="G916" s="46">
        <f t="shared" si="518"/>
        <v>0</v>
      </c>
      <c r="H916" s="47">
        <f t="shared" si="518"/>
        <v>0</v>
      </c>
      <c r="I916" s="71">
        <f t="shared" si="512"/>
        <v>0</v>
      </c>
    </row>
    <row r="917" spans="1:11" s="5" customFormat="1" hidden="1">
      <c r="A917" s="64" t="s">
        <v>48</v>
      </c>
      <c r="B917" s="65"/>
      <c r="C917" s="119">
        <f>SUM(C918:C920)</f>
        <v>0</v>
      </c>
      <c r="D917" s="119">
        <f>SUM(D918:D920)</f>
        <v>0</v>
      </c>
      <c r="E917" s="119">
        <f>C917+D917</f>
        <v>0</v>
      </c>
      <c r="F917" s="119">
        <f>SUM(F918:F920)</f>
        <v>0</v>
      </c>
      <c r="G917" s="119">
        <f>SUM(G918:G920)</f>
        <v>0</v>
      </c>
      <c r="H917" s="120"/>
      <c r="I917" s="98">
        <f t="shared" si="512"/>
        <v>0</v>
      </c>
    </row>
    <row r="918" spans="1:11" s="3" customFormat="1" hidden="1">
      <c r="A918" s="37" t="s">
        <v>49</v>
      </c>
      <c r="B918" s="138" t="s">
        <v>50</v>
      </c>
      <c r="C918" s="42"/>
      <c r="D918" s="42"/>
      <c r="E918" s="42">
        <f>C918+D918</f>
        <v>0</v>
      </c>
      <c r="F918" s="42"/>
      <c r="G918" s="42"/>
      <c r="H918" s="43"/>
      <c r="I918" s="71">
        <f t="shared" si="512"/>
        <v>0</v>
      </c>
      <c r="J918" s="3">
        <v>0.02</v>
      </c>
      <c r="K918" s="3">
        <v>0.13</v>
      </c>
    </row>
    <row r="919" spans="1:11" s="3" customFormat="1" hidden="1">
      <c r="A919" s="37" t="s">
        <v>51</v>
      </c>
      <c r="B919" s="138" t="s">
        <v>52</v>
      </c>
      <c r="C919" s="42"/>
      <c r="D919" s="42"/>
      <c r="E919" s="42">
        <f>C919+D919</f>
        <v>0</v>
      </c>
      <c r="F919" s="42"/>
      <c r="G919" s="42"/>
      <c r="H919" s="43"/>
      <c r="I919" s="71">
        <f t="shared" si="512"/>
        <v>0</v>
      </c>
      <c r="J919" s="3">
        <v>0.85</v>
      </c>
    </row>
    <row r="920" spans="1:11" s="3" customFormat="1" hidden="1">
      <c r="A920" s="37" t="s">
        <v>53</v>
      </c>
      <c r="B920" s="139" t="s">
        <v>54</v>
      </c>
      <c r="C920" s="42"/>
      <c r="D920" s="42"/>
      <c r="E920" s="42">
        <f>C920+D920</f>
        <v>0</v>
      </c>
      <c r="F920" s="42"/>
      <c r="G920" s="42"/>
      <c r="H920" s="43"/>
      <c r="I920" s="71">
        <f t="shared" si="512"/>
        <v>0</v>
      </c>
    </row>
    <row r="921" spans="1:11" s="3" customFormat="1" hidden="1">
      <c r="A921" s="60" t="s">
        <v>55</v>
      </c>
      <c r="B921" s="61" t="s">
        <v>56</v>
      </c>
      <c r="C921" s="46">
        <f t="shared" ref="C921:H921" si="519">SUM(C925,C926,C927)</f>
        <v>0</v>
      </c>
      <c r="D921" s="46">
        <f t="shared" si="519"/>
        <v>0</v>
      </c>
      <c r="E921" s="46">
        <f t="shared" si="519"/>
        <v>0</v>
      </c>
      <c r="F921" s="46">
        <f t="shared" si="519"/>
        <v>0</v>
      </c>
      <c r="G921" s="46">
        <f t="shared" si="519"/>
        <v>0</v>
      </c>
      <c r="H921" s="47">
        <f t="shared" si="519"/>
        <v>0</v>
      </c>
      <c r="I921" s="71">
        <f t="shared" si="512"/>
        <v>0</v>
      </c>
    </row>
    <row r="922" spans="1:11" s="3" customFormat="1" hidden="1">
      <c r="A922" s="66" t="s">
        <v>46</v>
      </c>
      <c r="B922" s="61"/>
      <c r="C922" s="46"/>
      <c r="D922" s="46"/>
      <c r="E922" s="46"/>
      <c r="F922" s="46"/>
      <c r="G922" s="46"/>
      <c r="H922" s="47"/>
      <c r="I922" s="71">
        <f t="shared" si="512"/>
        <v>0</v>
      </c>
    </row>
    <row r="923" spans="1:11" s="3" customFormat="1" hidden="1">
      <c r="A923" s="64" t="s">
        <v>47</v>
      </c>
      <c r="B923" s="65"/>
      <c r="C923" s="46">
        <f t="shared" ref="C923:H923" si="520">C925+C926+C927-C924</f>
        <v>0</v>
      </c>
      <c r="D923" s="46">
        <f t="shared" si="520"/>
        <v>0</v>
      </c>
      <c r="E923" s="46">
        <f t="shared" si="520"/>
        <v>0</v>
      </c>
      <c r="F923" s="46">
        <f t="shared" si="520"/>
        <v>0</v>
      </c>
      <c r="G923" s="46">
        <f t="shared" si="520"/>
        <v>0</v>
      </c>
      <c r="H923" s="47">
        <f t="shared" si="520"/>
        <v>0</v>
      </c>
      <c r="I923" s="71">
        <f t="shared" si="512"/>
        <v>0</v>
      </c>
    </row>
    <row r="924" spans="1:11" s="3" customFormat="1" hidden="1">
      <c r="A924" s="64" t="s">
        <v>48</v>
      </c>
      <c r="B924" s="65"/>
      <c r="C924" s="46"/>
      <c r="D924" s="46"/>
      <c r="E924" s="46">
        <f>C924+D924</f>
        <v>0</v>
      </c>
      <c r="F924" s="46"/>
      <c r="G924" s="46"/>
      <c r="H924" s="47"/>
      <c r="I924" s="71">
        <f t="shared" si="512"/>
        <v>0</v>
      </c>
    </row>
    <row r="925" spans="1:11" s="3" customFormat="1" hidden="1">
      <c r="A925" s="37" t="s">
        <v>49</v>
      </c>
      <c r="B925" s="139" t="s">
        <v>57</v>
      </c>
      <c r="C925" s="42"/>
      <c r="D925" s="42"/>
      <c r="E925" s="42">
        <f>C925+D925</f>
        <v>0</v>
      </c>
      <c r="F925" s="42"/>
      <c r="G925" s="42"/>
      <c r="H925" s="43"/>
      <c r="I925" s="71">
        <f t="shared" si="512"/>
        <v>0</v>
      </c>
    </row>
    <row r="926" spans="1:11" s="3" customFormat="1" hidden="1">
      <c r="A926" s="37" t="s">
        <v>51</v>
      </c>
      <c r="B926" s="139" t="s">
        <v>58</v>
      </c>
      <c r="C926" s="42"/>
      <c r="D926" s="42"/>
      <c r="E926" s="42">
        <f>C926+D926</f>
        <v>0</v>
      </c>
      <c r="F926" s="42"/>
      <c r="G926" s="42"/>
      <c r="H926" s="43"/>
      <c r="I926" s="71">
        <f t="shared" si="512"/>
        <v>0</v>
      </c>
    </row>
    <row r="927" spans="1:11" s="3" customFormat="1" hidden="1">
      <c r="A927" s="37" t="s">
        <v>53</v>
      </c>
      <c r="B927" s="139" t="s">
        <v>59</v>
      </c>
      <c r="C927" s="42"/>
      <c r="D927" s="42"/>
      <c r="E927" s="42">
        <f>C927+D927</f>
        <v>0</v>
      </c>
      <c r="F927" s="42"/>
      <c r="G927" s="42"/>
      <c r="H927" s="43"/>
      <c r="I927" s="71">
        <f t="shared" si="512"/>
        <v>0</v>
      </c>
    </row>
    <row r="928" spans="1:11" s="3" customFormat="1" hidden="1">
      <c r="A928" s="60" t="s">
        <v>60</v>
      </c>
      <c r="B928" s="67" t="s">
        <v>61</v>
      </c>
      <c r="C928" s="46">
        <f t="shared" ref="C928:H928" si="521">SUM(C932,C933,C934)</f>
        <v>0</v>
      </c>
      <c r="D928" s="46">
        <f t="shared" si="521"/>
        <v>0</v>
      </c>
      <c r="E928" s="46">
        <f t="shared" si="521"/>
        <v>0</v>
      </c>
      <c r="F928" s="46">
        <f t="shared" si="521"/>
        <v>0</v>
      </c>
      <c r="G928" s="46">
        <f t="shared" si="521"/>
        <v>0</v>
      </c>
      <c r="H928" s="47">
        <f t="shared" si="521"/>
        <v>0</v>
      </c>
      <c r="I928" s="71">
        <f t="shared" si="512"/>
        <v>0</v>
      </c>
    </row>
    <row r="929" spans="1:33" s="3" customFormat="1" hidden="1">
      <c r="A929" s="66" t="s">
        <v>46</v>
      </c>
      <c r="B929" s="67"/>
      <c r="C929" s="46"/>
      <c r="D929" s="46"/>
      <c r="E929" s="46"/>
      <c r="F929" s="46"/>
      <c r="G929" s="46"/>
      <c r="H929" s="47"/>
      <c r="I929" s="71">
        <f t="shared" si="512"/>
        <v>0</v>
      </c>
    </row>
    <row r="930" spans="1:33" s="3" customFormat="1" hidden="1">
      <c r="A930" s="64" t="s">
        <v>47</v>
      </c>
      <c r="B930" s="65"/>
      <c r="C930" s="46">
        <f t="shared" ref="C930:H930" si="522">C932+C933+C934-C931</f>
        <v>0</v>
      </c>
      <c r="D930" s="46">
        <f t="shared" si="522"/>
        <v>0</v>
      </c>
      <c r="E930" s="46">
        <f t="shared" si="522"/>
        <v>0</v>
      </c>
      <c r="F930" s="46">
        <f t="shared" si="522"/>
        <v>0</v>
      </c>
      <c r="G930" s="46">
        <f t="shared" si="522"/>
        <v>0</v>
      </c>
      <c r="H930" s="47">
        <f t="shared" si="522"/>
        <v>0</v>
      </c>
      <c r="I930" s="71">
        <f t="shared" si="512"/>
        <v>0</v>
      </c>
    </row>
    <row r="931" spans="1:33" s="3" customFormat="1" hidden="1">
      <c r="A931" s="64" t="s">
        <v>48</v>
      </c>
      <c r="B931" s="65"/>
      <c r="C931" s="46"/>
      <c r="D931" s="46"/>
      <c r="E931" s="46">
        <f>C931+D931</f>
        <v>0</v>
      </c>
      <c r="F931" s="46"/>
      <c r="G931" s="46"/>
      <c r="H931" s="47"/>
      <c r="I931" s="71">
        <f t="shared" si="512"/>
        <v>0</v>
      </c>
    </row>
    <row r="932" spans="1:33" s="3" customFormat="1" hidden="1">
      <c r="A932" s="37" t="s">
        <v>49</v>
      </c>
      <c r="B932" s="139" t="s">
        <v>62</v>
      </c>
      <c r="C932" s="42"/>
      <c r="D932" s="42"/>
      <c r="E932" s="42">
        <f>C932+D932</f>
        <v>0</v>
      </c>
      <c r="F932" s="42"/>
      <c r="G932" s="42"/>
      <c r="H932" s="43"/>
      <c r="I932" s="71">
        <f t="shared" si="512"/>
        <v>0</v>
      </c>
    </row>
    <row r="933" spans="1:33" s="3" customFormat="1" hidden="1">
      <c r="A933" s="37" t="s">
        <v>51</v>
      </c>
      <c r="B933" s="139" t="s">
        <v>63</v>
      </c>
      <c r="C933" s="42"/>
      <c r="D933" s="42"/>
      <c r="E933" s="42">
        <f>C933+D933</f>
        <v>0</v>
      </c>
      <c r="F933" s="42"/>
      <c r="G933" s="42"/>
      <c r="H933" s="43"/>
      <c r="I933" s="71">
        <f t="shared" si="512"/>
        <v>0</v>
      </c>
    </row>
    <row r="934" spans="1:33" s="3" customFormat="1" hidden="1">
      <c r="A934" s="37" t="s">
        <v>53</v>
      </c>
      <c r="B934" s="139" t="s">
        <v>64</v>
      </c>
      <c r="C934" s="42"/>
      <c r="D934" s="42"/>
      <c r="E934" s="42">
        <f>C934+D934</f>
        <v>0</v>
      </c>
      <c r="F934" s="42"/>
      <c r="G934" s="42"/>
      <c r="H934" s="43"/>
      <c r="I934" s="71">
        <f t="shared" si="512"/>
        <v>0</v>
      </c>
    </row>
    <row r="935" spans="1:33" s="3" customFormat="1" hidden="1">
      <c r="A935" s="68"/>
      <c r="B935" s="55"/>
      <c r="C935" s="42"/>
      <c r="D935" s="42"/>
      <c r="E935" s="42"/>
      <c r="F935" s="42"/>
      <c r="G935" s="42"/>
      <c r="H935" s="43"/>
      <c r="I935" s="71">
        <f t="shared" si="512"/>
        <v>0</v>
      </c>
    </row>
    <row r="936" spans="1:33" s="3" customFormat="1" hidden="1">
      <c r="A936" s="48" t="s">
        <v>65</v>
      </c>
      <c r="B936" s="67" t="s">
        <v>66</v>
      </c>
      <c r="C936" s="46"/>
      <c r="D936" s="46"/>
      <c r="E936" s="46">
        <f>C936+D936</f>
        <v>0</v>
      </c>
      <c r="F936" s="46"/>
      <c r="G936" s="46"/>
      <c r="H936" s="47"/>
      <c r="I936" s="71">
        <f t="shared" si="512"/>
        <v>0</v>
      </c>
    </row>
    <row r="937" spans="1:33" s="3" customFormat="1" hidden="1">
      <c r="A937" s="68"/>
      <c r="B937" s="55"/>
      <c r="C937" s="42"/>
      <c r="D937" s="42"/>
      <c r="E937" s="42"/>
      <c r="F937" s="42"/>
      <c r="G937" s="42"/>
      <c r="H937" s="43"/>
      <c r="I937" s="71">
        <f t="shared" si="512"/>
        <v>0</v>
      </c>
    </row>
    <row r="938" spans="1:33" s="3" customFormat="1" hidden="1">
      <c r="A938" s="126" t="s">
        <v>67</v>
      </c>
      <c r="B938" s="127"/>
      <c r="C938" s="128">
        <f t="shared" ref="C938:H938" si="523">C891-C909</f>
        <v>0</v>
      </c>
      <c r="D938" s="128">
        <f t="shared" si="523"/>
        <v>0</v>
      </c>
      <c r="E938" s="128">
        <f t="shared" si="523"/>
        <v>0</v>
      </c>
      <c r="F938" s="128">
        <f t="shared" si="523"/>
        <v>0</v>
      </c>
      <c r="G938" s="128">
        <f t="shared" si="523"/>
        <v>0</v>
      </c>
      <c r="H938" s="129">
        <f t="shared" si="523"/>
        <v>0</v>
      </c>
      <c r="I938" s="71">
        <f t="shared" si="512"/>
        <v>0</v>
      </c>
    </row>
    <row r="941" spans="1:33" s="3" customFormat="1" hidden="1">
      <c r="B941" s="130"/>
    </row>
    <row r="942" spans="1:33" ht="27" customHeight="1">
      <c r="A942" s="143" t="s">
        <v>101</v>
      </c>
      <c r="B942" s="143"/>
      <c r="D942" s="144" t="str">
        <f>IF($I$1="proiect","DIRECTOR EXECUTIV,","SECRETAR GENERAL AL JUDEŢULUI,")</f>
        <v>DIRECTOR EXECUTIV,</v>
      </c>
      <c r="E942" s="144"/>
      <c r="F942" s="144"/>
      <c r="G942" s="144"/>
      <c r="H942" s="144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  <c r="AA942" s="135"/>
      <c r="AB942" s="135"/>
      <c r="AC942" s="135"/>
      <c r="AD942" s="135"/>
      <c r="AE942" s="135"/>
      <c r="AF942" s="135"/>
      <c r="AG942" s="135"/>
    </row>
    <row r="943" spans="1:33">
      <c r="A943" s="140" t="s">
        <v>102</v>
      </c>
      <c r="B943" s="140"/>
      <c r="D943" s="145" t="str">
        <f>IF($I$1="proiect","Balogh Arnold István","Crasnai Mihaela Elena Ana")</f>
        <v>Balogh Arnold István</v>
      </c>
      <c r="E943" s="145"/>
      <c r="F943" s="145"/>
      <c r="G943" s="145"/>
      <c r="H943" s="145"/>
    </row>
    <row r="944" spans="1:33">
      <c r="A944" s="16"/>
      <c r="B944" s="132"/>
      <c r="C944" s="16"/>
      <c r="D944" s="131"/>
      <c r="E944" s="131"/>
      <c r="F944" s="131"/>
      <c r="G944" s="131"/>
    </row>
    <row r="945" spans="1:9">
      <c r="A945" s="16"/>
      <c r="B945" s="132"/>
      <c r="C945" s="16"/>
      <c r="D945" s="131"/>
      <c r="E945" s="131"/>
      <c r="F945" s="131"/>
      <c r="G945" s="131"/>
      <c r="I945" s="136"/>
    </row>
    <row r="946" spans="1:9">
      <c r="B946" s="132"/>
      <c r="C946" s="133"/>
      <c r="D946" s="133"/>
      <c r="E946" s="131"/>
      <c r="F946" s="131"/>
      <c r="G946" s="13"/>
    </row>
    <row r="947" spans="1:9">
      <c r="B947" s="1"/>
      <c r="C947" s="2"/>
      <c r="D947" s="145" t="str">
        <f>IF($I$1="proiect","ŞEF SERVICIU,"," ")</f>
        <v>ŞEF SERVICIU,</v>
      </c>
      <c r="E947" s="145"/>
      <c r="F947" s="145"/>
      <c r="G947" s="145"/>
      <c r="H947" s="145"/>
    </row>
    <row r="948" spans="1:9">
      <c r="A948" s="134" t="s">
        <v>103</v>
      </c>
      <c r="B948" s="1"/>
      <c r="C948" s="2"/>
      <c r="D948" s="145" t="str">
        <f>IF($I$1="proiect","Sorana Czumbil"," ")</f>
        <v>Sorana Czumbil</v>
      </c>
      <c r="E948" s="145"/>
      <c r="F948" s="145"/>
      <c r="G948" s="145"/>
      <c r="H948" s="145"/>
    </row>
    <row r="949" spans="1:9">
      <c r="A949" s="134" t="s">
        <v>104</v>
      </c>
      <c r="B949" s="1"/>
      <c r="C949" s="2"/>
      <c r="D949" s="131"/>
      <c r="E949" s="131"/>
      <c r="F949" s="131"/>
      <c r="G949" s="131"/>
    </row>
    <row r="950" spans="1:9">
      <c r="B950" s="11"/>
      <c r="D950" s="12"/>
      <c r="E950" s="13"/>
      <c r="F950" s="13"/>
      <c r="G950" s="13"/>
    </row>
    <row r="951" spans="1:9">
      <c r="B951" s="11"/>
      <c r="C951" s="13"/>
      <c r="D951" s="12"/>
      <c r="E951" s="13"/>
      <c r="F951" s="13"/>
      <c r="G951" s="13"/>
    </row>
    <row r="952" spans="1:9">
      <c r="B952" s="11"/>
      <c r="C952" s="13"/>
      <c r="D952" s="12"/>
      <c r="E952" s="13"/>
      <c r="F952" s="13"/>
      <c r="G952" s="13"/>
    </row>
  </sheetData>
  <autoFilter ref="A12:AG938" xr:uid="{00000000-0009-0000-0000-000000000000}">
    <filterColumn colId="8">
      <filters blank="1">
        <filter val="11.600,40"/>
        <filter val="12.234,20"/>
        <filter val="12.613,00"/>
        <filter val="16.556,00"/>
        <filter val="2.285,60"/>
        <filter val="2.352,40"/>
        <filter val="21.488,90"/>
        <filter val="30.508,80"/>
        <filter val="4.283,00"/>
        <filter val="-4.298,00"/>
        <filter val="-5.600,00"/>
        <filter val="5.940,40"/>
        <filter val="6.623,60"/>
        <filter val="6.634,20"/>
        <filter val="673,70"/>
        <filter val="683,20"/>
        <filter val="8.330,00"/>
        <filter val="8.581,00"/>
        <filter val="8.919,80"/>
        <filter val="9,50"/>
        <filter val="-9.888,50"/>
        <filter val="Proiecte cu finanțare din fonduri externe nerambursabile aferente cadrului financiar 2014-2020"/>
      </filters>
    </filterColumn>
  </autoFilter>
  <mergeCells count="14">
    <mergeCell ref="A943:B943"/>
    <mergeCell ref="D943:H943"/>
    <mergeCell ref="D947:H947"/>
    <mergeCell ref="D948:H948"/>
    <mergeCell ref="A9:A10"/>
    <mergeCell ref="B9:B10"/>
    <mergeCell ref="C9:C10"/>
    <mergeCell ref="D9:D10"/>
    <mergeCell ref="E9:E10"/>
    <mergeCell ref="A5:H5"/>
    <mergeCell ref="A6:H6"/>
    <mergeCell ref="F9:H9"/>
    <mergeCell ref="A942:B942"/>
    <mergeCell ref="D942:H942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aprobat 2025</vt:lpstr>
      <vt:lpstr>'aprobat 2025'!Print_Area</vt:lpstr>
      <vt:lpstr>'aprobat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Eva Vaida</cp:lastModifiedBy>
  <cp:lastPrinted>2025-03-27T08:40:22Z</cp:lastPrinted>
  <dcterms:created xsi:type="dcterms:W3CDTF">2022-02-03T08:21:00Z</dcterms:created>
  <dcterms:modified xsi:type="dcterms:W3CDTF">2025-03-27T08:40:41Z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2DAEC87A248A4B68B0C2B4ECAF26AF63_13</vt:lpwstr>
  </property>
  <property fmtid="{D5CDD505-2E9C-101B-9397-08002B2CF9AE}" pid="3" name="KSOProductBuildVer">
    <vt:lpwstr>1033-12.2.0.20326</vt:lpwstr>
  </property>
</Properties>
</file>